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10 octubre\3. Boletín estadístico\Archivos de trabajo\"/>
    </mc:Choice>
  </mc:AlternateContent>
  <xr:revisionPtr revIDLastSave="0" documentId="13_ncr:1_{06A8960B-7C2C-411D-BB55-DA837EE3BE81}" xr6:coauthVersionLast="47" xr6:coauthVersionMax="47" xr10:uidLastSave="{00000000-0000-0000-0000-000000000000}"/>
  <bookViews>
    <workbookView xWindow="20370" yWindow="-12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1" r:id="rId7"/>
    <sheet name="Evaluación Calidad" sheetId="142" r:id="rId8"/>
    <sheet name="Evaluación Calidad Grupos" sheetId="143" r:id="rId9"/>
    <sheet name="Evaluación Calidad Detallada" sheetId="14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7">'Evaluación Calidad'!$A$1:$L$62</definedName>
    <definedName name="_xlnm.Print_Area" localSheetId="9">'Evaluación Calidad Detallada'!$A$1:$U$62</definedName>
    <definedName name="_xlnm.Print_Area" localSheetId="12">Indicadores!$B$5:$H$63</definedName>
    <definedName name="_xlnm.Print_Area" localSheetId="2">Índice!$A$1:$C$37</definedName>
    <definedName name="_xlnm.Print_Area" localSheetId="1">Nota!$A$1:$C$38</definedName>
    <definedName name="_xlnm.Print_Area" localSheetId="11">'Pm2'!$B$5:$AL$60</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2" i="144" l="1"/>
  <c r="T112" i="144" s="1"/>
  <c r="C111" i="144"/>
  <c r="T111" i="144" s="1"/>
  <c r="G110" i="144"/>
  <c r="D110" i="144"/>
  <c r="C110" i="144"/>
  <c r="T110" i="144" s="1"/>
  <c r="H109" i="144"/>
  <c r="G109" i="144"/>
  <c r="D109" i="144"/>
  <c r="C109" i="144"/>
  <c r="T109" i="144" s="1"/>
  <c r="J108" i="144"/>
  <c r="H108" i="144"/>
  <c r="G108" i="144"/>
  <c r="D108" i="144"/>
  <c r="C108" i="144"/>
  <c r="T108" i="144" s="1"/>
  <c r="K107" i="144"/>
  <c r="J107" i="144"/>
  <c r="H107" i="144"/>
  <c r="G107" i="144"/>
  <c r="C107" i="144"/>
  <c r="D107" i="144" s="1"/>
  <c r="M106" i="144"/>
  <c r="K106" i="144"/>
  <c r="J106" i="144"/>
  <c r="H106" i="144"/>
  <c r="G106" i="144"/>
  <c r="D106" i="144"/>
  <c r="C106" i="144"/>
  <c r="T106" i="144" s="1"/>
  <c r="N105" i="144"/>
  <c r="M105" i="144"/>
  <c r="K105" i="144"/>
  <c r="J105" i="144"/>
  <c r="H105" i="144"/>
  <c r="G105" i="144"/>
  <c r="D105" i="144"/>
  <c r="C105" i="144"/>
  <c r="T105" i="144" s="1"/>
  <c r="P104" i="144"/>
  <c r="N104" i="144"/>
  <c r="M104" i="144"/>
  <c r="K104" i="144"/>
  <c r="J104" i="144"/>
  <c r="H104" i="144"/>
  <c r="G104" i="144"/>
  <c r="C104" i="144"/>
  <c r="D104" i="144" s="1"/>
  <c r="Q103" i="144"/>
  <c r="P103" i="144"/>
  <c r="N103" i="144"/>
  <c r="M103" i="144"/>
  <c r="K103" i="144"/>
  <c r="J103" i="144"/>
  <c r="H103" i="144"/>
  <c r="G103" i="144"/>
  <c r="D103" i="144"/>
  <c r="C103" i="144"/>
  <c r="T103" i="144" s="1"/>
  <c r="S102" i="144"/>
  <c r="Q102" i="144"/>
  <c r="P102" i="144"/>
  <c r="N102" i="144"/>
  <c r="M102" i="144"/>
  <c r="K102" i="144"/>
  <c r="J102" i="144"/>
  <c r="H102" i="144"/>
  <c r="G102" i="144"/>
  <c r="D102" i="144"/>
  <c r="C102" i="144"/>
  <c r="T102" i="144" s="1"/>
  <c r="T101" i="144"/>
  <c r="S101" i="144"/>
  <c r="Q101" i="144"/>
  <c r="P101" i="144"/>
  <c r="N101" i="144"/>
  <c r="M101" i="144"/>
  <c r="K101" i="144"/>
  <c r="J101" i="144"/>
  <c r="H101" i="144"/>
  <c r="G101" i="144"/>
  <c r="D101" i="144"/>
  <c r="C101" i="144"/>
  <c r="B101" i="144"/>
  <c r="C130" i="142"/>
  <c r="K130" i="142" s="1"/>
  <c r="C129" i="142"/>
  <c r="B129" i="142" s="1"/>
  <c r="K128" i="142"/>
  <c r="J128" i="142"/>
  <c r="H128" i="142"/>
  <c r="G128" i="142"/>
  <c r="D128" i="142"/>
  <c r="C128" i="142"/>
  <c r="B128" i="142" s="1"/>
  <c r="C127" i="142"/>
  <c r="G127" i="142" s="1"/>
  <c r="B127" i="142"/>
  <c r="K126" i="142"/>
  <c r="J126" i="142"/>
  <c r="H126" i="142"/>
  <c r="G126" i="142"/>
  <c r="C126" i="142"/>
  <c r="D126" i="142" s="1"/>
  <c r="D125" i="142"/>
  <c r="C125" i="142"/>
  <c r="J125" i="142" s="1"/>
  <c r="K124" i="142"/>
  <c r="J124" i="142"/>
  <c r="C124" i="142"/>
  <c r="H124" i="142" s="1"/>
  <c r="B124" i="142"/>
  <c r="H123" i="142"/>
  <c r="C123" i="142"/>
  <c r="K123" i="142" s="1"/>
  <c r="D122" i="142"/>
  <c r="C122" i="142"/>
  <c r="K122" i="142" s="1"/>
  <c r="B122" i="142"/>
  <c r="K121" i="142"/>
  <c r="J121" i="142"/>
  <c r="H121" i="142"/>
  <c r="G121" i="142"/>
  <c r="D121" i="142"/>
  <c r="C121" i="142"/>
  <c r="B121" i="142"/>
  <c r="C120" i="142"/>
  <c r="G120" i="142" s="1"/>
  <c r="K119" i="142"/>
  <c r="J119" i="142"/>
  <c r="H119" i="142"/>
  <c r="G119" i="142"/>
  <c r="D119" i="142"/>
  <c r="C119" i="142"/>
  <c r="B119" i="142"/>
  <c r="K118" i="142"/>
  <c r="G118" i="142"/>
  <c r="D118" i="142"/>
  <c r="C118" i="142"/>
  <c r="J118" i="142" s="1"/>
  <c r="B118" i="142"/>
  <c r="C117" i="142"/>
  <c r="B117" i="142" s="1"/>
  <c r="J116" i="142"/>
  <c r="H116" i="142"/>
  <c r="D116" i="142"/>
  <c r="C116" i="142"/>
  <c r="K116" i="142" s="1"/>
  <c r="K115" i="142"/>
  <c r="G115" i="142"/>
  <c r="C115" i="142"/>
  <c r="D115" i="142" s="1"/>
  <c r="B115" i="142"/>
  <c r="K114" i="142"/>
  <c r="H114" i="142"/>
  <c r="C114" i="142"/>
  <c r="J114" i="142" s="1"/>
  <c r="J113" i="142"/>
  <c r="D113" i="142"/>
  <c r="C113" i="142"/>
  <c r="H113" i="142" s="1"/>
  <c r="K112" i="142"/>
  <c r="J112" i="142"/>
  <c r="H112" i="142"/>
  <c r="G112" i="142"/>
  <c r="C112" i="142"/>
  <c r="D112" i="142" s="1"/>
  <c r="B112" i="142"/>
  <c r="H111" i="142"/>
  <c r="G111" i="142"/>
  <c r="C111" i="142"/>
  <c r="K111" i="142" s="1"/>
  <c r="K110" i="142"/>
  <c r="J110" i="142"/>
  <c r="D110" i="142"/>
  <c r="C110" i="142"/>
  <c r="H110" i="142" s="1"/>
  <c r="B110" i="142"/>
  <c r="K109" i="142"/>
  <c r="J109" i="142"/>
  <c r="H109" i="142"/>
  <c r="G109" i="142"/>
  <c r="D109" i="142"/>
  <c r="C109" i="142"/>
  <c r="B109" i="142"/>
  <c r="C108" i="142"/>
  <c r="G108" i="142" s="1"/>
  <c r="K107" i="142"/>
  <c r="J107" i="142"/>
  <c r="H107" i="142"/>
  <c r="G107" i="142"/>
  <c r="D107" i="142"/>
  <c r="C107" i="142"/>
  <c r="B107" i="142"/>
  <c r="K106" i="142"/>
  <c r="H106" i="142"/>
  <c r="G106" i="142"/>
  <c r="D106" i="142"/>
  <c r="C106" i="142"/>
  <c r="J106" i="142" s="1"/>
  <c r="B106" i="142"/>
  <c r="C105" i="142"/>
  <c r="B105" i="142" s="1"/>
  <c r="K104" i="142"/>
  <c r="J104" i="142"/>
  <c r="H104" i="142"/>
  <c r="D104" i="142"/>
  <c r="C104" i="142"/>
  <c r="G104" i="142" s="1"/>
  <c r="C103" i="142"/>
  <c r="D103" i="142" s="1"/>
  <c r="B103" i="142"/>
  <c r="K102" i="142"/>
  <c r="H102" i="142"/>
  <c r="C102" i="142"/>
  <c r="J102" i="142" s="1"/>
  <c r="J101" i="142"/>
  <c r="G101" i="142"/>
  <c r="D101" i="142"/>
  <c r="C101" i="142"/>
  <c r="H101" i="142" s="1"/>
  <c r="D111" i="144" l="1"/>
  <c r="B102" i="144"/>
  <c r="S103" i="144"/>
  <c r="Q104" i="144"/>
  <c r="P105" i="144"/>
  <c r="N106" i="144"/>
  <c r="M107" i="144"/>
  <c r="K108" i="144"/>
  <c r="J109" i="144"/>
  <c r="H110" i="144"/>
  <c r="G111" i="144"/>
  <c r="D112" i="144"/>
  <c r="B103" i="144"/>
  <c r="S104" i="144"/>
  <c r="Q105" i="144"/>
  <c r="P106" i="144"/>
  <c r="N107" i="144"/>
  <c r="M108" i="144"/>
  <c r="K109" i="144"/>
  <c r="J110" i="144"/>
  <c r="H111" i="144"/>
  <c r="G112" i="144"/>
  <c r="B104" i="144"/>
  <c r="T104" i="144"/>
  <c r="S105" i="144"/>
  <c r="Q106" i="144"/>
  <c r="P107" i="144"/>
  <c r="N108" i="144"/>
  <c r="M109" i="144"/>
  <c r="K110" i="144"/>
  <c r="J111" i="144"/>
  <c r="H112" i="144"/>
  <c r="B105" i="144"/>
  <c r="S106" i="144"/>
  <c r="Q107" i="144"/>
  <c r="P108" i="144"/>
  <c r="N109" i="144"/>
  <c r="M110" i="144"/>
  <c r="K111" i="144"/>
  <c r="J112" i="144"/>
  <c r="B106" i="144"/>
  <c r="S107" i="144"/>
  <c r="Q108" i="144"/>
  <c r="P109" i="144"/>
  <c r="N110" i="144"/>
  <c r="M111" i="144"/>
  <c r="K112" i="144"/>
  <c r="B107" i="144"/>
  <c r="T107" i="144"/>
  <c r="S108" i="144"/>
  <c r="Q109" i="144"/>
  <c r="P110" i="144"/>
  <c r="N111" i="144"/>
  <c r="M112" i="144"/>
  <c r="B108" i="144"/>
  <c r="S109" i="144"/>
  <c r="Q110" i="144"/>
  <c r="P111" i="144"/>
  <c r="N112" i="144"/>
  <c r="B109" i="144"/>
  <c r="S110" i="144"/>
  <c r="Q111" i="144"/>
  <c r="P112" i="144"/>
  <c r="B110" i="144"/>
  <c r="S111" i="144"/>
  <c r="Q112" i="144"/>
  <c r="B111" i="144"/>
  <c r="S112" i="144"/>
  <c r="B112" i="144"/>
  <c r="J120" i="142"/>
  <c r="G122" i="142"/>
  <c r="K125" i="142"/>
  <c r="H127" i="142"/>
  <c r="D129" i="142"/>
  <c r="J108" i="142"/>
  <c r="G110" i="142"/>
  <c r="K113" i="142"/>
  <c r="H115" i="142"/>
  <c r="D117" i="142"/>
  <c r="B102" i="142"/>
  <c r="J103" i="142"/>
  <c r="G105" i="142"/>
  <c r="K108" i="142"/>
  <c r="B114" i="142"/>
  <c r="J115" i="142"/>
  <c r="G117" i="142"/>
  <c r="K120" i="142"/>
  <c r="H122" i="142"/>
  <c r="D124" i="142"/>
  <c r="B126" i="142"/>
  <c r="J127" i="142"/>
  <c r="G129" i="142"/>
  <c r="J122" i="142"/>
  <c r="G124" i="142"/>
  <c r="K127" i="142"/>
  <c r="H129" i="142"/>
  <c r="H117" i="142"/>
  <c r="D102" i="142"/>
  <c r="B104" i="142"/>
  <c r="J105" i="142"/>
  <c r="D114" i="142"/>
  <c r="B116" i="142"/>
  <c r="J117" i="142"/>
  <c r="J129" i="142"/>
  <c r="H120" i="142"/>
  <c r="K101" i="142"/>
  <c r="H103" i="142"/>
  <c r="D105" i="142"/>
  <c r="K103" i="142"/>
  <c r="H105" i="142"/>
  <c r="G102" i="142"/>
  <c r="K105" i="142"/>
  <c r="B111" i="142"/>
  <c r="G114" i="142"/>
  <c r="K117" i="142"/>
  <c r="B123" i="142"/>
  <c r="K129" i="142"/>
  <c r="B130" i="142"/>
  <c r="B101" i="142"/>
  <c r="D111" i="142"/>
  <c r="B113" i="142"/>
  <c r="G116" i="142"/>
  <c r="D123" i="142"/>
  <c r="B125" i="142"/>
  <c r="D108" i="142"/>
  <c r="G103" i="142"/>
  <c r="H108" i="142"/>
  <c r="B108" i="142"/>
  <c r="B120" i="142"/>
  <c r="G123" i="142"/>
  <c r="D130" i="142"/>
  <c r="G130" i="142"/>
  <c r="J111" i="142"/>
  <c r="G113" i="142"/>
  <c r="H118" i="142"/>
  <c r="D120" i="142"/>
  <c r="H130" i="142"/>
  <c r="J123" i="142"/>
  <c r="G125" i="142"/>
  <c r="H125" i="142"/>
  <c r="D127" i="142"/>
  <c r="J130" i="142"/>
  <c r="G6" i="22"/>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<sst xmlns="http://schemas.openxmlformats.org/spreadsheetml/2006/main" count="7682" uniqueCount="483">
  <si>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</si>
  <si>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</si>
  <si>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</si>
  <si>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</si>
  <si>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</si>
  <si>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</si>
  <si>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</si>
  <si>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</si>
  <si>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</si>
  <si>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</si>
  <si>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</si>
  <si>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</si>
  <si>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</si>
  <si>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</si>
  <si>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</si>
  <si>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</si>
  <si>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</si>
  <si>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</si>
  <si>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</si>
  <si>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</si>
  <si>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</si>
  <si>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</si>
  <si>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</si>
  <si>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</si>
  <si>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</si>
  <si>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</si>
  <si>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</si>
  <si>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</si>
  <si>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</si>
  <si>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</si>
  <si>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</si>
  <si>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</si>
  <si>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</si>
  <si>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</si>
  <si>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</si>
  <si>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</si>
  <si>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</si>
  <si>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</si>
  <si>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</si>
  <si>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</si>
  <si>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</si>
  <si>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</si>
  <si>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</si>
  <si>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</si>
  <si>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</si>
  <si>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</si>
  <si>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</si>
  <si>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</si>
  <si>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</si>
  <si>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</si>
  <si>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</si>
  <si>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</si>
  <si>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</si>
  <si>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</si>
  <si>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</si>
  <si>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</si>
  <si>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</si>
  <si>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</si>
  <si>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</si>
  <si>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</si>
  <si>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</si>
  <si>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</si>
  <si>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</si>
  <si>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</si>
  <si>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</si>
  <si>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</si>
  <si>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</si>
  <si>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</si>
  <si>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</si>
  <si>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</si>
  <si>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</si>
  <si>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</si>
  <si>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</si>
  <si>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</si>
  <si>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</si>
  <si>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</si>
  <si>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</si>
  <si>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</si>
  <si>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</si>
  <si>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</si>
  <si>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</si>
  <si>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</si>
  <si>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</si>
  <si>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</si>
  <si>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</si>
  <si>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</si>
  <si>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</si>
  <si>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</si>
  <si>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</si>
  <si>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</si>
  <si>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</si>
  <si>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</si>
  <si>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</si>
  <si>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</si>
  <si>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</si>
  <si>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</si>
  <si>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</si>
  <si>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</si>
  <si>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</si>
  <si>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</si>
  <si>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</si>
  <si>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</si>
  <si>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</si>
  <si>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</si>
  <si>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</si>
  <si>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</si>
  <si>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</si>
  <si>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</si>
  <si>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</si>
  <si>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</si>
  <si>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</si>
  <si>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</si>
  <si>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</si>
  <si>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</si>
  <si>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</si>
  <si>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</si>
  <si>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</si>
  <si>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</si>
  <si>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</si>
  <si>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</si>
  <si>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</si>
  <si>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</si>
  <si>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</si>
  <si>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</si>
  <si>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</si>
  <si>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</si>
  <si>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</si>
  <si>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</si>
  <si>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</si>
  <si>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</si>
  <si>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</si>
  <si>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</si>
  <si>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</si>
  <si>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</si>
  <si>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</si>
  <si>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</si>
  <si>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</si>
  <si>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</si>
  <si>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</si>
  <si>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</si>
  <si>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</si>
  <si>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</si>
  <si>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</si>
  <si>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</si>
  <si>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</si>
  <si>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</si>
  <si>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</si>
  <si>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</si>
  <si>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</si>
  <si>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</si>
  <si>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</si>
  <si>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</si>
  <si>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</si>
  <si>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</si>
  <si>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</si>
  <si>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</si>
  <si>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</si>
  <si>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</si>
  <si>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</si>
  <si>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</si>
  <si>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</si>
  <si>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</si>
  <si>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</si>
  <si>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</si>
  <si>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</si>
  <si>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</si>
  <si>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</si>
  <si>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</si>
  <si>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</si>
  <si>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</si>
  <si>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</si>
  <si>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</si>
  <si>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</si>
  <si>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</si>
  <si>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</si>
  <si>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</si>
  <si>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</si>
  <si>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</si>
  <si>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</si>
  <si>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</si>
  <si>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</si>
  <si>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</si>
  <si>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</si>
  <si>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</si>
  <si>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</si>
  <si>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</si>
  <si>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</si>
  <si>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</si>
  <si>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</si>
  <si>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</si>
  <si>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</si>
  <si>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</si>
  <si>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</si>
  <si>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</si>
  <si>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</si>
  <si>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</si>
  <si>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</si>
  <si>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</si>
  <si>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</si>
  <si>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</si>
  <si>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</si>
  <si>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</si>
  <si>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</si>
  <si>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</si>
  <si>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</si>
  <si>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</si>
  <si>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</si>
  <si>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</si>
  <si>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</si>
  <si>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</si>
  <si>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</si>
  <si>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</si>
  <si>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</si>
  <si>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</si>
  <si>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</si>
  <si>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</si>
  <si>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</si>
  <si>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</si>
  <si>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</si>
  <si>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</si>
  <si>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</si>
  <si>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</si>
  <si>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</si>
  <si>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</si>
  <si>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</si>
  <si>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</si>
  <si>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</si>
  <si>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</si>
  <si>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</si>
  <si>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</si>
  <si>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</si>
  <si>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</si>
  <si>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</si>
  <si>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</si>
  <si>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</si>
  <si>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</si>
  <si>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</si>
  <si>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</si>
  <si>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</si>
  <si>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</si>
  <si>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</si>
  <si>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</si>
  <si>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</si>
  <si>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</si>
  <si>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</si>
  <si>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</si>
  <si>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</si>
  <si>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</si>
  <si>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</si>
  <si>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</si>
  <si>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</si>
  <si>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</si>
  <si>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</si>
  <si>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</si>
  <si>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</si>
  <si>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</si>
  <si>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</si>
  <si>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</si>
  <si>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</si>
  <si>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</si>
  <si>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</si>
  <si>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</si>
  <si>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</si>
  <si>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</si>
  <si>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</si>
  <si>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</si>
  <si>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</si>
  <si>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</si>
  <si>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Citi México (Antes CBM Banco)</t>
  </si>
  <si>
    <t>Ualá</t>
  </si>
  <si>
    <t>040167</t>
  </si>
  <si>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</si>
  <si>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</si>
  <si>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</si>
  <si>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</si>
  <si>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</si>
  <si>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</si>
  <si>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</si>
  <si>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</si>
  <si>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</si>
  <si>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</si>
  <si>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</si>
  <si>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</si>
  <si>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</si>
  <si>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</si>
  <si>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</si>
  <si>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</si>
  <si>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</si>
  <si>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</si>
  <si>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 xml:space="preserve">El presente Boletín Estadístico se elaboró por personal de la Comisión Nacional Bancaria y de Valores (CNBV) con la información correspondiente a octubre de 2025 contenida en los reportes regulatorios que las entidades supervisadas envían a esta Comisión, la cual estuvo disponible a partir del 21 de noviembre de 2025.
</t>
  </si>
  <si>
    <t>Al cierre de octubre de 2025, el sector de Banca Múltiple estuvo integrado por 51 instituciones en operación, una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</si>
  <si>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t>Enseguida se presenta la información reportada por las 51 instituciones de banca múltiple en operación correspondiente a octubre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</si>
  <si>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 esta sección se presenta la información reportada por las 51 instituciones de banca múltiple en operación correspondiente a octubre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</si>
  <si>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Octubre de 2025</t>
  </si>
  <si>
    <t>Sistema  */</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</si>
  <si>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</si>
  <si>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</si>
  <si>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</si>
  <si>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</si>
  <si>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</si>
  <si>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</si>
  <si>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</si>
  <si>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</si>
  <si>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</si>
  <si>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</si>
  <si>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</si>
  <si>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</si>
  <si>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</si>
  <si>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</si>
  <si>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</si>
  <si>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</si>
  <si>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</si>
  <si>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</si>
  <si>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</si>
  <si>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</si>
  <si>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</si>
  <si>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</si>
  <si>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</si>
  <si>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</si>
  <si>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</si>
  <si>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Octubre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</si>
  <si>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</si>
  <si>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</si>
  <si>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</si>
  <si>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</si>
  <si>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</si>
  <si>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</si>
  <si>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</si>
  <si>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</si>
  <si>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</si>
  <si>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</si>
  <si>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</si>
  <si>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</si>
  <si>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</si>
  <si>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</si>
  <si>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</si>
  <si>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</si>
  <si>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</si>
  <si>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</si>
  <si>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</si>
  <si>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</si>
  <si>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</si>
  <si>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</si>
  <si>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</si>
  <si>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</si>
  <si>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</si>
  <si>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</si>
  <si>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</si>
  <si>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</si>
  <si>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</si>
  <si>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</si>
  <si>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</si>
  <si>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</si>
  <si>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</si>
  <si>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</si>
  <si>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</si>
  <si>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</si>
  <si>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</si>
  <si>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</si>
  <si>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</si>
  <si>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</si>
  <si>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</si>
  <si>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</si>
  <si>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</si>
  <si>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</si>
  <si>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</si>
  <si>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</si>
  <si>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</si>
  <si>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</si>
  <si>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</si>
  <si>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</si>
  <si>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</si>
  <si>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</si>
  <si>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</si>
  <si>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</si>
  <si>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</si>
  <si>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</si>
  <si>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</si>
  <si>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</si>
  <si>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</si>
  <si>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</si>
  <si>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</si>
  <si>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</si>
  <si>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</si>
  <si>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</si>
  <si>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</si>
  <si>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</si>
  <si>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</si>
  <si>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</si>
  <si>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</si>
  <si>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</si>
  <si>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</si>
  <si>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</si>
  <si>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</si>
  <si>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</si>
  <si>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</si>
  <si>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</si>
  <si>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</si>
  <si>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</si>
  <si>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</si>
  <si>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</si>
  <si>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</si>
  <si>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</si>
  <si>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</si>
  <si>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</si>
  <si>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</si>
  <si>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</si>
  <si>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</si>
  <si>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</si>
  <si>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</si>
  <si>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</si>
  <si>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</si>
  <si>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</si>
  <si>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</si>
  <si>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</si>
  <si>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</si>
  <si>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</si>
  <si>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</si>
  <si>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</si>
  <si>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</si>
  <si>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</si>
  <si>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</si>
  <si>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</si>
  <si>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</si>
  <si>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</si>
  <si>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</si>
  <si>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</si>
  <si>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</si>
  <si>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</si>
  <si>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</si>
  <si>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</si>
  <si>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</si>
  <si>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</si>
  <si>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</si>
  <si>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</si>
  <si>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</si>
  <si>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</si>
  <si>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</si>
  <si>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</si>
  <si>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</si>
  <si>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</si>
  <si>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</si>
  <si>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</si>
  <si>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</si>
  <si>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</si>
  <si>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</si>
  <si>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</si>
  <si>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</si>
  <si>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</si>
  <si>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</si>
  <si>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</si>
  <si>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</si>
  <si>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</si>
  <si>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</si>
  <si>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</si>
  <si>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</si>
  <si>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</si>
  <si>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</si>
  <si>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</si>
  <si>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</si>
  <si>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</si>
  <si>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</si>
  <si>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</si>
  <si>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</si>
  <si>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</si>
  <si>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</si>
  <si>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</si>
  <si>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</si>
  <si>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</si>
  <si>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</si>
  <si>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Kapital (Antes Autofin)</t>
  </si>
  <si>
    <t>1/ Dado a conocer a esta Comisión por el Banco de México el 12 de noviembre de 2025, con base en la información entregada por las Instituciones, conforme a lo dispuesto por el artículo 2 Bis y 2 Bis 4 de las Disposiciones.</t>
  </si>
  <si>
    <r>
      <t>INDICADORES DE CAPITALIZACIÓN CIFRAS AL 30 DE SEPTIEMBRE DE 2025</t>
    </r>
    <r>
      <rPr>
        <b/>
        <vertAlign val="superscript"/>
        <sz val="14"/>
        <rFont val="Noto Sans"/>
        <family val="2"/>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</si>
  <si>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51 instituciones de banca múltiple en operación correspondiente a octubre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</si>
  <si>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n.a. No aplica</t>
  </si>
  <si>
    <t>n.d. No disponible</t>
  </si>
  <si>
    <t>n.d.</t>
  </si>
  <si>
    <r>
      <t xml:space="preserve">Automotriz (MDP) </t>
    </r>
    <r>
      <rPr>
        <b/>
        <vertAlign val="superscript"/>
        <sz val="12"/>
        <rFont val="Noto Sans"/>
        <family val="2"/>
      </rPr>
      <t xml:space="preserve"> 1/</t>
    </r>
  </si>
  <si>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</si>
  <si>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Kapital</t>
  </si>
  <si>
    <t>Mediante oficio con fecha del 09 de octubre de 2025 fue revocado CIBANCO, S.A., Institución de Banca Múltiple.</t>
  </si>
  <si>
    <t>octubre 2025</t>
  </si>
  <si>
    <t>Fecha de corte: 21 de noviembre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</si>
</sst>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sz val="12"/>
      <color theme="0"/>
      <name val="Noot"/>
    </font>
    <font>
      <sz val="8"/>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auto="1"/>
      </top>
      <bottom/>
      <diagonal/>
    </border>
    <border>
      <left style="thin">
        <color theme="2"/>
      </left>
      <right style="thin">
        <color theme="2"/>
      </right>
      <top/>
      <bottom/>
      <diagonal/>
    </border>
    <border>
      <left style="thin">
        <color theme="2"/>
      </left>
      <right style="thin">
        <color theme="2"/>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4" fillId="0" borderId="0"/>
  </cellStyleXfs>
  <cellXfs count="685">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7" fillId="59" borderId="0" xfId="1496" applyFont="1" applyFill="1"/>
    <xf numFmtId="0" fontId="117" fillId="0" borderId="0" xfId="1496" applyFont="1"/>
    <xf numFmtId="181" fontId="118" fillId="62" borderId="16" xfId="1667" applyNumberFormat="1" applyFont="1" applyFill="1" applyBorder="1" applyAlignment="1">
      <alignmen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19" fillId="59" borderId="0" xfId="1496" applyFont="1" applyFill="1"/>
    <xf numFmtId="0" fontId="117" fillId="60" borderId="22" xfId="1496" applyFont="1" applyFill="1" applyBorder="1"/>
    <xf numFmtId="0" fontId="117" fillId="60" borderId="17" xfId="1496" applyFont="1" applyFill="1" applyBorder="1"/>
    <xf numFmtId="39" fontId="115" fillId="59" borderId="23" xfId="1667" applyNumberFormat="1" applyFont="1" applyFill="1" applyBorder="1" applyAlignment="1">
      <alignment horizontal="lef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0"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1"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2"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7"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29" fillId="0" borderId="0" xfId="0" applyFont="1" applyAlignment="1">
      <alignment vertical="center" wrapText="1"/>
    </xf>
    <xf numFmtId="0" fontId="129" fillId="0" borderId="0" xfId="0" applyFont="1"/>
    <xf numFmtId="0" fontId="125" fillId="0" borderId="0" xfId="0" applyFont="1"/>
    <xf numFmtId="0" fontId="126" fillId="0" borderId="0" xfId="0" applyFont="1"/>
    <xf numFmtId="0" fontId="133" fillId="0" borderId="0" xfId="0" applyFont="1"/>
    <xf numFmtId="0" fontId="133" fillId="0" borderId="0" xfId="0" applyFont="1" applyAlignment="1">
      <alignment vertical="center" wrapText="1"/>
    </xf>
    <xf numFmtId="0" fontId="134" fillId="65" borderId="39" xfId="0" applyFont="1" applyFill="1" applyBorder="1" applyAlignment="1">
      <alignment horizontal="center" vertical="center" wrapText="1"/>
    </xf>
    <xf numFmtId="0" fontId="134" fillId="65" borderId="41" xfId="0" applyFont="1" applyFill="1" applyBorder="1" applyAlignment="1">
      <alignment horizontal="center" vertical="center" wrapText="1"/>
    </xf>
    <xf numFmtId="0" fontId="136" fillId="0" borderId="0" xfId="0" applyFont="1" applyAlignment="1">
      <alignment vertical="center" wrapText="1"/>
    </xf>
    <xf numFmtId="0" fontId="136" fillId="0" borderId="0" xfId="0" applyFont="1"/>
    <xf numFmtId="0" fontId="135" fillId="0" borderId="0" xfId="0" applyFont="1" applyAlignment="1">
      <alignment horizontal="center" vertical="center"/>
    </xf>
    <xf numFmtId="0" fontId="91" fillId="0" borderId="0" xfId="0" applyFont="1" applyAlignment="1">
      <alignment vertical="center"/>
    </xf>
    <xf numFmtId="0" fontId="111" fillId="0" borderId="0" xfId="0" applyFont="1"/>
    <xf numFmtId="49" fontId="0" fillId="0" borderId="0" xfId="0" applyNumberFormat="1"/>
    <xf numFmtId="49" fontId="133" fillId="0" borderId="0" xfId="0" applyNumberFormat="1" applyFont="1" applyAlignment="1">
      <alignment vertical="center" wrapText="1"/>
    </xf>
    <xf numFmtId="0" fontId="138" fillId="65" borderId="45" xfId="0" applyFont="1" applyFill="1" applyBorder="1" applyAlignment="1">
      <alignment horizontal="center" vertical="center" wrapText="1"/>
    </xf>
    <xf numFmtId="0" fontId="138" fillId="65" borderId="47" xfId="0" applyFont="1" applyFill="1" applyBorder="1" applyAlignment="1">
      <alignment horizontal="center" vertical="center" wrapText="1"/>
    </xf>
    <xf numFmtId="0" fontId="136" fillId="66" borderId="53" xfId="0" applyFont="1" applyFill="1" applyBorder="1" applyAlignment="1">
      <alignment horizontal="center" vertical="center"/>
    </xf>
    <xf numFmtId="49" fontId="136" fillId="66" borderId="43" xfId="0" applyNumberFormat="1" applyFont="1" applyFill="1" applyBorder="1" applyAlignment="1">
      <alignment vertical="center"/>
    </xf>
    <xf numFmtId="2" fontId="136" fillId="66" borderId="43" xfId="0" applyNumberFormat="1" applyFont="1" applyFill="1" applyBorder="1" applyAlignment="1">
      <alignment horizontal="center" vertical="center"/>
    </xf>
    <xf numFmtId="2" fontId="133" fillId="66" borderId="56" xfId="0" applyNumberFormat="1" applyFont="1" applyFill="1" applyBorder="1" applyAlignment="1">
      <alignment horizontal="center" vertical="center"/>
    </xf>
    <xf numFmtId="4" fontId="133" fillId="66" borderId="53" xfId="0" applyNumberFormat="1" applyFont="1" applyFill="1" applyBorder="1" applyAlignment="1">
      <alignment horizontal="center" vertical="center"/>
    </xf>
    <xf numFmtId="4" fontId="133" fillId="66" borderId="56" xfId="0" applyNumberFormat="1" applyFont="1" applyFill="1" applyBorder="1" applyAlignment="1">
      <alignment horizontal="center" vertical="center"/>
    </xf>
    <xf numFmtId="0" fontId="136" fillId="66" borderId="57" xfId="0" applyFont="1" applyFill="1" applyBorder="1" applyAlignment="1">
      <alignment horizontal="center" vertical="center"/>
    </xf>
    <xf numFmtId="49" fontId="136" fillId="66" borderId="44" xfId="0" applyNumberFormat="1" applyFont="1" applyFill="1" applyBorder="1" applyAlignment="1">
      <alignment vertical="center"/>
    </xf>
    <xf numFmtId="2" fontId="136" fillId="66" borderId="44" xfId="0" applyNumberFormat="1" applyFont="1" applyFill="1" applyBorder="1" applyAlignment="1">
      <alignment horizontal="center" vertical="center"/>
    </xf>
    <xf numFmtId="2" fontId="133" fillId="66" borderId="60" xfId="0" applyNumberFormat="1" applyFont="1" applyFill="1" applyBorder="1" applyAlignment="1">
      <alignment horizontal="center" vertical="center"/>
    </xf>
    <xf numFmtId="4" fontId="133" fillId="66" borderId="57" xfId="0" applyNumberFormat="1" applyFont="1" applyFill="1" applyBorder="1" applyAlignment="1">
      <alignment horizontal="center" vertical="center"/>
    </xf>
    <xf numFmtId="4" fontId="133" fillId="66" borderId="60" xfId="0" applyNumberFormat="1" applyFont="1" applyFill="1" applyBorder="1" applyAlignment="1">
      <alignment horizontal="center" vertical="center"/>
    </xf>
    <xf numFmtId="0" fontId="136" fillId="66" borderId="61" xfId="0" applyFont="1" applyFill="1" applyBorder="1" applyAlignment="1">
      <alignment horizontal="center" vertical="center"/>
    </xf>
    <xf numFmtId="49" fontId="136" fillId="66" borderId="62" xfId="0" applyNumberFormat="1" applyFont="1" applyFill="1" applyBorder="1" applyAlignment="1">
      <alignment vertical="center"/>
    </xf>
    <xf numFmtId="2" fontId="136" fillId="66" borderId="62" xfId="0" applyNumberFormat="1" applyFont="1" applyFill="1" applyBorder="1" applyAlignment="1">
      <alignment horizontal="center" vertical="center"/>
    </xf>
    <xf numFmtId="2" fontId="133" fillId="66" borderId="63" xfId="0" applyNumberFormat="1" applyFont="1" applyFill="1" applyBorder="1" applyAlignment="1">
      <alignment horizontal="center" vertical="center"/>
    </xf>
    <xf numFmtId="4" fontId="133" fillId="66" borderId="61" xfId="0" applyNumberFormat="1" applyFont="1" applyFill="1" applyBorder="1" applyAlignment="1">
      <alignment horizontal="center" vertical="center"/>
    </xf>
    <xf numFmtId="4" fontId="133" fillId="66" borderId="63" xfId="0" applyNumberFormat="1" applyFont="1" applyFill="1" applyBorder="1" applyAlignment="1">
      <alignment horizontal="center" vertical="center"/>
    </xf>
    <xf numFmtId="49" fontId="133" fillId="0" borderId="0" xfId="0" applyNumberFormat="1" applyFont="1"/>
    <xf numFmtId="4" fontId="139" fillId="0" borderId="0" xfId="0" applyNumberFormat="1" applyFont="1" applyAlignment="1">
      <alignment horizontal="center" vertical="center"/>
    </xf>
    <xf numFmtId="0" fontId="142" fillId="0" borderId="0" xfId="0" applyFont="1" applyAlignment="1">
      <alignment horizontal="center" vertical="center"/>
    </xf>
    <xf numFmtId="0" fontId="110" fillId="75" borderId="48" xfId="0" applyFont="1" applyFill="1" applyBorder="1" applyAlignment="1">
      <alignment horizontal="center" vertical="center"/>
    </xf>
    <xf numFmtId="0" fontId="110" fillId="75" borderId="50" xfId="0" applyFont="1" applyFill="1" applyBorder="1" applyAlignment="1">
      <alignment horizontal="center" vertical="center"/>
    </xf>
    <xf numFmtId="0" fontId="99" fillId="69" borderId="48" xfId="0" applyFont="1" applyFill="1" applyBorder="1" applyAlignment="1">
      <alignment horizontal="center" vertical="center"/>
    </xf>
    <xf numFmtId="0" fontId="99" fillId="69" borderId="50" xfId="0" applyFont="1" applyFill="1" applyBorder="1" applyAlignment="1">
      <alignment horizontal="center" vertical="center"/>
    </xf>
    <xf numFmtId="0" fontId="110" fillId="76" borderId="48" xfId="0" applyFont="1" applyFill="1" applyBorder="1" applyAlignment="1">
      <alignment horizontal="center" vertical="center"/>
    </xf>
    <xf numFmtId="0" fontId="110" fillId="76" borderId="50" xfId="0" applyFont="1" applyFill="1" applyBorder="1" applyAlignment="1">
      <alignment horizontal="center" vertical="center"/>
    </xf>
    <xf numFmtId="0" fontId="110" fillId="77" borderId="48" xfId="0" applyFont="1" applyFill="1" applyBorder="1" applyAlignment="1">
      <alignment horizontal="center" vertical="center"/>
    </xf>
    <xf numFmtId="0" fontId="110" fillId="77" borderId="50" xfId="0" applyFont="1" applyFill="1" applyBorder="1" applyAlignment="1">
      <alignment horizontal="center" vertical="center"/>
    </xf>
    <xf numFmtId="0" fontId="110" fillId="78" borderId="48" xfId="0" applyFont="1" applyFill="1" applyBorder="1" applyAlignment="1">
      <alignment horizontal="center" vertical="center"/>
    </xf>
    <xf numFmtId="0" fontId="110" fillId="78" borderId="50" xfId="0" applyFont="1" applyFill="1" applyBorder="1" applyAlignment="1">
      <alignment horizontal="center" vertical="center"/>
    </xf>
    <xf numFmtId="0" fontId="142" fillId="66" borderId="61" xfId="0" applyFont="1" applyFill="1" applyBorder="1" applyAlignment="1">
      <alignment horizontal="center" vertical="center"/>
    </xf>
    <xf numFmtId="0" fontId="142" fillId="66" borderId="62" xfId="0" applyFont="1" applyFill="1" applyBorder="1"/>
    <xf numFmtId="0" fontId="0" fillId="66" borderId="62" xfId="0" applyFill="1" applyBorder="1" applyAlignment="1">
      <alignment horizontal="left"/>
    </xf>
    <xf numFmtId="0" fontId="143" fillId="66" borderId="63" xfId="0" applyFont="1" applyFill="1" applyBorder="1" applyAlignment="1">
      <alignment horizontal="left"/>
    </xf>
    <xf numFmtId="0" fontId="143" fillId="0" borderId="0" xfId="0" applyFont="1"/>
    <xf numFmtId="2" fontId="0" fillId="66" borderId="61" xfId="0" applyNumberFormat="1" applyFill="1" applyBorder="1" applyAlignment="1">
      <alignment horizontal="center" vertical="center"/>
    </xf>
    <xf numFmtId="2" fontId="0" fillId="66" borderId="63" xfId="0" applyNumberFormat="1" applyFill="1" applyBorder="1" applyAlignment="1">
      <alignment horizontal="center" vertical="center"/>
    </xf>
    <xf numFmtId="0" fontId="142" fillId="66" borderId="53" xfId="0" applyFont="1" applyFill="1" applyBorder="1" applyAlignment="1">
      <alignment horizontal="center" vertical="center"/>
    </xf>
    <xf numFmtId="0" fontId="142" fillId="66" borderId="43" xfId="0" applyFont="1" applyFill="1" applyBorder="1"/>
    <xf numFmtId="0" fontId="0" fillId="66" borderId="43" xfId="0" applyFill="1" applyBorder="1" applyAlignment="1">
      <alignment horizontal="left"/>
    </xf>
    <xf numFmtId="0" fontId="143" fillId="66" borderId="56" xfId="0" applyFont="1" applyFill="1" applyBorder="1" applyAlignment="1">
      <alignment horizontal="left"/>
    </xf>
    <xf numFmtId="2" fontId="0" fillId="66" borderId="53" xfId="0" applyNumberFormat="1" applyFill="1" applyBorder="1" applyAlignment="1">
      <alignment horizontal="center" vertical="center"/>
    </xf>
    <xf numFmtId="2" fontId="0" fillId="66" borderId="56" xfId="0" applyNumberFormat="1" applyFill="1" applyBorder="1" applyAlignment="1">
      <alignment horizontal="center" vertical="center"/>
    </xf>
    <xf numFmtId="0" fontId="142" fillId="66" borderId="57" xfId="0" applyFont="1" applyFill="1" applyBorder="1" applyAlignment="1">
      <alignment horizontal="center" vertical="center"/>
    </xf>
    <xf numFmtId="0" fontId="142" fillId="66" borderId="44" xfId="0" applyFont="1" applyFill="1" applyBorder="1"/>
    <xf numFmtId="0" fontId="0" fillId="66" borderId="44" xfId="0" applyFill="1" applyBorder="1" applyAlignment="1">
      <alignment horizontal="left"/>
    </xf>
    <xf numFmtId="0" fontId="143" fillId="66" borderId="60" xfId="0" applyFont="1" applyFill="1" applyBorder="1" applyAlignment="1">
      <alignment horizontal="left"/>
    </xf>
    <xf numFmtId="2" fontId="0" fillId="66" borderId="57" xfId="0" applyNumberFormat="1" applyFill="1" applyBorder="1" applyAlignment="1">
      <alignment horizontal="center" vertical="center"/>
    </xf>
    <xf numFmtId="2" fontId="0" fillId="66" borderId="60" xfId="0" applyNumberFormat="1" applyFill="1" applyBorder="1" applyAlignment="1">
      <alignment horizontal="center" vertical="center"/>
    </xf>
    <xf numFmtId="0" fontId="109" fillId="0" borderId="14" xfId="0" applyFont="1" applyBorder="1"/>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181" fontId="91" fillId="59" borderId="0" xfId="2317" applyNumberFormat="1" applyFont="1" applyFill="1" applyAlignment="1">
      <alignment wrapText="1"/>
    </xf>
    <xf numFmtId="181" fontId="91" fillId="59" borderId="0" xfId="2317" applyNumberFormat="1" applyFont="1" applyFill="1" applyAlignment="1">
      <alignment vertical="center" wrapText="1"/>
    </xf>
    <xf numFmtId="0" fontId="111" fillId="59" borderId="0" xfId="1496" applyFont="1" applyFill="1"/>
    <xf numFmtId="0" fontId="104" fillId="59" borderId="20" xfId="1496" applyFont="1" applyFill="1" applyBorder="1" applyAlignment="1">
      <alignment vertical="top" wrapText="1"/>
    </xf>
    <xf numFmtId="0" fontId="133" fillId="66" borderId="0" xfId="0" applyFont="1" applyFill="1" applyAlignment="1">
      <alignment horizontal="left" vertical="center"/>
    </xf>
    <xf numFmtId="0" fontId="133" fillId="66" borderId="14" xfId="0" applyFont="1" applyFill="1" applyBorder="1" applyAlignment="1">
      <alignment horizontal="left"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5" fillId="0" borderId="38" xfId="0" applyFont="1" applyBorder="1" applyAlignment="1">
      <alignment horizontal="center"/>
    </xf>
    <xf numFmtId="0" fontId="126" fillId="0" borderId="0" xfId="0" applyFont="1" applyAlignment="1">
      <alignment horizontal="center"/>
    </xf>
    <xf numFmtId="0" fontId="109" fillId="0" borderId="0" xfId="0" applyFont="1" applyAlignment="1">
      <alignment horizontal="justify" vertical="center" wrapText="1"/>
    </xf>
    <xf numFmtId="0" fontId="127" fillId="65" borderId="10" xfId="0" applyFont="1" applyFill="1" applyBorder="1" applyAlignment="1">
      <alignment horizontal="center" vertical="center" wrapText="1"/>
    </xf>
    <xf numFmtId="0" fontId="128" fillId="0" borderId="0" xfId="0" applyFont="1" applyAlignment="1">
      <alignment horizontal="left" vertical="center" wrapText="1"/>
    </xf>
    <xf numFmtId="0" fontId="127" fillId="64" borderId="0" xfId="0" applyFont="1" applyFill="1" applyAlignment="1">
      <alignment horizontal="center"/>
    </xf>
    <xf numFmtId="0" fontId="127" fillId="68" borderId="0" xfId="0" applyFont="1" applyFill="1" applyAlignment="1">
      <alignment horizontal="center"/>
    </xf>
    <xf numFmtId="0" fontId="131" fillId="0" borderId="0" xfId="0" applyFont="1" applyAlignment="1">
      <alignment horizontal="left" wrapText="1"/>
    </xf>
    <xf numFmtId="0" fontId="128" fillId="0" borderId="0" xfId="0" applyFont="1" applyAlignment="1">
      <alignment horizontal="left"/>
    </xf>
    <xf numFmtId="0" fontId="109" fillId="0" borderId="0" xfId="0" applyFont="1" applyAlignment="1">
      <alignment horizontal="left"/>
    </xf>
    <xf numFmtId="0" fontId="127" fillId="67" borderId="0" xfId="0" applyFont="1" applyFill="1" applyAlignment="1">
      <alignment horizontal="center"/>
    </xf>
    <xf numFmtId="0" fontId="109" fillId="67" borderId="0" xfId="0" applyFont="1" applyFill="1" applyAlignment="1">
      <alignment horizontal="center"/>
    </xf>
    <xf numFmtId="49" fontId="126" fillId="0" borderId="0" xfId="0" applyNumberFormat="1" applyFont="1" applyAlignment="1">
      <alignment horizontal="center"/>
    </xf>
    <xf numFmtId="0" fontId="134" fillId="65" borderId="40" xfId="0" applyFont="1" applyFill="1" applyBorder="1" applyAlignment="1">
      <alignment horizontal="center" vertical="center" wrapText="1"/>
    </xf>
    <xf numFmtId="0" fontId="134" fillId="65" borderId="41" xfId="0" applyFont="1" applyFill="1" applyBorder="1" applyAlignment="1">
      <alignment horizontal="center" vertical="center" wrapText="1"/>
    </xf>
    <xf numFmtId="0" fontId="91" fillId="0" borderId="0" xfId="0" applyFont="1" applyAlignment="1">
      <alignment horizontal="left" vertical="center"/>
    </xf>
    <xf numFmtId="0" fontId="137" fillId="0" borderId="0" xfId="0" applyFont="1" applyAlignment="1">
      <alignment horizontal="right" vertical="center" wrapText="1"/>
    </xf>
    <xf numFmtId="0" fontId="138" fillId="65" borderId="46" xfId="0" applyFont="1" applyFill="1" applyBorder="1" applyAlignment="1">
      <alignment horizontal="center" vertical="center" wrapText="1"/>
    </xf>
    <xf numFmtId="0" fontId="138" fillId="65" borderId="47" xfId="0" applyFont="1" applyFill="1" applyBorder="1" applyAlignment="1">
      <alignment horizontal="center" vertical="center" wrapText="1"/>
    </xf>
    <xf numFmtId="0" fontId="98" fillId="69" borderId="48" xfId="0" applyFont="1" applyFill="1" applyBorder="1" applyAlignment="1">
      <alignment horizontal="center" vertical="center"/>
    </xf>
    <xf numFmtId="0" fontId="98" fillId="69" borderId="49" xfId="0" applyFont="1" applyFill="1" applyBorder="1" applyAlignment="1">
      <alignment horizontal="center" vertical="center"/>
    </xf>
    <xf numFmtId="0" fontId="98" fillId="69" borderId="50" xfId="0" applyFont="1" applyFill="1" applyBorder="1" applyAlignment="1">
      <alignment horizontal="center" vertical="center"/>
    </xf>
    <xf numFmtId="0" fontId="138" fillId="69" borderId="48" xfId="0" applyFont="1" applyFill="1" applyBorder="1" applyAlignment="1">
      <alignment horizontal="center" vertical="center"/>
    </xf>
    <xf numFmtId="0" fontId="138" fillId="69" borderId="50" xfId="0" applyFont="1" applyFill="1" applyBorder="1" applyAlignment="1">
      <alignment horizontal="center" vertical="center"/>
    </xf>
    <xf numFmtId="0" fontId="133" fillId="59" borderId="0" xfId="0" applyFont="1" applyFill="1" applyAlignment="1">
      <alignment horizontal="center"/>
    </xf>
    <xf numFmtId="0" fontId="133" fillId="59" borderId="7" xfId="0" applyFont="1" applyFill="1" applyBorder="1" applyAlignment="1">
      <alignment horizontal="center"/>
    </xf>
    <xf numFmtId="0" fontId="134" fillId="70" borderId="51" xfId="0" applyFont="1" applyFill="1" applyBorder="1" applyAlignment="1">
      <alignment horizontal="center" vertical="center"/>
    </xf>
    <xf numFmtId="0" fontId="134" fillId="70" borderId="42" xfId="0" applyFont="1" applyFill="1" applyBorder="1" applyAlignment="1">
      <alignment horizontal="center" vertical="center"/>
    </xf>
    <xf numFmtId="0" fontId="134" fillId="70" borderId="52" xfId="0" applyFont="1" applyFill="1" applyBorder="1" applyAlignment="1">
      <alignment horizontal="center" vertical="center"/>
    </xf>
    <xf numFmtId="4" fontId="133" fillId="70" borderId="51" xfId="0" applyNumberFormat="1" applyFont="1" applyFill="1" applyBorder="1" applyAlignment="1">
      <alignment horizontal="center" vertical="center"/>
    </xf>
    <xf numFmtId="4" fontId="133" fillId="70" borderId="52" xfId="0" applyNumberFormat="1" applyFont="1" applyFill="1" applyBorder="1" applyAlignment="1">
      <alignment horizontal="center" vertical="center"/>
    </xf>
    <xf numFmtId="0" fontId="133" fillId="66" borderId="54" xfId="0" applyFont="1" applyFill="1" applyBorder="1" applyAlignment="1">
      <alignment horizontal="left" vertical="center"/>
    </xf>
    <xf numFmtId="0" fontId="133" fillId="66" borderId="0" xfId="0" applyFont="1" applyFill="1" applyAlignment="1">
      <alignment horizontal="left" vertical="center"/>
    </xf>
    <xf numFmtId="0" fontId="133" fillId="66" borderId="55" xfId="0" applyFont="1" applyFill="1" applyBorder="1" applyAlignment="1">
      <alignment horizontal="left" vertical="center"/>
    </xf>
    <xf numFmtId="0" fontId="133" fillId="66" borderId="58" xfId="0" applyFont="1" applyFill="1" applyBorder="1" applyAlignment="1">
      <alignment horizontal="left" vertical="center"/>
    </xf>
    <xf numFmtId="0" fontId="133" fillId="66" borderId="14" xfId="0" applyFont="1" applyFill="1" applyBorder="1" applyAlignment="1">
      <alignment horizontal="left" vertical="center"/>
    </xf>
    <xf numFmtId="0" fontId="133" fillId="66" borderId="59" xfId="0" applyFont="1" applyFill="1" applyBorder="1" applyAlignment="1">
      <alignment horizontal="left" vertical="center"/>
    </xf>
    <xf numFmtId="0" fontId="133" fillId="59" borderId="14" xfId="0" applyFont="1" applyFill="1" applyBorder="1" applyAlignment="1">
      <alignment horizontal="center"/>
    </xf>
    <xf numFmtId="0" fontId="133" fillId="66" borderId="43" xfId="0" applyFont="1" applyFill="1" applyBorder="1" applyAlignment="1">
      <alignment horizontal="left" vertical="center"/>
    </xf>
    <xf numFmtId="0" fontId="134" fillId="71" borderId="45" xfId="0" applyFont="1" applyFill="1" applyBorder="1" applyAlignment="1">
      <alignment horizontal="center" vertical="center"/>
    </xf>
    <xf numFmtId="0" fontId="134" fillId="71" borderId="46" xfId="0" applyFont="1" applyFill="1" applyBorder="1" applyAlignment="1">
      <alignment horizontal="center" vertical="center"/>
    </xf>
    <xf numFmtId="0" fontId="134" fillId="71" borderId="47" xfId="0" applyFont="1" applyFill="1" applyBorder="1" applyAlignment="1">
      <alignment horizontal="center" vertical="center"/>
    </xf>
    <xf numFmtId="0" fontId="138" fillId="71" borderId="45" xfId="0" applyFont="1" applyFill="1" applyBorder="1" applyAlignment="1">
      <alignment horizontal="center" vertical="center"/>
    </xf>
    <xf numFmtId="0" fontId="138" fillId="71" borderId="47" xfId="0" applyFont="1" applyFill="1" applyBorder="1" applyAlignment="1">
      <alignment horizontal="center" vertical="center"/>
    </xf>
    <xf numFmtId="0" fontId="133" fillId="66" borderId="62" xfId="0" applyFont="1" applyFill="1" applyBorder="1" applyAlignment="1">
      <alignment horizontal="left" vertical="center"/>
    </xf>
    <xf numFmtId="0" fontId="134" fillId="72" borderId="51" xfId="0" applyFont="1" applyFill="1" applyBorder="1" applyAlignment="1">
      <alignment horizontal="center" vertical="center"/>
    </xf>
    <xf numFmtId="0" fontId="134" fillId="72" borderId="42" xfId="0" applyFont="1" applyFill="1" applyBorder="1" applyAlignment="1">
      <alignment horizontal="center" vertical="center"/>
    </xf>
    <xf numFmtId="0" fontId="134" fillId="72" borderId="52" xfId="0" applyFont="1" applyFill="1" applyBorder="1" applyAlignment="1">
      <alignment horizontal="center" vertical="center"/>
    </xf>
    <xf numFmtId="0" fontId="138" fillId="72" borderId="51" xfId="0" applyFont="1" applyFill="1" applyBorder="1" applyAlignment="1">
      <alignment horizontal="center" vertical="center"/>
    </xf>
    <xf numFmtId="0" fontId="138" fillId="72" borderId="52" xfId="0" applyFont="1" applyFill="1" applyBorder="1" applyAlignment="1">
      <alignment horizontal="center" vertical="center"/>
    </xf>
    <xf numFmtId="0" fontId="133" fillId="66" borderId="44" xfId="0" applyFont="1" applyFill="1" applyBorder="1" applyAlignment="1">
      <alignment horizontal="left" vertical="center"/>
    </xf>
    <xf numFmtId="0" fontId="134" fillId="73" borderId="45" xfId="0" applyFont="1" applyFill="1" applyBorder="1" applyAlignment="1">
      <alignment horizontal="center" vertical="center"/>
    </xf>
    <xf numFmtId="0" fontId="134" fillId="73" borderId="46" xfId="0" applyFont="1" applyFill="1" applyBorder="1" applyAlignment="1">
      <alignment horizontal="center" vertical="center"/>
    </xf>
    <xf numFmtId="0" fontId="134" fillId="73" borderId="47" xfId="0" applyFont="1" applyFill="1" applyBorder="1" applyAlignment="1">
      <alignment horizontal="center" vertical="center"/>
    </xf>
    <xf numFmtId="0" fontId="138" fillId="73" borderId="45" xfId="0" applyFont="1" applyFill="1" applyBorder="1" applyAlignment="1">
      <alignment horizontal="center" vertical="center"/>
    </xf>
    <xf numFmtId="0" fontId="138" fillId="73" borderId="47" xfId="0" applyFont="1" applyFill="1" applyBorder="1" applyAlignment="1">
      <alignment horizontal="center" vertical="center"/>
    </xf>
    <xf numFmtId="0" fontId="134" fillId="74" borderId="51" xfId="0" applyFont="1" applyFill="1" applyBorder="1" applyAlignment="1">
      <alignment horizontal="center" vertical="center"/>
    </xf>
    <xf numFmtId="0" fontId="134" fillId="74" borderId="42" xfId="0" applyFont="1" applyFill="1" applyBorder="1" applyAlignment="1">
      <alignment horizontal="center" vertical="center"/>
    </xf>
    <xf numFmtId="0" fontId="134" fillId="74" borderId="52" xfId="0" applyFont="1" applyFill="1" applyBorder="1" applyAlignment="1">
      <alignment horizontal="center" vertical="center"/>
    </xf>
    <xf numFmtId="0" fontId="138" fillId="74" borderId="51" xfId="0" applyFont="1" applyFill="1" applyBorder="1" applyAlignment="1">
      <alignment horizontal="center" vertical="center"/>
    </xf>
    <xf numFmtId="0" fontId="138" fillId="74" borderId="52" xfId="0" applyFont="1" applyFill="1" applyBorder="1" applyAlignment="1">
      <alignment horizontal="center" vertical="center"/>
    </xf>
    <xf numFmtId="0" fontId="140" fillId="0" borderId="0" xfId="0" applyFont="1" applyAlignment="1">
      <alignment horizontal="center"/>
    </xf>
    <xf numFmtId="49" fontId="140" fillId="0" borderId="0" xfId="0" applyNumberFormat="1" applyFont="1" applyAlignment="1">
      <alignment horizontal="center"/>
    </xf>
    <xf numFmtId="0" fontId="141" fillId="0" borderId="0" xfId="0" applyFont="1" applyAlignment="1">
      <alignment horizontal="right"/>
    </xf>
    <xf numFmtId="0" fontId="110" fillId="65" borderId="45"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9" xfId="0" applyFont="1" applyFill="1" applyBorder="1" applyAlignment="1">
      <alignment horizontal="center" vertical="center"/>
    </xf>
    <xf numFmtId="0" fontId="110" fillId="65" borderId="50" xfId="0" applyFont="1" applyFill="1" applyBorder="1" applyAlignment="1">
      <alignment horizontal="center" vertical="center"/>
    </xf>
    <xf numFmtId="0" fontId="110" fillId="75" borderId="45" xfId="0" applyFont="1" applyFill="1" applyBorder="1" applyAlignment="1">
      <alignment horizontal="center" vertical="center"/>
    </xf>
    <xf numFmtId="0" fontId="110" fillId="75" borderId="47" xfId="0" applyFont="1" applyFill="1" applyBorder="1" applyAlignment="1">
      <alignment horizontal="center" vertical="center"/>
    </xf>
    <xf numFmtId="0" fontId="99" fillId="69" borderId="45" xfId="0" applyFont="1" applyFill="1" applyBorder="1" applyAlignment="1">
      <alignment horizontal="center" vertical="center"/>
    </xf>
    <xf numFmtId="0" fontId="99" fillId="69" borderId="47" xfId="0" applyFont="1" applyFill="1" applyBorder="1" applyAlignment="1">
      <alignment horizontal="center" vertical="center"/>
    </xf>
    <xf numFmtId="0" fontId="110" fillId="76" borderId="45" xfId="0" applyFont="1" applyFill="1" applyBorder="1" applyAlignment="1">
      <alignment horizontal="center" vertical="center"/>
    </xf>
    <xf numFmtId="0" fontId="110" fillId="76" borderId="47" xfId="0" applyFont="1" applyFill="1" applyBorder="1" applyAlignment="1">
      <alignment horizontal="center" vertical="center"/>
    </xf>
    <xf numFmtId="0" fontId="110" fillId="77" borderId="45" xfId="0" applyFont="1" applyFill="1" applyBorder="1" applyAlignment="1">
      <alignment horizontal="center" vertical="center"/>
    </xf>
    <xf numFmtId="0" fontId="110" fillId="77" borderId="47" xfId="0" applyFont="1" applyFill="1" applyBorder="1" applyAlignment="1">
      <alignment horizontal="center" vertical="center"/>
    </xf>
    <xf numFmtId="0" fontId="0" fillId="0" borderId="0" xfId="0" applyAlignment="1">
      <alignment horizontal="left"/>
    </xf>
    <xf numFmtId="0" fontId="143" fillId="0" borderId="0" xfId="0" applyFont="1" applyAlignment="1">
      <alignment horizontal="left"/>
    </xf>
    <xf numFmtId="0" fontId="110" fillId="78" borderId="45" xfId="0" applyFont="1" applyFill="1" applyBorder="1" applyAlignment="1">
      <alignment horizontal="center" vertical="center"/>
    </xf>
    <xf numFmtId="0" fontId="110" fillId="78" borderId="47"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44" fillId="0" borderId="0" xfId="0" applyFont="1" applyAlignment="1">
      <alignment horizontal="center"/>
    </xf>
    <xf numFmtId="0" fontId="145" fillId="0" borderId="0" xfId="0" applyFont="1"/>
    <xf numFmtId="0" fontId="144" fillId="0" borderId="0" xfId="0" applyFont="1"/>
    <xf numFmtId="49" fontId="144" fillId="0" borderId="0" xfId="0" applyNumberFormat="1" applyFont="1" applyAlignment="1">
      <alignment horizontal="center"/>
    </xf>
    <xf numFmtId="0" fontId="136" fillId="66" borderId="22" xfId="0" applyFont="1" applyFill="1" applyBorder="1" applyAlignment="1">
      <alignment horizontal="center" vertical="center"/>
    </xf>
    <xf numFmtId="0" fontId="136" fillId="66" borderId="20" xfId="0" applyFont="1" applyFill="1" applyBorder="1" applyAlignment="1">
      <alignment vertical="center"/>
    </xf>
    <xf numFmtId="0" fontId="133" fillId="66" borderId="20" xfId="0" applyFont="1" applyFill="1" applyBorder="1" applyAlignment="1">
      <alignment horizontal="left" vertical="center"/>
    </xf>
    <xf numFmtId="2" fontId="136" fillId="66" borderId="20" xfId="0" applyNumberFormat="1" applyFont="1" applyFill="1" applyBorder="1" applyAlignment="1">
      <alignment horizontal="center" vertical="center"/>
    </xf>
    <xf numFmtId="2" fontId="133" fillId="66" borderId="21" xfId="0" applyNumberFormat="1" applyFont="1" applyFill="1" applyBorder="1" applyAlignment="1">
      <alignment horizontal="center" vertical="center"/>
    </xf>
    <xf numFmtId="4" fontId="133" fillId="66" borderId="22" xfId="0" applyNumberFormat="1" applyFont="1" applyFill="1" applyBorder="1" applyAlignment="1">
      <alignment horizontal="center" vertical="center"/>
    </xf>
    <xf numFmtId="4" fontId="133" fillId="66" borderId="21" xfId="0" applyNumberFormat="1" applyFont="1" applyFill="1" applyBorder="1" applyAlignment="1">
      <alignment horizontal="center" vertical="center"/>
    </xf>
    <xf numFmtId="0" fontId="136" fillId="66" borderId="13" xfId="0" applyFont="1" applyFill="1" applyBorder="1" applyAlignment="1">
      <alignment horizontal="center" vertical="center"/>
    </xf>
    <xf numFmtId="0" fontId="136" fillId="66" borderId="0" xfId="0" applyFont="1" applyFill="1" applyAlignment="1">
      <alignment vertical="center"/>
    </xf>
    <xf numFmtId="2" fontId="136" fillId="66" borderId="0" xfId="0" applyNumberFormat="1" applyFont="1" applyFill="1" applyAlignment="1">
      <alignment horizontal="center" vertical="center"/>
    </xf>
    <xf numFmtId="2" fontId="133" fillId="66" borderId="19" xfId="0" applyNumberFormat="1" applyFont="1" applyFill="1" applyBorder="1" applyAlignment="1">
      <alignment horizontal="center" vertical="center"/>
    </xf>
    <xf numFmtId="4" fontId="133" fillId="66" borderId="13" xfId="0" applyNumberFormat="1" applyFont="1" applyFill="1" applyBorder="1" applyAlignment="1">
      <alignment horizontal="center" vertical="center"/>
    </xf>
    <xf numFmtId="4" fontId="133" fillId="66" borderId="19" xfId="0" applyNumberFormat="1" applyFont="1" applyFill="1" applyBorder="1" applyAlignment="1">
      <alignment horizontal="center" vertical="center"/>
    </xf>
    <xf numFmtId="0" fontId="136" fillId="66" borderId="17" xfId="0" applyFont="1" applyFill="1" applyBorder="1" applyAlignment="1">
      <alignment horizontal="center" vertical="center"/>
    </xf>
    <xf numFmtId="0" fontId="136" fillId="66" borderId="14" xfId="0" applyFont="1" applyFill="1" applyBorder="1" applyAlignment="1">
      <alignment vertical="center"/>
    </xf>
    <xf numFmtId="2" fontId="136" fillId="66" borderId="14" xfId="0" applyNumberFormat="1" applyFont="1" applyFill="1" applyBorder="1" applyAlignment="1">
      <alignment horizontal="center" vertical="center"/>
    </xf>
    <xf numFmtId="2" fontId="133" fillId="66" borderId="18" xfId="0" applyNumberFormat="1" applyFont="1" applyFill="1" applyBorder="1" applyAlignment="1">
      <alignment horizontal="center" vertical="center"/>
    </xf>
    <xf numFmtId="4" fontId="133" fillId="66" borderId="17" xfId="0" applyNumberFormat="1" applyFont="1" applyFill="1" applyBorder="1" applyAlignment="1">
      <alignment horizontal="center" vertical="center"/>
    </xf>
    <xf numFmtId="4" fontId="133" fillId="66" borderId="18" xfId="0" applyNumberFormat="1" applyFont="1" applyFill="1" applyBorder="1" applyAlignment="1">
      <alignment horizontal="center" vertical="center"/>
    </xf>
    <xf numFmtId="0" fontId="109" fillId="0" borderId="0" xfId="0" applyFont="1" applyAlignment="1">
      <alignment horizontal="left" vertical="center"/>
    </xf>
    <xf numFmtId="2" fontId="109" fillId="0" borderId="0" xfId="0" applyNumberFormat="1" applyFont="1" applyAlignment="1">
      <alignment horizontal="center" vertical="center"/>
    </xf>
    <xf numFmtId="4" fontId="109" fillId="0" borderId="0" xfId="0" applyNumberFormat="1" applyFont="1" applyAlignment="1">
      <alignment horizontal="center" vertical="center"/>
    </xf>
    <xf numFmtId="0" fontId="136" fillId="66" borderId="61" xfId="571" applyNumberFormat="1" applyFont="1" applyFill="1" applyBorder="1" applyAlignment="1">
      <alignment horizontal="center" vertical="center"/>
    </xf>
    <xf numFmtId="49" fontId="136" fillId="66" borderId="62" xfId="0" quotePrefix="1" applyNumberFormat="1" applyFont="1" applyFill="1" applyBorder="1" applyAlignment="1">
      <alignment vertical="center"/>
    </xf>
    <xf numFmtId="49" fontId="136" fillId="66" borderId="43" xfId="0" quotePrefix="1" applyNumberFormat="1" applyFont="1" applyFill="1" applyBorder="1" applyAlignment="1">
      <alignment vertical="center"/>
    </xf>
    <xf numFmtId="49" fontId="136" fillId="66" borderId="44" xfId="0" quotePrefix="1" applyNumberFormat="1" applyFont="1" applyFill="1" applyBorder="1" applyAlignment="1">
      <alignment vertic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Octubre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82075</xdr:rowOff>
    </xdr:to>
    <xdr:pic>
      <xdr:nvPicPr>
        <xdr:cNvPr id="2" name="Imagen 1">
          <a:extLst>
            <a:ext uri="{FF2B5EF4-FFF2-40B4-BE49-F238E27FC236}">
              <a16:creationId xmlns:a16="http://schemas.microsoft.com/office/drawing/2014/main" id="{556D260D-E01E-42F0-AC08-836B5CE4BF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34575"/>
        </a:xfrm>
        <a:prstGeom prst="rect">
          <a:avLst/>
        </a:prstGeom>
      </xdr:spPr>
    </xdr:pic>
    <xdr:clientData/>
  </xdr:twoCellAnchor>
  <xdr:twoCellAnchor editAs="oneCell">
    <xdr:from>
      <xdr:col>0</xdr:col>
      <xdr:colOff>245098</xdr:colOff>
      <xdr:row>1</xdr:row>
      <xdr:rowOff>91541</xdr:rowOff>
    </xdr:from>
    <xdr:to>
      <xdr:col>7</xdr:col>
      <xdr:colOff>443062</xdr:colOff>
      <xdr:row>4</xdr:row>
      <xdr:rowOff>136790</xdr:rowOff>
    </xdr:to>
    <xdr:pic>
      <xdr:nvPicPr>
        <xdr:cNvPr id="3" name="Imagen 2">
          <a:extLst>
            <a:ext uri="{FF2B5EF4-FFF2-40B4-BE49-F238E27FC236}">
              <a16:creationId xmlns:a16="http://schemas.microsoft.com/office/drawing/2014/main" id="{F238A932-9983-407B-A741-50EA41AF35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72516"/>
          <a:ext cx="4893789" cy="6167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284313</xdr:colOff>
      <xdr:row>4</xdr:row>
      <xdr:rowOff>124717</xdr:rowOff>
    </xdr:to>
    <xdr:pic>
      <xdr:nvPicPr>
        <xdr:cNvPr id="2" name="Imagen 1">
          <a:extLst>
            <a:ext uri="{FF2B5EF4-FFF2-40B4-BE49-F238E27FC236}">
              <a16:creationId xmlns:a16="http://schemas.microsoft.com/office/drawing/2014/main" id="{216137F4-9052-488C-B722-B9A090B7B96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57966" y="0"/>
          <a:ext cx="1060747" cy="962917"/>
        </a:xfrm>
        <a:prstGeom prst="rect">
          <a:avLst/>
        </a:prstGeom>
      </xdr:spPr>
    </xdr:pic>
    <xdr:clientData/>
  </xdr:twoCellAnchor>
  <xdr:twoCellAnchor editAs="oneCell">
    <xdr:from>
      <xdr:col>0</xdr:col>
      <xdr:colOff>262311</xdr:colOff>
      <xdr:row>0</xdr:row>
      <xdr:rowOff>148761</xdr:rowOff>
    </xdr:from>
    <xdr:to>
      <xdr:col>7</xdr:col>
      <xdr:colOff>531282</xdr:colOff>
      <xdr:row>3</xdr:row>
      <xdr:rowOff>48039</xdr:rowOff>
    </xdr:to>
    <xdr:pic>
      <xdr:nvPicPr>
        <xdr:cNvPr id="3" name="Imagen 2">
          <a:extLst>
            <a:ext uri="{FF2B5EF4-FFF2-40B4-BE49-F238E27FC236}">
              <a16:creationId xmlns:a16="http://schemas.microsoft.com/office/drawing/2014/main" id="{45393056-7BA4-4792-A38D-9C20518CDA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1" y="148761"/>
          <a:ext cx="4898121" cy="5279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283327</xdr:colOff>
      <xdr:row>5</xdr:row>
      <xdr:rowOff>154940</xdr:rowOff>
    </xdr:to>
    <xdr:pic>
      <xdr:nvPicPr>
        <xdr:cNvPr id="2" name="Imagen 1">
          <a:extLst>
            <a:ext uri="{FF2B5EF4-FFF2-40B4-BE49-F238E27FC236}">
              <a16:creationId xmlns:a16="http://schemas.microsoft.com/office/drawing/2014/main" id="{850CEFEB-A8C9-4033-9E97-1FB3C1083E9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37737" cy="1107440"/>
        </a:xfrm>
        <a:prstGeom prst="rect">
          <a:avLst/>
        </a:prstGeom>
      </xdr:spPr>
    </xdr:pic>
    <xdr:clientData/>
  </xdr:twoCellAnchor>
  <xdr:twoCellAnchor editAs="oneCell">
    <xdr:from>
      <xdr:col>0</xdr:col>
      <xdr:colOff>245097</xdr:colOff>
      <xdr:row>1</xdr:row>
      <xdr:rowOff>6272</xdr:rowOff>
    </xdr:from>
    <xdr:to>
      <xdr:col>7</xdr:col>
      <xdr:colOff>490194</xdr:colOff>
      <xdr:row>4</xdr:row>
      <xdr:rowOff>71096</xdr:rowOff>
    </xdr:to>
    <xdr:pic>
      <xdr:nvPicPr>
        <xdr:cNvPr id="3" name="Imagen 2">
          <a:extLst>
            <a:ext uri="{FF2B5EF4-FFF2-40B4-BE49-F238E27FC236}">
              <a16:creationId xmlns:a16="http://schemas.microsoft.com/office/drawing/2014/main" id="{53E70B68-5411-4379-9588-E8CFFDD53D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798047" cy="6363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3D35C5F4-10C3-4E04-8B7B-02150F5447F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56444" cy="1464210"/>
        </a:xfrm>
        <a:prstGeom prst="rect">
          <a:avLst/>
        </a:prstGeom>
      </xdr:spPr>
    </xdr:pic>
    <xdr:clientData/>
  </xdr:twoCellAnchor>
  <xdr:twoCellAnchor editAs="oneCell">
    <xdr:from>
      <xdr:col>0</xdr:col>
      <xdr:colOff>222815</xdr:colOff>
      <xdr:row>0</xdr:row>
      <xdr:rowOff>171398</xdr:rowOff>
    </xdr:from>
    <xdr:to>
      <xdr:col>6</xdr:col>
      <xdr:colOff>565609</xdr:colOff>
      <xdr:row>3</xdr:row>
      <xdr:rowOff>230857</xdr:rowOff>
    </xdr:to>
    <xdr:pic>
      <xdr:nvPicPr>
        <xdr:cNvPr id="3" name="Imagen 2">
          <a:extLst>
            <a:ext uri="{FF2B5EF4-FFF2-40B4-BE49-F238E27FC236}">
              <a16:creationId xmlns:a16="http://schemas.microsoft.com/office/drawing/2014/main" id="{2F535BF6-EFEE-48CB-89EF-956BBE7365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5" y="171398"/>
          <a:ext cx="6562619" cy="8595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CienciaDatos\Coordinaci&#243;n\01.Verificaci&#243;n%20del%20cumplimiento%20de%20las%20disposiciones%20en%20materia%20financiera\01.%20Indicador%20de%20calidad\01.%20IBM\02.%20Ficha%20P&#250;blica\Ficha_Calidad_Final.xlsm" TargetMode="External"/><Relationship Id="rId1" Type="http://schemas.openxmlformats.org/officeDocument/2006/relationships/externalLinkPath" Target="/COCienciaDatos/Coordinaci&#243;n/01.Verificaci&#243;n%20del%20cumplimiento%20de%20las%20disposiciones%20en%20materia%20financiera/01.%20Indicador%20de%20calidad/01.%20IBM/02.%20Ficha%20P&#250;blica/Ficha_Calidad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ificación"/>
      <sheetName val="Calificación_Grupos"/>
      <sheetName val="Valores"/>
      <sheetName val="Ficha Técnica"/>
      <sheetName val="Evaluación Calidad"/>
      <sheetName val="Evaluación Calidad Grupos"/>
      <sheetName val="Evaluación Calidad Detallada"/>
    </sheetNames>
    <sheetDataSet>
      <sheetData sheetId="0">
        <row r="1">
          <cell r="A1" t="str">
            <v>RANKING</v>
          </cell>
          <cell r="D1" t="str">
            <v>INSTITUCION</v>
          </cell>
          <cell r="E1" t="str">
            <v>.</v>
          </cell>
          <cell r="F1" t="str">
            <v>CALIDAD</v>
          </cell>
          <cell r="G1" t="str">
            <v>OPORTUNIDAD</v>
          </cell>
          <cell r="H1" t="str">
            <v>CALIFICACIÓN</v>
          </cell>
          <cell r="I1" t="str">
            <v>CALIFICACIÓN1</v>
          </cell>
          <cell r="J1" t="str">
            <v>-</v>
          </cell>
          <cell r="K1" t="str">
            <v>1</v>
          </cell>
          <cell r="L1" t="str">
            <v>2</v>
          </cell>
          <cell r="M1" t="str">
            <v>3</v>
          </cell>
          <cell r="N1" t="str">
            <v>4</v>
          </cell>
          <cell r="O1" t="str">
            <v>SF_calidad</v>
          </cell>
          <cell r="P1" t="str">
            <v>SF_oportunidad</v>
          </cell>
          <cell r="Q1" t="str">
            <v>CC_calidad</v>
          </cell>
          <cell r="R1" t="str">
            <v>CC_oportunidad</v>
          </cell>
          <cell r="S1" t="str">
            <v>CV_calidad</v>
          </cell>
          <cell r="T1" t="str">
            <v>CV_oportunidad</v>
          </cell>
          <cell r="U1" t="str">
            <v>CAP_calidad</v>
          </cell>
          <cell r="V1" t="str">
            <v>CAP_oportunidad</v>
          </cell>
          <cell r="W1" t="str">
            <v>OPE_calidad</v>
          </cell>
          <cell r="X1" t="str">
            <v>OPE_oportunidad</v>
          </cell>
        </row>
        <row r="2">
          <cell r="A2">
            <v>1</v>
          </cell>
          <cell r="D2" t="str">
            <v>040126</v>
          </cell>
          <cell r="E2" t="str">
            <v>Credit Suisse</v>
          </cell>
          <cell r="F2">
            <v>100</v>
          </cell>
          <cell r="G2">
            <v>100</v>
          </cell>
          <cell r="H2">
            <v>100</v>
          </cell>
          <cell r="I2">
            <v>100</v>
          </cell>
          <cell r="J2" t="str">
            <v>-</v>
          </cell>
          <cell r="K2" t="str">
            <v>-</v>
          </cell>
          <cell r="L2" t="str">
            <v>-</v>
          </cell>
          <cell r="M2" t="str">
            <v>-</v>
          </cell>
          <cell r="N2" t="str">
            <v>-</v>
          </cell>
          <cell r="O2">
            <v>100</v>
          </cell>
          <cell r="P2">
            <v>100</v>
          </cell>
          <cell r="R2">
            <v>100</v>
          </cell>
          <cell r="T2">
            <v>100</v>
          </cell>
          <cell r="U2">
            <v>100</v>
          </cell>
          <cell r="V2">
            <v>100</v>
          </cell>
          <cell r="W2">
            <v>100</v>
          </cell>
          <cell r="X2">
            <v>100</v>
          </cell>
        </row>
        <row r="3">
          <cell r="A3">
            <v>1</v>
          </cell>
          <cell r="D3" t="str">
            <v>040139</v>
          </cell>
          <cell r="E3" t="str">
            <v>BIAfirme</v>
          </cell>
          <cell r="F3">
            <v>100</v>
          </cell>
          <cell r="G3">
            <v>100</v>
          </cell>
          <cell r="H3">
            <v>100</v>
          </cell>
          <cell r="I3">
            <v>100</v>
          </cell>
          <cell r="J3" t="str">
            <v>-</v>
          </cell>
          <cell r="K3" t="str">
            <v>-</v>
          </cell>
          <cell r="L3" t="str">
            <v>-</v>
          </cell>
          <cell r="M3" t="str">
            <v>-</v>
          </cell>
          <cell r="N3" t="str">
            <v>-</v>
          </cell>
          <cell r="O3">
            <v>100</v>
          </cell>
          <cell r="P3">
            <v>100</v>
          </cell>
          <cell r="Q3">
            <v>100</v>
          </cell>
          <cell r="R3">
            <v>100</v>
          </cell>
          <cell r="T3">
            <v>100</v>
          </cell>
          <cell r="U3">
            <v>100</v>
          </cell>
          <cell r="V3">
            <v>100</v>
          </cell>
          <cell r="W3">
            <v>100</v>
          </cell>
          <cell r="X3">
            <v>100</v>
          </cell>
        </row>
        <row r="4">
          <cell r="A4">
            <v>1</v>
          </cell>
          <cell r="D4" t="str">
            <v>040162</v>
          </cell>
          <cell r="E4" t="str">
            <v>KEB Hana México</v>
          </cell>
          <cell r="F4">
            <v>100</v>
          </cell>
          <cell r="G4">
            <v>100</v>
          </cell>
          <cell r="H4">
            <v>100</v>
          </cell>
          <cell r="I4">
            <v>100</v>
          </cell>
          <cell r="J4" t="str">
            <v>-</v>
          </cell>
          <cell r="K4" t="str">
            <v>-</v>
          </cell>
          <cell r="L4" t="str">
            <v>-</v>
          </cell>
          <cell r="M4" t="str">
            <v>-</v>
          </cell>
          <cell r="N4" t="str">
            <v>-</v>
          </cell>
          <cell r="O4">
            <v>100</v>
          </cell>
          <cell r="P4">
            <v>100</v>
          </cell>
          <cell r="Q4">
            <v>100</v>
          </cell>
          <cell r="R4">
            <v>100</v>
          </cell>
          <cell r="T4">
            <v>100</v>
          </cell>
          <cell r="U4">
            <v>100</v>
          </cell>
          <cell r="V4">
            <v>100</v>
          </cell>
          <cell r="W4">
            <v>100</v>
          </cell>
          <cell r="X4">
            <v>100</v>
          </cell>
        </row>
        <row r="5">
          <cell r="A5">
            <v>1</v>
          </cell>
          <cell r="D5" t="str">
            <v>040165</v>
          </cell>
          <cell r="E5" t="str">
            <v>Banco Bineo</v>
          </cell>
          <cell r="F5">
            <v>100</v>
          </cell>
          <cell r="G5">
            <v>100</v>
          </cell>
          <cell r="H5">
            <v>100</v>
          </cell>
          <cell r="I5">
            <v>100</v>
          </cell>
          <cell r="J5" t="str">
            <v>-</v>
          </cell>
          <cell r="K5" t="str">
            <v>-</v>
          </cell>
          <cell r="L5" t="str">
            <v>-</v>
          </cell>
          <cell r="M5" t="str">
            <v>-</v>
          </cell>
          <cell r="N5" t="str">
            <v>-</v>
          </cell>
          <cell r="O5">
            <v>100</v>
          </cell>
          <cell r="P5">
            <v>100</v>
          </cell>
          <cell r="R5">
            <v>100</v>
          </cell>
          <cell r="T5">
            <v>100</v>
          </cell>
          <cell r="U5">
            <v>100</v>
          </cell>
          <cell r="V5">
            <v>100</v>
          </cell>
          <cell r="W5">
            <v>100</v>
          </cell>
          <cell r="X5">
            <v>100</v>
          </cell>
        </row>
        <row r="6">
          <cell r="A6">
            <v>1</v>
          </cell>
          <cell r="D6" t="str">
            <v>040167</v>
          </cell>
          <cell r="E6" t="str">
            <v>Hey Banco</v>
          </cell>
          <cell r="F6">
            <v>100</v>
          </cell>
          <cell r="G6">
            <v>100</v>
          </cell>
          <cell r="H6">
            <v>100</v>
          </cell>
          <cell r="I6">
            <v>100</v>
          </cell>
          <cell r="J6" t="str">
            <v>-</v>
          </cell>
          <cell r="K6" t="str">
            <v>-</v>
          </cell>
          <cell r="L6" t="str">
            <v>-</v>
          </cell>
          <cell r="M6" t="str">
            <v>-</v>
          </cell>
          <cell r="N6" t="str">
            <v>-</v>
          </cell>
          <cell r="O6">
            <v>100</v>
          </cell>
          <cell r="P6">
            <v>100</v>
          </cell>
          <cell r="R6">
            <v>100</v>
          </cell>
          <cell r="T6">
            <v>100</v>
          </cell>
          <cell r="U6">
            <v>100</v>
          </cell>
          <cell r="V6">
            <v>100</v>
          </cell>
          <cell r="W6">
            <v>100</v>
          </cell>
          <cell r="X6">
            <v>100</v>
          </cell>
        </row>
        <row r="7">
          <cell r="A7">
            <v>1</v>
          </cell>
          <cell r="D7" t="str">
            <v>040169</v>
          </cell>
          <cell r="E7" t="str">
            <v>Openbank</v>
          </cell>
          <cell r="F7">
            <v>100</v>
          </cell>
          <cell r="G7">
            <v>100</v>
          </cell>
          <cell r="H7">
            <v>100</v>
          </cell>
          <cell r="I7">
            <v>100</v>
          </cell>
          <cell r="J7" t="str">
            <v>-</v>
          </cell>
          <cell r="K7" t="str">
            <v>-</v>
          </cell>
          <cell r="L7" t="str">
            <v>-</v>
          </cell>
          <cell r="M7" t="str">
            <v>-</v>
          </cell>
          <cell r="N7" t="str">
            <v>-</v>
          </cell>
          <cell r="O7">
            <v>100</v>
          </cell>
          <cell r="P7">
            <v>100</v>
          </cell>
          <cell r="R7">
            <v>100</v>
          </cell>
          <cell r="T7">
            <v>100</v>
          </cell>
          <cell r="U7">
            <v>100</v>
          </cell>
          <cell r="V7">
            <v>100</v>
          </cell>
          <cell r="W7">
            <v>100</v>
          </cell>
          <cell r="X7">
            <v>100</v>
          </cell>
        </row>
        <row r="8">
          <cell r="A8">
            <v>7</v>
          </cell>
          <cell r="D8" t="str">
            <v>040002</v>
          </cell>
          <cell r="E8" t="str">
            <v>Banamex</v>
          </cell>
          <cell r="F8">
            <v>99.79</v>
          </cell>
          <cell r="G8">
            <v>100</v>
          </cell>
          <cell r="H8">
            <v>99.79</v>
          </cell>
          <cell r="I8">
            <v>99.79</v>
          </cell>
          <cell r="J8" t="str">
            <v>-</v>
          </cell>
          <cell r="K8" t="str">
            <v>-</v>
          </cell>
          <cell r="L8" t="str">
            <v>-</v>
          </cell>
          <cell r="M8" t="str">
            <v>-</v>
          </cell>
          <cell r="N8" t="str">
            <v>-</v>
          </cell>
          <cell r="O8">
            <v>100</v>
          </cell>
          <cell r="P8">
            <v>100</v>
          </cell>
          <cell r="Q8">
            <v>99.77</v>
          </cell>
          <cell r="R8">
            <v>100</v>
          </cell>
          <cell r="S8">
            <v>100</v>
          </cell>
          <cell r="T8">
            <v>100</v>
          </cell>
          <cell r="U8">
            <v>100</v>
          </cell>
          <cell r="V8">
            <v>100</v>
          </cell>
          <cell r="W8">
            <v>98.97</v>
          </cell>
          <cell r="X8">
            <v>100</v>
          </cell>
        </row>
        <row r="9">
          <cell r="A9">
            <v>8</v>
          </cell>
          <cell r="D9" t="str">
            <v>040113</v>
          </cell>
          <cell r="E9" t="str">
            <v>Ve por Más</v>
          </cell>
          <cell r="F9">
            <v>99.79</v>
          </cell>
          <cell r="G9">
            <v>100</v>
          </cell>
          <cell r="H9">
            <v>99.79</v>
          </cell>
          <cell r="I9">
            <v>99.79</v>
          </cell>
          <cell r="J9" t="str">
            <v>-</v>
          </cell>
          <cell r="K9" t="str">
            <v>-</v>
          </cell>
          <cell r="L9" t="str">
            <v>-</v>
          </cell>
          <cell r="M9" t="str">
            <v>-</v>
          </cell>
          <cell r="N9" t="str">
            <v>-</v>
          </cell>
          <cell r="O9">
            <v>100</v>
          </cell>
          <cell r="P9">
            <v>100</v>
          </cell>
          <cell r="Q9">
            <v>99.51</v>
          </cell>
          <cell r="R9">
            <v>100</v>
          </cell>
          <cell r="S9">
            <v>100</v>
          </cell>
          <cell r="T9">
            <v>100</v>
          </cell>
          <cell r="U9">
            <v>100</v>
          </cell>
          <cell r="V9">
            <v>100</v>
          </cell>
          <cell r="W9">
            <v>99.49</v>
          </cell>
          <cell r="X9">
            <v>100</v>
          </cell>
        </row>
        <row r="10">
          <cell r="A10">
            <v>9</v>
          </cell>
          <cell r="D10" t="str">
            <v>040129</v>
          </cell>
          <cell r="E10" t="str">
            <v>Barclays</v>
          </cell>
          <cell r="F10">
            <v>99.56</v>
          </cell>
          <cell r="G10">
            <v>100</v>
          </cell>
          <cell r="H10">
            <v>99.56</v>
          </cell>
          <cell r="I10">
            <v>99.56</v>
          </cell>
          <cell r="J10" t="str">
            <v>-</v>
          </cell>
          <cell r="K10" t="str">
            <v>-</v>
          </cell>
          <cell r="L10" t="str">
            <v>-</v>
          </cell>
          <cell r="M10" t="str">
            <v>-</v>
          </cell>
          <cell r="N10" t="str">
            <v>-</v>
          </cell>
          <cell r="O10">
            <v>99.1</v>
          </cell>
          <cell r="P10">
            <v>100</v>
          </cell>
          <cell r="R10">
            <v>100</v>
          </cell>
          <cell r="T10">
            <v>100</v>
          </cell>
          <cell r="U10">
            <v>100</v>
          </cell>
          <cell r="V10">
            <v>100</v>
          </cell>
          <cell r="W10">
            <v>100</v>
          </cell>
          <cell r="X10">
            <v>100</v>
          </cell>
        </row>
        <row r="11">
          <cell r="A11">
            <v>10</v>
          </cell>
          <cell r="D11" t="str">
            <v>040151</v>
          </cell>
          <cell r="E11" t="str">
            <v>Dondé Banco</v>
          </cell>
          <cell r="F11">
            <v>99.52</v>
          </cell>
          <cell r="G11">
            <v>100</v>
          </cell>
          <cell r="H11">
            <v>99.52</v>
          </cell>
          <cell r="I11">
            <v>99.52</v>
          </cell>
          <cell r="J11" t="str">
            <v>-</v>
          </cell>
          <cell r="K11" t="str">
            <v>-</v>
          </cell>
          <cell r="L11" t="str">
            <v>-</v>
          </cell>
          <cell r="M11" t="str">
            <v>-</v>
          </cell>
          <cell r="N11" t="str">
            <v>-</v>
          </cell>
          <cell r="O11">
            <v>100</v>
          </cell>
          <cell r="P11">
            <v>100</v>
          </cell>
          <cell r="Q11">
            <v>99.77</v>
          </cell>
          <cell r="R11">
            <v>100</v>
          </cell>
          <cell r="T11">
            <v>100</v>
          </cell>
          <cell r="U11">
            <v>89.74</v>
          </cell>
          <cell r="V11">
            <v>100</v>
          </cell>
          <cell r="W11">
            <v>100</v>
          </cell>
          <cell r="X11">
            <v>100</v>
          </cell>
        </row>
        <row r="12">
          <cell r="A12">
            <v>11</v>
          </cell>
          <cell r="D12" t="str">
            <v>040149</v>
          </cell>
          <cell r="E12" t="str">
            <v>Forjadores</v>
          </cell>
          <cell r="F12">
            <v>99.42</v>
          </cell>
          <cell r="G12">
            <v>100</v>
          </cell>
          <cell r="H12">
            <v>99.42</v>
          </cell>
          <cell r="I12">
            <v>99.42</v>
          </cell>
          <cell r="J12" t="str">
            <v>-</v>
          </cell>
          <cell r="K12" t="str">
            <v>-</v>
          </cell>
          <cell r="L12" t="str">
            <v>-</v>
          </cell>
          <cell r="M12" t="str">
            <v>-</v>
          </cell>
          <cell r="N12" t="str">
            <v>-</v>
          </cell>
          <cell r="O12">
            <v>100</v>
          </cell>
          <cell r="P12">
            <v>100</v>
          </cell>
          <cell r="Q12">
            <v>98.61</v>
          </cell>
          <cell r="R12">
            <v>100</v>
          </cell>
          <cell r="T12">
            <v>100</v>
          </cell>
          <cell r="U12">
            <v>100</v>
          </cell>
          <cell r="V12">
            <v>100</v>
          </cell>
          <cell r="W12">
            <v>100</v>
          </cell>
          <cell r="X12">
            <v>100</v>
          </cell>
        </row>
        <row r="13">
          <cell r="A13">
            <v>12</v>
          </cell>
          <cell r="D13" t="str">
            <v>040108</v>
          </cell>
          <cell r="E13" t="str">
            <v>MUFG Bank</v>
          </cell>
          <cell r="F13">
            <v>99.23</v>
          </cell>
          <cell r="G13">
            <v>100</v>
          </cell>
          <cell r="H13">
            <v>99.23</v>
          </cell>
          <cell r="I13">
            <v>99.23</v>
          </cell>
          <cell r="J13" t="str">
            <v>-</v>
          </cell>
          <cell r="K13" t="str">
            <v>-</v>
          </cell>
          <cell r="L13" t="str">
            <v>-</v>
          </cell>
          <cell r="M13" t="str">
            <v>-</v>
          </cell>
          <cell r="N13" t="str">
            <v>-</v>
          </cell>
          <cell r="O13">
            <v>98.63</v>
          </cell>
          <cell r="P13">
            <v>100</v>
          </cell>
          <cell r="Q13">
            <v>99.31</v>
          </cell>
          <cell r="R13">
            <v>100</v>
          </cell>
          <cell r="T13">
            <v>100</v>
          </cell>
          <cell r="U13">
            <v>100</v>
          </cell>
          <cell r="V13">
            <v>100</v>
          </cell>
          <cell r="W13">
            <v>100</v>
          </cell>
          <cell r="X13">
            <v>100</v>
          </cell>
        </row>
        <row r="14">
          <cell r="A14">
            <v>13</v>
          </cell>
          <cell r="D14" t="str">
            <v>040147</v>
          </cell>
          <cell r="E14" t="str">
            <v>Bankaool</v>
          </cell>
          <cell r="F14">
            <v>99.23</v>
          </cell>
          <cell r="G14">
            <v>100</v>
          </cell>
          <cell r="H14">
            <v>99.23</v>
          </cell>
          <cell r="I14">
            <v>99.23</v>
          </cell>
          <cell r="J14" t="str">
            <v>-</v>
          </cell>
          <cell r="K14" t="str">
            <v>-</v>
          </cell>
          <cell r="L14" t="str">
            <v>-</v>
          </cell>
          <cell r="M14" t="str">
            <v>-</v>
          </cell>
          <cell r="N14" t="str">
            <v>-</v>
          </cell>
          <cell r="O14">
            <v>99.47</v>
          </cell>
          <cell r="P14">
            <v>100</v>
          </cell>
          <cell r="Q14">
            <v>98.62</v>
          </cell>
          <cell r="R14">
            <v>100</v>
          </cell>
          <cell r="T14">
            <v>100</v>
          </cell>
          <cell r="U14">
            <v>100</v>
          </cell>
          <cell r="V14">
            <v>100</v>
          </cell>
          <cell r="W14">
            <v>100</v>
          </cell>
          <cell r="X14">
            <v>100</v>
          </cell>
        </row>
        <row r="15">
          <cell r="A15">
            <v>14</v>
          </cell>
          <cell r="D15" t="str">
            <v>040141</v>
          </cell>
          <cell r="E15" t="str">
            <v>Volkswagen Bank</v>
          </cell>
          <cell r="F15">
            <v>98.84</v>
          </cell>
          <cell r="G15">
            <v>100</v>
          </cell>
          <cell r="H15">
            <v>98.84</v>
          </cell>
          <cell r="I15">
            <v>98.84</v>
          </cell>
          <cell r="J15" t="str">
            <v>-</v>
          </cell>
          <cell r="K15" t="str">
            <v>-</v>
          </cell>
          <cell r="L15" t="str">
            <v>-</v>
          </cell>
          <cell r="M15" t="str">
            <v>-</v>
          </cell>
          <cell r="N15" t="str">
            <v>-</v>
          </cell>
          <cell r="O15">
            <v>99.49</v>
          </cell>
          <cell r="P15">
            <v>100</v>
          </cell>
          <cell r="R15">
            <v>100</v>
          </cell>
          <cell r="T15">
            <v>100</v>
          </cell>
          <cell r="U15">
            <v>100</v>
          </cell>
          <cell r="V15">
            <v>100</v>
          </cell>
          <cell r="W15">
            <v>100</v>
          </cell>
          <cell r="X15">
            <v>100</v>
          </cell>
        </row>
        <row r="16">
          <cell r="A16">
            <v>15</v>
          </cell>
          <cell r="D16" t="str">
            <v>040030</v>
          </cell>
          <cell r="E16" t="str">
            <v>Banco del Bajío</v>
          </cell>
          <cell r="F16">
            <v>98.8</v>
          </cell>
          <cell r="G16">
            <v>100</v>
          </cell>
          <cell r="H16">
            <v>98.8</v>
          </cell>
          <cell r="I16">
            <v>98.8</v>
          </cell>
          <cell r="J16" t="str">
            <v>-</v>
          </cell>
          <cell r="K16" t="str">
            <v>-</v>
          </cell>
          <cell r="L16" t="str">
            <v>-</v>
          </cell>
          <cell r="M16" t="str">
            <v>-</v>
          </cell>
          <cell r="N16" t="str">
            <v>-</v>
          </cell>
          <cell r="O16">
            <v>100</v>
          </cell>
          <cell r="P16">
            <v>100</v>
          </cell>
          <cell r="Q16">
            <v>96.39</v>
          </cell>
          <cell r="R16">
            <v>100</v>
          </cell>
          <cell r="S16">
            <v>99.52</v>
          </cell>
          <cell r="T16">
            <v>100</v>
          </cell>
          <cell r="U16">
            <v>100</v>
          </cell>
          <cell r="V16">
            <v>100</v>
          </cell>
          <cell r="W16">
            <v>100</v>
          </cell>
          <cell r="X16">
            <v>100</v>
          </cell>
        </row>
        <row r="17">
          <cell r="A17">
            <v>16</v>
          </cell>
          <cell r="D17" t="str">
            <v>040072</v>
          </cell>
          <cell r="E17" t="str">
            <v>Banorte</v>
          </cell>
          <cell r="F17">
            <v>98.71</v>
          </cell>
          <cell r="G17">
            <v>100</v>
          </cell>
          <cell r="H17">
            <v>98.71</v>
          </cell>
          <cell r="I17">
            <v>98.71</v>
          </cell>
          <cell r="J17" t="str">
            <v>-</v>
          </cell>
          <cell r="K17" t="str">
            <v>-</v>
          </cell>
          <cell r="L17" t="str">
            <v>-</v>
          </cell>
          <cell r="M17" t="str">
            <v>-</v>
          </cell>
          <cell r="N17" t="str">
            <v>-</v>
          </cell>
          <cell r="O17">
            <v>100</v>
          </cell>
          <cell r="P17">
            <v>100</v>
          </cell>
          <cell r="Q17">
            <v>99.76</v>
          </cell>
          <cell r="R17">
            <v>100</v>
          </cell>
          <cell r="S17">
            <v>95.82</v>
          </cell>
          <cell r="T17">
            <v>100</v>
          </cell>
          <cell r="U17">
            <v>100</v>
          </cell>
          <cell r="V17">
            <v>100</v>
          </cell>
          <cell r="W17">
            <v>100</v>
          </cell>
          <cell r="X17">
            <v>100</v>
          </cell>
        </row>
        <row r="18">
          <cell r="A18">
            <v>17</v>
          </cell>
          <cell r="D18" t="str">
            <v>040130</v>
          </cell>
          <cell r="E18" t="str">
            <v>Compartamos</v>
          </cell>
          <cell r="F18">
            <v>98.59</v>
          </cell>
          <cell r="G18">
            <v>100</v>
          </cell>
          <cell r="H18">
            <v>98.59</v>
          </cell>
          <cell r="I18">
            <v>98.59</v>
          </cell>
          <cell r="J18" t="str">
            <v>-</v>
          </cell>
          <cell r="K18" t="str">
            <v>-</v>
          </cell>
          <cell r="L18" t="str">
            <v>-</v>
          </cell>
          <cell r="M18" t="str">
            <v>-</v>
          </cell>
          <cell r="N18" t="str">
            <v>-</v>
          </cell>
          <cell r="O18">
            <v>98.49</v>
          </cell>
          <cell r="P18">
            <v>100</v>
          </cell>
          <cell r="Q18">
            <v>99.76</v>
          </cell>
          <cell r="R18">
            <v>100</v>
          </cell>
          <cell r="T18">
            <v>100</v>
          </cell>
          <cell r="U18">
            <v>82.05</v>
          </cell>
          <cell r="V18">
            <v>100</v>
          </cell>
          <cell r="W18">
            <v>99.49</v>
          </cell>
          <cell r="X18">
            <v>100</v>
          </cell>
        </row>
        <row r="19">
          <cell r="A19">
            <v>18</v>
          </cell>
          <cell r="D19" t="str">
            <v>040159</v>
          </cell>
          <cell r="E19" t="str">
            <v>Bank of China</v>
          </cell>
          <cell r="F19">
            <v>98.48</v>
          </cell>
          <cell r="G19">
            <v>100</v>
          </cell>
          <cell r="H19">
            <v>98.48</v>
          </cell>
          <cell r="I19">
            <v>98.48</v>
          </cell>
          <cell r="J19" t="str">
            <v>-</v>
          </cell>
          <cell r="K19" t="str">
            <v>-</v>
          </cell>
          <cell r="L19" t="str">
            <v>-</v>
          </cell>
          <cell r="M19" t="str">
            <v>-</v>
          </cell>
          <cell r="N19" t="str">
            <v>-</v>
          </cell>
          <cell r="O19">
            <v>100</v>
          </cell>
          <cell r="P19">
            <v>100</v>
          </cell>
          <cell r="Q19">
            <v>96.87</v>
          </cell>
          <cell r="R19">
            <v>100</v>
          </cell>
          <cell r="T19">
            <v>100</v>
          </cell>
          <cell r="U19">
            <v>94.87</v>
          </cell>
          <cell r="V19">
            <v>100</v>
          </cell>
          <cell r="W19">
            <v>100</v>
          </cell>
          <cell r="X19">
            <v>100</v>
          </cell>
        </row>
        <row r="20">
          <cell r="A20">
            <v>19</v>
          </cell>
          <cell r="D20" t="str">
            <v>040106</v>
          </cell>
          <cell r="E20" t="str">
            <v>Bank of America</v>
          </cell>
          <cell r="F20">
            <v>98.25</v>
          </cell>
          <cell r="G20">
            <v>100</v>
          </cell>
          <cell r="H20">
            <v>98.25</v>
          </cell>
          <cell r="I20">
            <v>98.25</v>
          </cell>
          <cell r="J20" t="str">
            <v>-</v>
          </cell>
          <cell r="K20" t="str">
            <v>-</v>
          </cell>
          <cell r="L20" t="str">
            <v>-</v>
          </cell>
          <cell r="M20" t="str">
            <v>-</v>
          </cell>
          <cell r="N20" t="str">
            <v>-</v>
          </cell>
          <cell r="O20">
            <v>99.18</v>
          </cell>
          <cell r="P20">
            <v>100</v>
          </cell>
          <cell r="Q20">
            <v>98.84</v>
          </cell>
          <cell r="R20">
            <v>100</v>
          </cell>
          <cell r="T20">
            <v>100</v>
          </cell>
          <cell r="U20">
            <v>97.44</v>
          </cell>
          <cell r="V20">
            <v>100</v>
          </cell>
          <cell r="W20">
            <v>95.38</v>
          </cell>
          <cell r="X20">
            <v>100</v>
          </cell>
        </row>
        <row r="21">
          <cell r="A21">
            <v>20</v>
          </cell>
          <cell r="D21" t="str">
            <v>040060</v>
          </cell>
          <cell r="E21" t="str">
            <v>Bansí</v>
          </cell>
          <cell r="F21">
            <v>98.05</v>
          </cell>
          <cell r="G21">
            <v>100</v>
          </cell>
          <cell r="H21">
            <v>98.05</v>
          </cell>
          <cell r="I21">
            <v>98.05</v>
          </cell>
          <cell r="J21" t="str">
            <v>-</v>
          </cell>
          <cell r="K21" t="str">
            <v>-</v>
          </cell>
          <cell r="L21" t="str">
            <v>-</v>
          </cell>
          <cell r="M21" t="str">
            <v>-</v>
          </cell>
          <cell r="N21" t="str">
            <v>-</v>
          </cell>
          <cell r="O21">
            <v>100</v>
          </cell>
          <cell r="P21">
            <v>100</v>
          </cell>
          <cell r="Q21">
            <v>96.16</v>
          </cell>
          <cell r="R21">
            <v>100</v>
          </cell>
          <cell r="S21">
            <v>100</v>
          </cell>
          <cell r="T21">
            <v>100</v>
          </cell>
          <cell r="U21">
            <v>100</v>
          </cell>
          <cell r="V21">
            <v>100</v>
          </cell>
          <cell r="W21">
            <v>94.36</v>
          </cell>
          <cell r="X21">
            <v>100</v>
          </cell>
        </row>
        <row r="22">
          <cell r="A22">
            <v>21</v>
          </cell>
          <cell r="D22" t="str">
            <v>040164</v>
          </cell>
          <cell r="E22" t="str">
            <v>BNP Paribas México</v>
          </cell>
          <cell r="F22">
            <v>97.99</v>
          </cell>
          <cell r="G22">
            <v>100</v>
          </cell>
          <cell r="H22">
            <v>97.99</v>
          </cell>
          <cell r="I22">
            <v>97.99</v>
          </cell>
          <cell r="J22" t="str">
            <v>-</v>
          </cell>
          <cell r="K22" t="str">
            <v>-</v>
          </cell>
          <cell r="L22" t="str">
            <v>-</v>
          </cell>
          <cell r="M22" t="str">
            <v>-</v>
          </cell>
          <cell r="N22" t="str">
            <v>-</v>
          </cell>
          <cell r="O22">
            <v>96.1</v>
          </cell>
          <cell r="P22">
            <v>100</v>
          </cell>
          <cell r="R22">
            <v>100</v>
          </cell>
          <cell r="T22">
            <v>100</v>
          </cell>
          <cell r="V22">
            <v>100</v>
          </cell>
          <cell r="W22">
            <v>100</v>
          </cell>
          <cell r="X22">
            <v>100</v>
          </cell>
        </row>
        <row r="23">
          <cell r="A23">
            <v>22</v>
          </cell>
          <cell r="D23" t="str">
            <v>040156</v>
          </cell>
          <cell r="E23" t="str">
            <v>Sabadell</v>
          </cell>
          <cell r="F23">
            <v>97.82</v>
          </cell>
          <cell r="G23">
            <v>100</v>
          </cell>
          <cell r="H23">
            <v>97.82</v>
          </cell>
          <cell r="I23">
            <v>97.82</v>
          </cell>
          <cell r="J23" t="str">
            <v>-</v>
          </cell>
          <cell r="K23" t="str">
            <v>-</v>
          </cell>
          <cell r="L23" t="str">
            <v>-</v>
          </cell>
          <cell r="M23" t="str">
            <v>-</v>
          </cell>
          <cell r="N23" t="str">
            <v>-</v>
          </cell>
          <cell r="O23">
            <v>100</v>
          </cell>
          <cell r="P23">
            <v>100</v>
          </cell>
          <cell r="Q23">
            <v>92.9</v>
          </cell>
          <cell r="R23">
            <v>100</v>
          </cell>
          <cell r="S23">
            <v>100</v>
          </cell>
          <cell r="T23">
            <v>100</v>
          </cell>
          <cell r="U23">
            <v>100</v>
          </cell>
          <cell r="V23">
            <v>100</v>
          </cell>
          <cell r="W23">
            <v>100</v>
          </cell>
          <cell r="X23">
            <v>100</v>
          </cell>
        </row>
        <row r="24">
          <cell r="A24">
            <v>23</v>
          </cell>
          <cell r="D24" t="str">
            <v>040157</v>
          </cell>
          <cell r="E24" t="str">
            <v>Shinhan</v>
          </cell>
          <cell r="F24">
            <v>97.78</v>
          </cell>
          <cell r="G24">
            <v>100</v>
          </cell>
          <cell r="H24">
            <v>97.78</v>
          </cell>
          <cell r="I24">
            <v>97.78</v>
          </cell>
          <cell r="J24" t="str">
            <v>-</v>
          </cell>
          <cell r="K24" t="str">
            <v>-</v>
          </cell>
          <cell r="L24" t="str">
            <v>-</v>
          </cell>
          <cell r="M24" t="str">
            <v>-</v>
          </cell>
          <cell r="N24" t="str">
            <v>-</v>
          </cell>
          <cell r="O24">
            <v>100</v>
          </cell>
          <cell r="P24">
            <v>100</v>
          </cell>
          <cell r="Q24">
            <v>94.82</v>
          </cell>
          <cell r="R24">
            <v>100</v>
          </cell>
          <cell r="T24">
            <v>100</v>
          </cell>
          <cell r="U24">
            <v>100</v>
          </cell>
          <cell r="V24">
            <v>100</v>
          </cell>
          <cell r="W24">
            <v>100</v>
          </cell>
          <cell r="X24">
            <v>100</v>
          </cell>
        </row>
        <row r="25">
          <cell r="A25">
            <v>24</v>
          </cell>
          <cell r="D25" t="str">
            <v>040148</v>
          </cell>
          <cell r="E25" t="str">
            <v>Pagatodo</v>
          </cell>
          <cell r="F25">
            <v>97.73</v>
          </cell>
          <cell r="G25">
            <v>100</v>
          </cell>
          <cell r="H25">
            <v>97.73</v>
          </cell>
          <cell r="I25">
            <v>97.73</v>
          </cell>
          <cell r="J25" t="str">
            <v>-</v>
          </cell>
          <cell r="K25" t="str">
            <v>-</v>
          </cell>
          <cell r="L25" t="str">
            <v>-</v>
          </cell>
          <cell r="M25" t="str">
            <v>-</v>
          </cell>
          <cell r="N25" t="str">
            <v>-</v>
          </cell>
          <cell r="O25">
            <v>100</v>
          </cell>
          <cell r="P25">
            <v>100</v>
          </cell>
          <cell r="R25">
            <v>100</v>
          </cell>
          <cell r="T25">
            <v>100</v>
          </cell>
          <cell r="U25">
            <v>76.92</v>
          </cell>
          <cell r="V25">
            <v>100</v>
          </cell>
          <cell r="W25">
            <v>99.49</v>
          </cell>
          <cell r="X25">
            <v>100</v>
          </cell>
        </row>
        <row r="26">
          <cell r="A26">
            <v>25</v>
          </cell>
          <cell r="D26" t="str">
            <v>040058</v>
          </cell>
          <cell r="E26" t="str">
            <v>Banregio</v>
          </cell>
          <cell r="F26">
            <v>97.73</v>
          </cell>
          <cell r="G26">
            <v>100</v>
          </cell>
          <cell r="H26">
            <v>97.73</v>
          </cell>
          <cell r="I26">
            <v>97.73</v>
          </cell>
          <cell r="J26" t="str">
            <v>-</v>
          </cell>
          <cell r="K26" t="str">
            <v>-</v>
          </cell>
          <cell r="L26" t="str">
            <v>-</v>
          </cell>
          <cell r="M26" t="str">
            <v>-</v>
          </cell>
          <cell r="N26" t="str">
            <v>-</v>
          </cell>
          <cell r="O26">
            <v>100</v>
          </cell>
          <cell r="P26">
            <v>100</v>
          </cell>
          <cell r="Q26">
            <v>97.8</v>
          </cell>
          <cell r="R26">
            <v>100</v>
          </cell>
          <cell r="S26">
            <v>94.35</v>
          </cell>
          <cell r="T26">
            <v>100</v>
          </cell>
          <cell r="U26">
            <v>100</v>
          </cell>
          <cell r="V26">
            <v>100</v>
          </cell>
          <cell r="W26">
            <v>100</v>
          </cell>
          <cell r="X26">
            <v>100</v>
          </cell>
        </row>
        <row r="27">
          <cell r="A27">
            <v>26</v>
          </cell>
          <cell r="D27" t="str">
            <v>040155</v>
          </cell>
          <cell r="E27" t="str">
            <v>ICBC</v>
          </cell>
          <cell r="F27">
            <v>97.72</v>
          </cell>
          <cell r="G27">
            <v>100</v>
          </cell>
          <cell r="H27">
            <v>97.72</v>
          </cell>
          <cell r="I27">
            <v>97.72</v>
          </cell>
          <cell r="J27" t="str">
            <v>-</v>
          </cell>
          <cell r="K27" t="str">
            <v>-</v>
          </cell>
          <cell r="L27" t="str">
            <v>-</v>
          </cell>
          <cell r="M27" t="str">
            <v>-</v>
          </cell>
          <cell r="N27" t="str">
            <v>-</v>
          </cell>
          <cell r="O27">
            <v>98.08</v>
          </cell>
          <cell r="P27">
            <v>100</v>
          </cell>
          <cell r="Q27">
            <v>96.66</v>
          </cell>
          <cell r="R27">
            <v>100</v>
          </cell>
          <cell r="T27">
            <v>100</v>
          </cell>
          <cell r="U27">
            <v>94.87</v>
          </cell>
          <cell r="V27">
            <v>100</v>
          </cell>
          <cell r="W27">
            <v>100</v>
          </cell>
          <cell r="X27">
            <v>100</v>
          </cell>
        </row>
        <row r="28">
          <cell r="A28">
            <v>27</v>
          </cell>
          <cell r="D28" t="str">
            <v>040112</v>
          </cell>
          <cell r="E28" t="str">
            <v>Monex</v>
          </cell>
          <cell r="F28">
            <v>97.26</v>
          </cell>
          <cell r="G28">
            <v>100</v>
          </cell>
          <cell r="H28">
            <v>97.26</v>
          </cell>
          <cell r="I28">
            <v>97.26</v>
          </cell>
          <cell r="J28" t="str">
            <v>-</v>
          </cell>
          <cell r="K28" t="str">
            <v>-</v>
          </cell>
          <cell r="L28" t="str">
            <v>-</v>
          </cell>
          <cell r="M28" t="str">
            <v>-</v>
          </cell>
          <cell r="N28" t="str">
            <v>-</v>
          </cell>
          <cell r="O28">
            <v>100</v>
          </cell>
          <cell r="P28">
            <v>100</v>
          </cell>
          <cell r="Q28">
            <v>90.7</v>
          </cell>
          <cell r="R28">
            <v>100</v>
          </cell>
          <cell r="S28">
            <v>100</v>
          </cell>
          <cell r="T28">
            <v>100</v>
          </cell>
          <cell r="U28">
            <v>100</v>
          </cell>
          <cell r="V28">
            <v>100</v>
          </cell>
          <cell r="W28">
            <v>100</v>
          </cell>
          <cell r="X28">
            <v>100</v>
          </cell>
        </row>
        <row r="29">
          <cell r="A29">
            <v>28</v>
          </cell>
          <cell r="D29" t="str">
            <v>040012</v>
          </cell>
          <cell r="E29" t="str">
            <v>BBVA México</v>
          </cell>
          <cell r="F29">
            <v>96.99</v>
          </cell>
          <cell r="G29">
            <v>100</v>
          </cell>
          <cell r="H29">
            <v>96.99</v>
          </cell>
          <cell r="I29">
            <v>96.99</v>
          </cell>
          <cell r="J29" t="str">
            <v>-</v>
          </cell>
          <cell r="K29" t="str">
            <v>-</v>
          </cell>
          <cell r="L29" t="str">
            <v>-</v>
          </cell>
          <cell r="M29" t="str">
            <v>-</v>
          </cell>
          <cell r="N29" t="str">
            <v>-</v>
          </cell>
          <cell r="O29">
            <v>100</v>
          </cell>
          <cell r="P29">
            <v>100</v>
          </cell>
          <cell r="Q29">
            <v>92.47</v>
          </cell>
          <cell r="R29">
            <v>100</v>
          </cell>
          <cell r="S29">
            <v>97.38</v>
          </cell>
          <cell r="T29">
            <v>100</v>
          </cell>
          <cell r="U29">
            <v>100</v>
          </cell>
          <cell r="V29">
            <v>100</v>
          </cell>
          <cell r="W29">
            <v>100</v>
          </cell>
          <cell r="X29">
            <v>100</v>
          </cell>
        </row>
        <row r="30">
          <cell r="A30">
            <v>29</v>
          </cell>
          <cell r="D30" t="str">
            <v>040160</v>
          </cell>
          <cell r="E30" t="str">
            <v>Banco S3</v>
          </cell>
          <cell r="F30">
            <v>96.97</v>
          </cell>
          <cell r="G30">
            <v>100</v>
          </cell>
          <cell r="H30">
            <v>96.97</v>
          </cell>
          <cell r="I30">
            <v>96.97</v>
          </cell>
          <cell r="J30" t="str">
            <v>-</v>
          </cell>
          <cell r="K30" t="str">
            <v>-</v>
          </cell>
          <cell r="L30" t="str">
            <v>-</v>
          </cell>
          <cell r="M30" t="str">
            <v>-</v>
          </cell>
          <cell r="N30" t="str">
            <v>-</v>
          </cell>
          <cell r="O30">
            <v>97.28</v>
          </cell>
          <cell r="P30">
            <v>100</v>
          </cell>
          <cell r="Q30">
            <v>97.85</v>
          </cell>
          <cell r="R30">
            <v>100</v>
          </cell>
          <cell r="T30">
            <v>100</v>
          </cell>
          <cell r="U30">
            <v>100</v>
          </cell>
          <cell r="V30">
            <v>100</v>
          </cell>
          <cell r="W30">
            <v>93.85</v>
          </cell>
          <cell r="X30">
            <v>100</v>
          </cell>
        </row>
        <row r="31">
          <cell r="A31">
            <v>30</v>
          </cell>
          <cell r="D31" t="str">
            <v>040133</v>
          </cell>
          <cell r="E31" t="str">
            <v>Actinver</v>
          </cell>
          <cell r="F31">
            <v>96.9</v>
          </cell>
          <cell r="G31">
            <v>100</v>
          </cell>
          <cell r="H31">
            <v>96.9</v>
          </cell>
          <cell r="I31">
            <v>96.9</v>
          </cell>
          <cell r="J31" t="str">
            <v>-</v>
          </cell>
          <cell r="K31" t="str">
            <v>-</v>
          </cell>
          <cell r="L31" t="str">
            <v>-</v>
          </cell>
          <cell r="M31" t="str">
            <v>-</v>
          </cell>
          <cell r="N31" t="str">
            <v>-</v>
          </cell>
          <cell r="O31">
            <v>100</v>
          </cell>
          <cell r="P31">
            <v>100</v>
          </cell>
          <cell r="Q31">
            <v>93.21</v>
          </cell>
          <cell r="R31">
            <v>100</v>
          </cell>
          <cell r="T31">
            <v>100</v>
          </cell>
          <cell r="U31">
            <v>100</v>
          </cell>
          <cell r="V31">
            <v>100</v>
          </cell>
          <cell r="W31">
            <v>98.97</v>
          </cell>
          <cell r="X31">
            <v>100</v>
          </cell>
        </row>
        <row r="32">
          <cell r="A32">
            <v>31</v>
          </cell>
          <cell r="D32" t="str">
            <v>040154</v>
          </cell>
          <cell r="E32" t="str">
            <v>Covalto</v>
          </cell>
          <cell r="F32">
            <v>96.9</v>
          </cell>
          <cell r="G32">
            <v>100</v>
          </cell>
          <cell r="H32">
            <v>96.9</v>
          </cell>
          <cell r="I32">
            <v>96.9</v>
          </cell>
          <cell r="J32" t="str">
            <v>-</v>
          </cell>
          <cell r="K32" t="str">
            <v>-</v>
          </cell>
          <cell r="L32" t="str">
            <v>-</v>
          </cell>
          <cell r="M32" t="str">
            <v>-</v>
          </cell>
          <cell r="N32" t="str">
            <v>-</v>
          </cell>
          <cell r="O32">
            <v>99.18</v>
          </cell>
          <cell r="P32">
            <v>100</v>
          </cell>
          <cell r="Q32">
            <v>93.42</v>
          </cell>
          <cell r="R32">
            <v>100</v>
          </cell>
          <cell r="T32">
            <v>100</v>
          </cell>
          <cell r="U32">
            <v>100</v>
          </cell>
          <cell r="V32">
            <v>100</v>
          </cell>
          <cell r="W32">
            <v>100</v>
          </cell>
          <cell r="X32">
            <v>100</v>
          </cell>
        </row>
        <row r="33">
          <cell r="A33">
            <v>32</v>
          </cell>
          <cell r="D33" t="str">
            <v>040044</v>
          </cell>
          <cell r="E33" t="str">
            <v>Scotiabank</v>
          </cell>
          <cell r="F33">
            <v>96.34</v>
          </cell>
          <cell r="G33">
            <v>100</v>
          </cell>
          <cell r="H33">
            <v>96.34</v>
          </cell>
          <cell r="I33">
            <v>96.34</v>
          </cell>
          <cell r="J33" t="str">
            <v>-</v>
          </cell>
          <cell r="K33" t="str">
            <v>-</v>
          </cell>
          <cell r="L33" t="str">
            <v>-</v>
          </cell>
          <cell r="M33" t="str">
            <v>-</v>
          </cell>
          <cell r="N33" t="str">
            <v>-</v>
          </cell>
          <cell r="O33">
            <v>98.67</v>
          </cell>
          <cell r="P33">
            <v>100</v>
          </cell>
          <cell r="Q33">
            <v>97.93</v>
          </cell>
          <cell r="R33">
            <v>100</v>
          </cell>
          <cell r="S33">
            <v>90.81</v>
          </cell>
          <cell r="T33">
            <v>100</v>
          </cell>
          <cell r="U33">
            <v>100</v>
          </cell>
          <cell r="V33">
            <v>100</v>
          </cell>
          <cell r="W33">
            <v>100</v>
          </cell>
          <cell r="X33">
            <v>100</v>
          </cell>
        </row>
        <row r="34">
          <cell r="A34">
            <v>33</v>
          </cell>
          <cell r="D34" t="str">
            <v>040127</v>
          </cell>
          <cell r="E34" t="str">
            <v>Banco Azteca</v>
          </cell>
          <cell r="F34">
            <v>96.15</v>
          </cell>
          <cell r="G34">
            <v>100</v>
          </cell>
          <cell r="H34">
            <v>96.15</v>
          </cell>
          <cell r="I34">
            <v>96.15</v>
          </cell>
          <cell r="J34" t="str">
            <v>-</v>
          </cell>
          <cell r="K34" t="str">
            <v>-</v>
          </cell>
          <cell r="L34" t="str">
            <v>-</v>
          </cell>
          <cell r="M34" t="str">
            <v>-</v>
          </cell>
          <cell r="N34" t="str">
            <v>-</v>
          </cell>
          <cell r="O34">
            <v>98.94</v>
          </cell>
          <cell r="P34">
            <v>100</v>
          </cell>
          <cell r="Q34">
            <v>94.92</v>
          </cell>
          <cell r="R34">
            <v>100</v>
          </cell>
          <cell r="S34">
            <v>93.35</v>
          </cell>
          <cell r="T34">
            <v>100</v>
          </cell>
          <cell r="U34">
            <v>100</v>
          </cell>
          <cell r="V34">
            <v>100</v>
          </cell>
          <cell r="W34">
            <v>98.97</v>
          </cell>
          <cell r="X34">
            <v>100</v>
          </cell>
        </row>
        <row r="35">
          <cell r="A35">
            <v>34</v>
          </cell>
          <cell r="D35" t="str">
            <v>040137</v>
          </cell>
          <cell r="E35" t="str">
            <v>Bancoppel</v>
          </cell>
          <cell r="F35">
            <v>96.11</v>
          </cell>
          <cell r="G35">
            <v>100</v>
          </cell>
          <cell r="H35">
            <v>96.11</v>
          </cell>
          <cell r="I35">
            <v>96.11</v>
          </cell>
          <cell r="J35" t="str">
            <v>-</v>
          </cell>
          <cell r="K35" t="str">
            <v>-</v>
          </cell>
          <cell r="L35" t="str">
            <v>-</v>
          </cell>
          <cell r="M35" t="str">
            <v>-</v>
          </cell>
          <cell r="N35" t="str">
            <v>-</v>
          </cell>
          <cell r="O35">
            <v>96.4</v>
          </cell>
          <cell r="P35">
            <v>100</v>
          </cell>
          <cell r="Q35">
            <v>94.14</v>
          </cell>
          <cell r="R35">
            <v>100</v>
          </cell>
          <cell r="S35">
            <v>98.81</v>
          </cell>
          <cell r="T35">
            <v>100</v>
          </cell>
          <cell r="U35">
            <v>100</v>
          </cell>
          <cell r="V35">
            <v>100</v>
          </cell>
          <cell r="W35">
            <v>93.33</v>
          </cell>
          <cell r="X35">
            <v>100</v>
          </cell>
        </row>
        <row r="36">
          <cell r="A36">
            <v>35</v>
          </cell>
          <cell r="D36" t="str">
            <v>040158</v>
          </cell>
          <cell r="E36" t="str">
            <v>Mizuho Bank</v>
          </cell>
          <cell r="F36">
            <v>95.76</v>
          </cell>
          <cell r="G36">
            <v>100</v>
          </cell>
          <cell r="H36">
            <v>95.76</v>
          </cell>
          <cell r="I36">
            <v>95.76</v>
          </cell>
          <cell r="J36" t="str">
            <v>-</v>
          </cell>
          <cell r="K36" t="str">
            <v>-</v>
          </cell>
          <cell r="L36" t="str">
            <v>-</v>
          </cell>
          <cell r="M36" t="str">
            <v>-</v>
          </cell>
          <cell r="N36" t="str">
            <v>-</v>
          </cell>
          <cell r="O36">
            <v>98.9</v>
          </cell>
          <cell r="P36">
            <v>100</v>
          </cell>
          <cell r="Q36">
            <v>90.95</v>
          </cell>
          <cell r="R36">
            <v>100</v>
          </cell>
          <cell r="T36">
            <v>100</v>
          </cell>
          <cell r="U36">
            <v>100</v>
          </cell>
          <cell r="V36">
            <v>100</v>
          </cell>
          <cell r="W36">
            <v>100</v>
          </cell>
          <cell r="X36">
            <v>100</v>
          </cell>
        </row>
        <row r="37">
          <cell r="A37">
            <v>36</v>
          </cell>
          <cell r="D37" t="str">
            <v>040138</v>
          </cell>
          <cell r="E37" t="str">
            <v>Ualá</v>
          </cell>
          <cell r="F37">
            <v>95.61</v>
          </cell>
          <cell r="G37">
            <v>100</v>
          </cell>
          <cell r="H37">
            <v>95.61</v>
          </cell>
          <cell r="I37">
            <v>95.61</v>
          </cell>
          <cell r="J37" t="str">
            <v>-</v>
          </cell>
          <cell r="K37" t="str">
            <v>-</v>
          </cell>
          <cell r="L37" t="str">
            <v>-</v>
          </cell>
          <cell r="M37" t="str">
            <v>-</v>
          </cell>
          <cell r="N37" t="str">
            <v>-</v>
          </cell>
          <cell r="O37">
            <v>97.63</v>
          </cell>
          <cell r="P37">
            <v>100</v>
          </cell>
          <cell r="Q37">
            <v>91.15</v>
          </cell>
          <cell r="R37">
            <v>100</v>
          </cell>
          <cell r="S37">
            <v>99.52</v>
          </cell>
          <cell r="T37">
            <v>100</v>
          </cell>
          <cell r="U37">
            <v>100</v>
          </cell>
          <cell r="V37">
            <v>100</v>
          </cell>
          <cell r="W37">
            <v>93.33</v>
          </cell>
          <cell r="X37">
            <v>100</v>
          </cell>
        </row>
        <row r="38">
          <cell r="A38">
            <v>37</v>
          </cell>
          <cell r="D38" t="str">
            <v>040150</v>
          </cell>
          <cell r="E38" t="str">
            <v>Inmobiliario Mexicano</v>
          </cell>
          <cell r="F38">
            <v>95.58</v>
          </cell>
          <cell r="G38">
            <v>100</v>
          </cell>
          <cell r="H38">
            <v>95.58</v>
          </cell>
          <cell r="I38">
            <v>95.58</v>
          </cell>
          <cell r="J38" t="str">
            <v>-</v>
          </cell>
          <cell r="K38" t="str">
            <v>-</v>
          </cell>
          <cell r="L38" t="str">
            <v>-</v>
          </cell>
          <cell r="M38" t="str">
            <v>-</v>
          </cell>
          <cell r="N38" t="str">
            <v>-</v>
          </cell>
          <cell r="O38">
            <v>100</v>
          </cell>
          <cell r="P38">
            <v>100</v>
          </cell>
          <cell r="Q38">
            <v>85.4</v>
          </cell>
          <cell r="R38">
            <v>100</v>
          </cell>
          <cell r="S38">
            <v>100</v>
          </cell>
          <cell r="T38">
            <v>100</v>
          </cell>
          <cell r="U38">
            <v>100</v>
          </cell>
          <cell r="V38">
            <v>100</v>
          </cell>
          <cell r="W38">
            <v>100</v>
          </cell>
          <cell r="X38">
            <v>100</v>
          </cell>
        </row>
        <row r="39">
          <cell r="A39">
            <v>38</v>
          </cell>
          <cell r="D39" t="str">
            <v>040124</v>
          </cell>
          <cell r="E39" t="str">
            <v>Citi México (Antes CBM Banco)</v>
          </cell>
          <cell r="F39">
            <v>95.52</v>
          </cell>
          <cell r="G39">
            <v>100</v>
          </cell>
          <cell r="H39">
            <v>95.52</v>
          </cell>
          <cell r="I39">
            <v>95.52</v>
          </cell>
          <cell r="J39" t="str">
            <v>-</v>
          </cell>
          <cell r="K39" t="str">
            <v>-</v>
          </cell>
          <cell r="L39" t="str">
            <v>-</v>
          </cell>
          <cell r="M39" t="str">
            <v>-</v>
          </cell>
          <cell r="N39" t="str">
            <v>-</v>
          </cell>
          <cell r="O39">
            <v>100</v>
          </cell>
          <cell r="P39">
            <v>100</v>
          </cell>
          <cell r="Q39">
            <v>96.39</v>
          </cell>
          <cell r="R39">
            <v>100</v>
          </cell>
          <cell r="T39">
            <v>100</v>
          </cell>
          <cell r="U39">
            <v>30.77</v>
          </cell>
          <cell r="V39">
            <v>100</v>
          </cell>
          <cell r="W39">
            <v>97.95</v>
          </cell>
          <cell r="X39">
            <v>100</v>
          </cell>
        </row>
        <row r="40">
          <cell r="A40">
            <v>39</v>
          </cell>
          <cell r="D40" t="str">
            <v>040042</v>
          </cell>
          <cell r="E40" t="str">
            <v>Banca Mifel</v>
          </cell>
          <cell r="F40">
            <v>95.5</v>
          </cell>
          <cell r="G40">
            <v>100</v>
          </cell>
          <cell r="H40">
            <v>95.5</v>
          </cell>
          <cell r="I40">
            <v>95.5</v>
          </cell>
          <cell r="J40" t="str">
            <v>-</v>
          </cell>
          <cell r="K40" t="str">
            <v>-</v>
          </cell>
          <cell r="L40" t="str">
            <v>-</v>
          </cell>
          <cell r="M40" t="str">
            <v>-</v>
          </cell>
          <cell r="N40" t="str">
            <v>-</v>
          </cell>
          <cell r="O40">
            <v>100</v>
          </cell>
          <cell r="P40">
            <v>100</v>
          </cell>
          <cell r="Q40">
            <v>90.64</v>
          </cell>
          <cell r="R40">
            <v>100</v>
          </cell>
          <cell r="S40">
            <v>96.04</v>
          </cell>
          <cell r="T40">
            <v>100</v>
          </cell>
          <cell r="U40">
            <v>97.44</v>
          </cell>
          <cell r="V40">
            <v>100</v>
          </cell>
          <cell r="W40">
            <v>96.41</v>
          </cell>
          <cell r="X40">
            <v>100</v>
          </cell>
        </row>
        <row r="41">
          <cell r="A41">
            <v>40</v>
          </cell>
          <cell r="D41" t="str">
            <v>040021</v>
          </cell>
          <cell r="E41" t="str">
            <v>HSBC</v>
          </cell>
          <cell r="F41">
            <v>94.85</v>
          </cell>
          <cell r="G41">
            <v>100</v>
          </cell>
          <cell r="H41">
            <v>94.85</v>
          </cell>
          <cell r="I41">
            <v>94.85</v>
          </cell>
          <cell r="J41" t="str">
            <v>-</v>
          </cell>
          <cell r="K41" t="str">
            <v>-</v>
          </cell>
          <cell r="L41" t="str">
            <v>-</v>
          </cell>
          <cell r="M41" t="str">
            <v>-</v>
          </cell>
          <cell r="N41" t="str">
            <v>-</v>
          </cell>
          <cell r="O41">
            <v>100</v>
          </cell>
          <cell r="P41">
            <v>100</v>
          </cell>
          <cell r="Q41">
            <v>93.47</v>
          </cell>
          <cell r="R41">
            <v>100</v>
          </cell>
          <cell r="S41">
            <v>89.05</v>
          </cell>
          <cell r="T41">
            <v>100</v>
          </cell>
          <cell r="U41">
            <v>100</v>
          </cell>
          <cell r="V41">
            <v>100</v>
          </cell>
          <cell r="W41">
            <v>99.49</v>
          </cell>
          <cell r="X41">
            <v>100</v>
          </cell>
        </row>
        <row r="42">
          <cell r="A42">
            <v>41</v>
          </cell>
          <cell r="D42" t="str">
            <v>040132</v>
          </cell>
          <cell r="E42" t="str">
            <v>Multiva</v>
          </cell>
          <cell r="F42">
            <v>94.01</v>
          </cell>
          <cell r="G42">
            <v>100</v>
          </cell>
          <cell r="H42">
            <v>94.01</v>
          </cell>
          <cell r="I42">
            <v>94.01</v>
          </cell>
          <cell r="J42" t="str">
            <v>-</v>
          </cell>
          <cell r="K42" t="str">
            <v>-</v>
          </cell>
          <cell r="L42" t="str">
            <v>-</v>
          </cell>
          <cell r="M42" t="str">
            <v>-</v>
          </cell>
          <cell r="N42" t="str">
            <v>-</v>
          </cell>
          <cell r="O42">
            <v>98.14</v>
          </cell>
          <cell r="P42">
            <v>100</v>
          </cell>
          <cell r="Q42">
            <v>84.67</v>
          </cell>
          <cell r="R42">
            <v>100</v>
          </cell>
          <cell r="S42">
            <v>97.16</v>
          </cell>
          <cell r="T42">
            <v>100</v>
          </cell>
          <cell r="U42">
            <v>97.44</v>
          </cell>
          <cell r="V42">
            <v>100</v>
          </cell>
          <cell r="W42">
            <v>98.97</v>
          </cell>
          <cell r="X42">
            <v>100</v>
          </cell>
        </row>
        <row r="43">
          <cell r="A43">
            <v>42</v>
          </cell>
          <cell r="D43" t="str">
            <v>040062</v>
          </cell>
          <cell r="E43" t="str">
            <v>Afirme</v>
          </cell>
          <cell r="F43">
            <v>93.71</v>
          </cell>
          <cell r="G43">
            <v>100</v>
          </cell>
          <cell r="H43">
            <v>93.71</v>
          </cell>
          <cell r="I43">
            <v>93.71</v>
          </cell>
          <cell r="J43" t="str">
            <v>-</v>
          </cell>
          <cell r="K43" t="str">
            <v>-</v>
          </cell>
          <cell r="L43" t="str">
            <v>-</v>
          </cell>
          <cell r="M43" t="str">
            <v>-</v>
          </cell>
          <cell r="N43" t="str">
            <v>-</v>
          </cell>
          <cell r="O43">
            <v>100</v>
          </cell>
          <cell r="P43">
            <v>100</v>
          </cell>
          <cell r="Q43">
            <v>86.59</v>
          </cell>
          <cell r="R43">
            <v>100</v>
          </cell>
          <cell r="S43">
            <v>95.27</v>
          </cell>
          <cell r="T43">
            <v>100</v>
          </cell>
          <cell r="U43">
            <v>100</v>
          </cell>
          <cell r="V43">
            <v>100</v>
          </cell>
          <cell r="W43">
            <v>92.82</v>
          </cell>
          <cell r="X43">
            <v>100</v>
          </cell>
        </row>
        <row r="44">
          <cell r="A44">
            <v>43</v>
          </cell>
          <cell r="D44" t="str">
            <v>040036</v>
          </cell>
          <cell r="E44" t="str">
            <v>Inbursa</v>
          </cell>
          <cell r="F44">
            <v>92.23</v>
          </cell>
          <cell r="G44">
            <v>100</v>
          </cell>
          <cell r="H44">
            <v>92.23</v>
          </cell>
          <cell r="I44">
            <v>92.23</v>
          </cell>
          <cell r="J44" t="str">
            <v>-</v>
          </cell>
          <cell r="K44" t="str">
            <v>-</v>
          </cell>
          <cell r="L44" t="str">
            <v>-</v>
          </cell>
          <cell r="M44" t="str">
            <v>-</v>
          </cell>
          <cell r="N44" t="str">
            <v>-</v>
          </cell>
          <cell r="O44">
            <v>99.47</v>
          </cell>
          <cell r="P44">
            <v>100</v>
          </cell>
          <cell r="Q44">
            <v>81.06</v>
          </cell>
          <cell r="R44">
            <v>100</v>
          </cell>
          <cell r="S44">
            <v>98.21</v>
          </cell>
          <cell r="T44">
            <v>100</v>
          </cell>
          <cell r="U44">
            <v>66.67</v>
          </cell>
          <cell r="V44">
            <v>100</v>
          </cell>
          <cell r="W44">
            <v>95.38</v>
          </cell>
          <cell r="X44">
            <v>100</v>
          </cell>
        </row>
        <row r="45">
          <cell r="A45">
            <v>44</v>
          </cell>
          <cell r="D45" t="str">
            <v>040014</v>
          </cell>
          <cell r="E45" t="str">
            <v>Santander</v>
          </cell>
          <cell r="F45">
            <v>91.04</v>
          </cell>
          <cell r="G45">
            <v>100</v>
          </cell>
          <cell r="H45">
            <v>91.04</v>
          </cell>
          <cell r="I45">
            <v>91.04</v>
          </cell>
          <cell r="J45" t="str">
            <v>-</v>
          </cell>
          <cell r="K45" t="str">
            <v>-</v>
          </cell>
          <cell r="L45" t="str">
            <v>-</v>
          </cell>
          <cell r="M45" t="str">
            <v>-</v>
          </cell>
          <cell r="N45" t="str">
            <v>-</v>
          </cell>
          <cell r="O45">
            <v>100</v>
          </cell>
          <cell r="P45">
            <v>100</v>
          </cell>
          <cell r="Q45">
            <v>84.78</v>
          </cell>
          <cell r="R45">
            <v>100</v>
          </cell>
          <cell r="S45">
            <v>84.7</v>
          </cell>
          <cell r="T45">
            <v>100</v>
          </cell>
          <cell r="U45">
            <v>100</v>
          </cell>
          <cell r="V45">
            <v>100</v>
          </cell>
          <cell r="W45">
            <v>100</v>
          </cell>
          <cell r="X45">
            <v>100</v>
          </cell>
        </row>
        <row r="46">
          <cell r="A46">
            <v>45</v>
          </cell>
          <cell r="D46" t="str">
            <v>040145</v>
          </cell>
          <cell r="E46" t="str">
            <v>Banco Base</v>
          </cell>
          <cell r="F46">
            <v>90.49</v>
          </cell>
          <cell r="G46">
            <v>100</v>
          </cell>
          <cell r="H46">
            <v>90.49</v>
          </cell>
          <cell r="I46">
            <v>90.49</v>
          </cell>
          <cell r="J46" t="str">
            <v>-</v>
          </cell>
          <cell r="K46" t="str">
            <v>-</v>
          </cell>
          <cell r="L46" t="str">
            <v>-</v>
          </cell>
          <cell r="M46" t="str">
            <v>-</v>
          </cell>
          <cell r="N46" t="str">
            <v>-</v>
          </cell>
          <cell r="O46">
            <v>99.15</v>
          </cell>
          <cell r="P46">
            <v>100</v>
          </cell>
          <cell r="Q46">
            <v>81.08</v>
          </cell>
          <cell r="R46">
            <v>100</v>
          </cell>
          <cell r="T46">
            <v>100</v>
          </cell>
          <cell r="U46">
            <v>84.62</v>
          </cell>
          <cell r="V46">
            <v>100</v>
          </cell>
          <cell r="W46">
            <v>96.92</v>
          </cell>
          <cell r="X46">
            <v>100</v>
          </cell>
        </row>
        <row r="47">
          <cell r="A47">
            <v>46</v>
          </cell>
          <cell r="D47" t="str">
            <v>040140</v>
          </cell>
          <cell r="E47" t="str">
            <v>Consubanco</v>
          </cell>
          <cell r="F47">
            <v>89.88</v>
          </cell>
          <cell r="G47">
            <v>100</v>
          </cell>
          <cell r="H47">
            <v>89.88</v>
          </cell>
          <cell r="I47">
            <v>89.88</v>
          </cell>
          <cell r="J47" t="str">
            <v>-</v>
          </cell>
          <cell r="K47" t="str">
            <v>-</v>
          </cell>
          <cell r="L47" t="str">
            <v>-</v>
          </cell>
          <cell r="M47" t="str">
            <v>-</v>
          </cell>
          <cell r="N47" t="str">
            <v>-</v>
          </cell>
          <cell r="O47">
            <v>89.84</v>
          </cell>
          <cell r="P47">
            <v>100</v>
          </cell>
          <cell r="Q47">
            <v>85.69</v>
          </cell>
          <cell r="R47">
            <v>100</v>
          </cell>
          <cell r="T47">
            <v>100</v>
          </cell>
          <cell r="U47">
            <v>97.44</v>
          </cell>
          <cell r="V47">
            <v>100</v>
          </cell>
          <cell r="W47">
            <v>97.95</v>
          </cell>
          <cell r="X47">
            <v>100</v>
          </cell>
        </row>
        <row r="48">
          <cell r="A48">
            <v>47</v>
          </cell>
          <cell r="D48" t="str">
            <v>040110</v>
          </cell>
          <cell r="E48" t="str">
            <v>J.P. Morgan</v>
          </cell>
          <cell r="F48">
            <v>89.79</v>
          </cell>
          <cell r="G48">
            <v>100</v>
          </cell>
          <cell r="H48">
            <v>89.79</v>
          </cell>
          <cell r="I48">
            <v>89.79</v>
          </cell>
          <cell r="J48" t="str">
            <v>-</v>
          </cell>
          <cell r="K48" t="str">
            <v>-</v>
          </cell>
          <cell r="L48" t="str">
            <v>-</v>
          </cell>
          <cell r="M48" t="str">
            <v>-</v>
          </cell>
          <cell r="N48" t="str">
            <v>-</v>
          </cell>
          <cell r="O48">
            <v>98.36</v>
          </cell>
          <cell r="P48">
            <v>100</v>
          </cell>
          <cell r="Q48">
            <v>92.1</v>
          </cell>
          <cell r="R48">
            <v>100</v>
          </cell>
          <cell r="T48">
            <v>100</v>
          </cell>
          <cell r="U48">
            <v>100</v>
          </cell>
          <cell r="V48">
            <v>100</v>
          </cell>
          <cell r="W48">
            <v>93.33</v>
          </cell>
          <cell r="X48">
            <v>100</v>
          </cell>
        </row>
        <row r="49">
          <cell r="A49">
            <v>48</v>
          </cell>
          <cell r="D49" t="str">
            <v>040059</v>
          </cell>
          <cell r="E49" t="str">
            <v>Invex</v>
          </cell>
          <cell r="F49">
            <v>87.54</v>
          </cell>
          <cell r="G49">
            <v>100</v>
          </cell>
          <cell r="H49">
            <v>87.54</v>
          </cell>
          <cell r="I49">
            <v>87.54</v>
          </cell>
          <cell r="J49" t="str">
            <v>-</v>
          </cell>
          <cell r="K49" t="str">
            <v>-</v>
          </cell>
          <cell r="L49" t="str">
            <v>-</v>
          </cell>
          <cell r="M49" t="str">
            <v>-</v>
          </cell>
          <cell r="N49" t="str">
            <v>-</v>
          </cell>
          <cell r="O49">
            <v>100</v>
          </cell>
          <cell r="P49">
            <v>100</v>
          </cell>
          <cell r="Q49">
            <v>70.44</v>
          </cell>
          <cell r="R49">
            <v>100</v>
          </cell>
          <cell r="S49">
            <v>89.95</v>
          </cell>
          <cell r="T49">
            <v>100</v>
          </cell>
          <cell r="U49">
            <v>79.489999999999995</v>
          </cell>
          <cell r="V49">
            <v>100</v>
          </cell>
          <cell r="W49">
            <v>99.49</v>
          </cell>
          <cell r="X49">
            <v>100</v>
          </cell>
        </row>
        <row r="50">
          <cell r="A50">
            <v>49</v>
          </cell>
          <cell r="D50" t="str">
            <v>040128</v>
          </cell>
          <cell r="E50" t="str">
            <v>Kapital (Antes Autofin)</v>
          </cell>
          <cell r="F50">
            <v>86.46</v>
          </cell>
          <cell r="G50">
            <v>100</v>
          </cell>
          <cell r="H50">
            <v>86.46</v>
          </cell>
          <cell r="I50">
            <v>86.46</v>
          </cell>
          <cell r="J50" t="str">
            <v>-</v>
          </cell>
          <cell r="K50" t="str">
            <v>-</v>
          </cell>
          <cell r="L50" t="str">
            <v>-</v>
          </cell>
          <cell r="M50" t="str">
            <v>-</v>
          </cell>
          <cell r="N50" t="str">
            <v>-</v>
          </cell>
          <cell r="O50">
            <v>92.37</v>
          </cell>
          <cell r="P50">
            <v>100</v>
          </cell>
          <cell r="Q50">
            <v>74.73</v>
          </cell>
          <cell r="R50">
            <v>100</v>
          </cell>
          <cell r="S50">
            <v>92.74</v>
          </cell>
          <cell r="T50">
            <v>100</v>
          </cell>
          <cell r="U50">
            <v>56.41</v>
          </cell>
          <cell r="V50">
            <v>100</v>
          </cell>
          <cell r="W50">
            <v>94.36</v>
          </cell>
          <cell r="X50">
            <v>100</v>
          </cell>
        </row>
        <row r="51">
          <cell r="A51">
            <v>50</v>
          </cell>
          <cell r="D51" t="str">
            <v>040152</v>
          </cell>
          <cell r="E51" t="str">
            <v>Bancrea</v>
          </cell>
          <cell r="F51">
            <v>86.06</v>
          </cell>
          <cell r="G51">
            <v>100</v>
          </cell>
          <cell r="H51">
            <v>86.06</v>
          </cell>
          <cell r="I51">
            <v>86.06</v>
          </cell>
          <cell r="J51" t="str">
            <v>-</v>
          </cell>
          <cell r="K51" t="str">
            <v>-</v>
          </cell>
          <cell r="L51" t="str">
            <v>-</v>
          </cell>
          <cell r="M51" t="str">
            <v>-</v>
          </cell>
          <cell r="N51" t="str">
            <v>-</v>
          </cell>
          <cell r="O51">
            <v>93.97</v>
          </cell>
          <cell r="P51">
            <v>100</v>
          </cell>
          <cell r="Q51">
            <v>62.64</v>
          </cell>
          <cell r="R51">
            <v>100</v>
          </cell>
          <cell r="S51">
            <v>100</v>
          </cell>
          <cell r="T51">
            <v>100</v>
          </cell>
          <cell r="U51">
            <v>66.67</v>
          </cell>
          <cell r="V51">
            <v>100</v>
          </cell>
          <cell r="W51">
            <v>96.92</v>
          </cell>
          <cell r="X51">
            <v>100</v>
          </cell>
        </row>
        <row r="52">
          <cell r="A52">
            <v>51</v>
          </cell>
          <cell r="D52" t="str">
            <v>040136</v>
          </cell>
          <cell r="E52" t="str">
            <v>Intercam Banco</v>
          </cell>
          <cell r="F52">
            <v>75.510000000000005</v>
          </cell>
          <cell r="G52">
            <v>100</v>
          </cell>
          <cell r="H52">
            <v>75.510000000000005</v>
          </cell>
          <cell r="I52">
            <v>75.510000000000005</v>
          </cell>
          <cell r="J52" t="str">
            <v>-</v>
          </cell>
          <cell r="K52" t="str">
            <v>-</v>
          </cell>
          <cell r="L52" t="str">
            <v>-</v>
          </cell>
          <cell r="M52" t="str">
            <v>-</v>
          </cell>
          <cell r="N52" t="str">
            <v>-</v>
          </cell>
          <cell r="O52">
            <v>87.03</v>
          </cell>
          <cell r="P52">
            <v>100</v>
          </cell>
          <cell r="Q52">
            <v>70.19</v>
          </cell>
          <cell r="R52">
            <v>100</v>
          </cell>
          <cell r="T52">
            <v>100</v>
          </cell>
          <cell r="U52">
            <v>82.05</v>
          </cell>
          <cell r="V52">
            <v>100</v>
          </cell>
          <cell r="W52">
            <v>91.28</v>
          </cell>
          <cell r="X52">
            <v>100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18" sqref="I18"/>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45931</v>
      </c>
      <c r="D33" s="14"/>
      <c r="E33" s="14"/>
      <c r="F33" s="14"/>
      <c r="G33" s="14"/>
      <c r="H33" s="14"/>
    </row>
    <row r="34" spans="2:8" ht="21.95" customHeight="1">
      <c r="B34" s="14"/>
      <c r="C34" s="16" t="str">
        <f>PROPER(TEXT(C33,"Mmmm"))&amp; " de " &amp; PROPER(TEXT(C33,"aaa"))</f>
        <v>Octubre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20"/>
      <c r="C39" s="521"/>
      <c r="D39" s="521"/>
      <c r="E39" s="521"/>
      <c r="F39" s="521"/>
      <c r="G39" s="521"/>
      <c r="H39" s="521"/>
    </row>
    <row r="40" spans="2:8" ht="75.75" customHeight="1">
      <c r="B40" s="521"/>
      <c r="C40" s="521"/>
      <c r="D40" s="521"/>
      <c r="E40" s="521"/>
      <c r="F40" s="521"/>
      <c r="G40" s="521"/>
      <c r="H40" s="521"/>
    </row>
    <row r="41" spans="2:8" ht="21.95" customHeight="1">
      <c r="B41" s="521"/>
      <c r="C41" s="521"/>
      <c r="D41" s="521"/>
      <c r="E41" s="521"/>
      <c r="F41" s="521"/>
      <c r="G41" s="521"/>
      <c r="H41" s="521"/>
    </row>
    <row r="42" spans="2:8" ht="21.95" customHeight="1">
      <c r="B42" s="521"/>
      <c r="C42" s="521"/>
      <c r="D42" s="521"/>
      <c r="E42" s="521"/>
      <c r="F42" s="521"/>
      <c r="G42" s="521"/>
      <c r="H42" s="521"/>
    </row>
    <row r="43" spans="2:8" ht="21.95" customHeight="1">
      <c r="B43" s="521"/>
      <c r="C43" s="521"/>
      <c r="D43" s="521"/>
      <c r="E43" s="521"/>
      <c r="F43" s="521"/>
      <c r="G43" s="521"/>
      <c r="H43" s="521"/>
    </row>
    <row r="44" spans="2:8">
      <c r="B44" s="521"/>
      <c r="C44" s="521"/>
      <c r="D44" s="521"/>
      <c r="E44" s="521"/>
      <c r="F44" s="521"/>
      <c r="G44" s="521"/>
      <c r="H44" s="521"/>
    </row>
    <row r="45" spans="2:8">
      <c r="B45" s="521"/>
      <c r="C45" s="521"/>
      <c r="D45" s="521"/>
      <c r="E45" s="521"/>
      <c r="F45" s="521"/>
      <c r="G45" s="521"/>
      <c r="H45" s="521"/>
    </row>
    <row r="46" spans="2:8">
      <c r="B46" s="521"/>
      <c r="C46" s="521"/>
      <c r="D46" s="521"/>
      <c r="E46" s="521"/>
      <c r="F46" s="521"/>
      <c r="G46" s="521"/>
      <c r="H46" s="521"/>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election activeCell="E23" sqref="E23"/>
    </sheetView>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177</v>
      </c>
      <c r="D4" s="40"/>
    </row>
    <row r="5" spans="1:102" ht="20.45" customHeight="1">
      <c r="B5" s="44"/>
      <c r="D5" s="40"/>
    </row>
    <row r="6" spans="1:102" ht="85.15" customHeight="1">
      <c r="B6" s="523" t="s">
        <v>188</v>
      </c>
      <c r="D6" s="40"/>
    </row>
    <row r="7" spans="1:102" ht="85.15" customHeight="1">
      <c r="B7" s="523"/>
      <c r="D7" s="40"/>
    </row>
    <row r="8" spans="1:102" ht="112.15" customHeight="1">
      <c r="B8" s="523"/>
      <c r="D8" s="40"/>
    </row>
    <row r="9" spans="1:102" ht="105" customHeight="1">
      <c r="B9" s="523"/>
      <c r="D9" s="40"/>
    </row>
    <row r="10" spans="1:102" ht="19.899999999999999" customHeight="1">
      <c r="B10" s="45"/>
      <c r="D10" s="40"/>
    </row>
    <row r="11" spans="1:102" ht="90" customHeight="1">
      <c r="B11" s="509" t="s">
        <v>289</v>
      </c>
      <c r="D11" s="27"/>
    </row>
    <row r="12" spans="1:102" ht="13.9" customHeight="1">
      <c r="B12" s="510"/>
      <c r="C12" s="27"/>
      <c r="D12" s="27"/>
      <c r="E12" s="28"/>
      <c r="F12" s="28"/>
      <c r="G12" s="28"/>
      <c r="H12" s="28"/>
      <c r="I12" s="28"/>
      <c r="J12" s="28"/>
      <c r="K12" s="28"/>
      <c r="L12" s="28"/>
      <c r="M12" s="28"/>
      <c r="N12" s="28"/>
      <c r="O12" s="5"/>
      <c r="P12" s="5"/>
    </row>
    <row r="13" spans="1:102" ht="40.9" customHeight="1">
      <c r="B13" s="509" t="s">
        <v>186</v>
      </c>
      <c r="C13" s="29"/>
      <c r="D13" s="29"/>
      <c r="E13" s="28"/>
      <c r="F13" s="28"/>
      <c r="G13" s="28"/>
      <c r="H13" s="28"/>
      <c r="I13" s="28"/>
      <c r="J13" s="28"/>
      <c r="K13" s="28"/>
      <c r="L13" s="28"/>
      <c r="M13" s="28"/>
      <c r="N13" s="28"/>
      <c r="O13" s="5"/>
      <c r="P13" s="5"/>
    </row>
    <row r="14" spans="1:102" ht="15.6" customHeight="1">
      <c r="A14" s="30"/>
      <c r="B14" s="510"/>
      <c r="C14" s="31"/>
      <c r="D14" s="31"/>
      <c r="E14" s="32"/>
      <c r="F14" s="31"/>
      <c r="G14" s="31"/>
      <c r="H14" s="31"/>
      <c r="I14" s="31"/>
      <c r="J14" s="31"/>
      <c r="K14" s="31"/>
      <c r="L14" s="31"/>
      <c r="M14" s="31"/>
      <c r="N14" s="31"/>
    </row>
    <row r="15" spans="1:102" ht="122.45" customHeight="1">
      <c r="A15" s="30"/>
      <c r="B15" s="511" t="s">
        <v>290</v>
      </c>
      <c r="C15" s="31"/>
      <c r="D15" s="31"/>
      <c r="E15" s="31"/>
      <c r="F15" s="31"/>
      <c r="G15" s="31"/>
      <c r="H15" s="31"/>
      <c r="I15" s="31"/>
      <c r="J15" s="31"/>
      <c r="K15" s="31"/>
      <c r="L15" s="31"/>
      <c r="M15" s="31"/>
      <c r="N15" s="31"/>
    </row>
    <row r="16" spans="1:102" s="24" customFormat="1" ht="13.15" customHeight="1">
      <c r="A16" s="6"/>
      <c r="B16" s="432"/>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26">
      <c r="A17" s="6"/>
      <c r="B17" s="432" t="s">
        <v>226</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32" t="s">
        <v>220</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5.75" customHeight="1">
      <c r="A21" s="34"/>
      <c r="B21" s="46" t="s">
        <v>227</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6"/>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63">
      <c r="A23" s="34"/>
      <c r="B23" s="432" t="s">
        <v>478</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28.5">
      <c r="A24" s="34"/>
      <c r="B24" s="432"/>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5">
      <c r="A25" s="34"/>
      <c r="B25" s="432" t="s">
        <v>480</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5">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5"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2.25"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15"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15"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24"/>
      <c r="B38" s="524"/>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24"/>
      <c r="B39" s="524"/>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24"/>
      <c r="B40" s="524"/>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24"/>
      <c r="B41" s="524"/>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524"/>
      <c r="B42" s="524"/>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524"/>
      <c r="B43" s="524"/>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524"/>
      <c r="B44" s="524"/>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524"/>
      <c r="B45" s="524"/>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522"/>
      <c r="C47" s="522"/>
      <c r="D47" s="522"/>
      <c r="E47" s="522"/>
      <c r="F47" s="522"/>
      <c r="G47" s="522"/>
      <c r="H47" s="522"/>
      <c r="I47" s="522"/>
      <c r="J47" s="522"/>
      <c r="K47" s="522"/>
      <c r="L47" s="522"/>
      <c r="M47" s="522"/>
      <c r="N47" s="522"/>
    </row>
    <row r="48" spans="1:102" hidden="1">
      <c r="B48" s="522"/>
      <c r="C48" s="522"/>
      <c r="D48" s="522"/>
      <c r="E48" s="522"/>
      <c r="F48" s="522"/>
      <c r="G48" s="522"/>
      <c r="H48" s="522"/>
      <c r="I48" s="522"/>
      <c r="J48" s="522"/>
      <c r="K48" s="522"/>
      <c r="L48" s="522"/>
      <c r="M48" s="522"/>
      <c r="N48" s="522"/>
    </row>
    <row r="49" spans="2:14" hidden="1">
      <c r="B49" s="522"/>
      <c r="C49" s="522"/>
      <c r="D49" s="522"/>
      <c r="E49" s="522"/>
      <c r="F49" s="522"/>
      <c r="G49" s="522"/>
      <c r="H49" s="522"/>
      <c r="I49" s="522"/>
      <c r="J49" s="522"/>
      <c r="K49" s="522"/>
      <c r="L49" s="522"/>
      <c r="M49" s="522"/>
      <c r="N49" s="522"/>
    </row>
    <row r="50" spans="2:14" hidden="1">
      <c r="B50" s="522"/>
      <c r="C50" s="522"/>
      <c r="D50" s="522"/>
      <c r="E50" s="522"/>
      <c r="F50" s="522"/>
      <c r="G50" s="522"/>
      <c r="H50" s="522"/>
      <c r="I50" s="522"/>
      <c r="J50" s="522"/>
      <c r="K50" s="522"/>
      <c r="L50" s="522"/>
      <c r="M50" s="522"/>
      <c r="N50" s="522"/>
    </row>
    <row r="51" spans="2:14" hidden="1">
      <c r="B51" s="522"/>
      <c r="C51" s="522"/>
      <c r="D51" s="522"/>
      <c r="E51" s="522"/>
      <c r="F51" s="522"/>
      <c r="G51" s="522"/>
      <c r="H51" s="522"/>
      <c r="I51" s="522"/>
      <c r="J51" s="522"/>
      <c r="K51" s="522"/>
      <c r="L51" s="522"/>
      <c r="M51" s="522"/>
      <c r="N51" s="522"/>
    </row>
    <row r="52" spans="2:14" hidden="1">
      <c r="B52" s="522"/>
      <c r="C52" s="522"/>
      <c r="D52" s="522"/>
      <c r="E52" s="522"/>
      <c r="F52" s="522"/>
      <c r="G52" s="522"/>
      <c r="H52" s="522"/>
      <c r="I52" s="522"/>
      <c r="J52" s="522"/>
      <c r="K52" s="522"/>
      <c r="L52" s="522"/>
      <c r="M52" s="522"/>
      <c r="N52" s="522"/>
    </row>
    <row r="54" spans="2:14" hidden="1">
      <c r="B54" s="522"/>
      <c r="C54" s="522"/>
      <c r="D54" s="522"/>
      <c r="E54" s="522"/>
      <c r="F54" s="522"/>
      <c r="G54" s="522"/>
      <c r="H54" s="522"/>
      <c r="I54" s="522"/>
      <c r="J54" s="522"/>
      <c r="K54" s="522"/>
      <c r="L54" s="522"/>
      <c r="M54" s="522"/>
      <c r="N54" s="522"/>
    </row>
    <row r="55" spans="2:14" hidden="1">
      <c r="B55" s="522"/>
      <c r="C55" s="522"/>
      <c r="D55" s="522"/>
      <c r="E55" s="522"/>
      <c r="F55" s="522"/>
      <c r="G55" s="522"/>
      <c r="H55" s="522"/>
      <c r="I55" s="522"/>
      <c r="J55" s="522"/>
      <c r="K55" s="522"/>
      <c r="L55" s="522"/>
      <c r="M55" s="522"/>
      <c r="N55" s="522"/>
    </row>
    <row r="59" spans="2:14" hidden="1">
      <c r="B59" s="522"/>
      <c r="C59" s="522"/>
      <c r="D59" s="522"/>
      <c r="E59" s="522"/>
      <c r="F59" s="522"/>
      <c r="G59" s="522"/>
      <c r="H59" s="522"/>
      <c r="I59" s="522"/>
      <c r="J59" s="522"/>
      <c r="K59" s="522"/>
      <c r="L59" s="522"/>
      <c r="M59" s="522"/>
      <c r="N59" s="522"/>
    </row>
  </sheetData>
  <mergeCells count="18">
    <mergeCell ref="B48:N48"/>
    <mergeCell ref="B6:B9"/>
    <mergeCell ref="A38:B38"/>
    <mergeCell ref="A39:B39"/>
    <mergeCell ref="A40:B40"/>
    <mergeCell ref="A41:B41"/>
    <mergeCell ref="A42:B42"/>
    <mergeCell ref="A43:B43"/>
    <mergeCell ref="A44:B44"/>
    <mergeCell ref="A45:B45"/>
    <mergeCell ref="B47:N47"/>
    <mergeCell ref="B59:N59"/>
    <mergeCell ref="B49:N49"/>
    <mergeCell ref="B50:N50"/>
    <mergeCell ref="B51:N51"/>
    <mergeCell ref="B52:N52"/>
    <mergeCell ref="B54:N54"/>
    <mergeCell ref="B55:N55"/>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B9" sqref="B9"/>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155</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179</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150</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151</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152</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153</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156</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157</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158</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159</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160</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161</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162</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163</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164</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165</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166</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167</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168</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169</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178</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170</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171</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172</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173</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174</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154</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24"/>
      <c r="B44" s="524"/>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24"/>
      <c r="B45" s="524"/>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24"/>
      <c r="B46" s="524"/>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24"/>
      <c r="B47" s="524"/>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24"/>
      <c r="B48" s="524"/>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24"/>
      <c r="B49" s="524"/>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24"/>
      <c r="B50" s="524"/>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24"/>
      <c r="B51" s="524"/>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24"/>
      <c r="B52" s="524"/>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24"/>
      <c r="B53" s="524"/>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24"/>
      <c r="B54" s="524"/>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24"/>
      <c r="B55" s="524"/>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22"/>
      <c r="C57" s="522"/>
      <c r="D57" s="522"/>
      <c r="E57" s="522"/>
      <c r="F57" s="522"/>
      <c r="G57" s="522"/>
      <c r="H57" s="522"/>
      <c r="I57" s="522"/>
      <c r="J57" s="522"/>
      <c r="K57" s="522"/>
      <c r="L57" s="522"/>
      <c r="M57" s="522"/>
      <c r="N57" s="522"/>
    </row>
    <row r="58" spans="1:102" ht="13.5" hidden="1">
      <c r="B58" s="522"/>
      <c r="C58" s="522"/>
      <c r="D58" s="522"/>
      <c r="E58" s="522"/>
      <c r="F58" s="522"/>
      <c r="G58" s="522"/>
      <c r="H58" s="522"/>
      <c r="I58" s="522"/>
      <c r="J58" s="522"/>
      <c r="K58" s="522"/>
      <c r="L58" s="522"/>
      <c r="M58" s="522"/>
      <c r="N58" s="522"/>
    </row>
    <row r="59" spans="1:102" ht="13.5" hidden="1">
      <c r="B59" s="522"/>
      <c r="C59" s="522"/>
      <c r="D59" s="522"/>
      <c r="E59" s="522"/>
      <c r="F59" s="522"/>
      <c r="G59" s="522"/>
      <c r="H59" s="522"/>
      <c r="I59" s="522"/>
      <c r="J59" s="522"/>
      <c r="K59" s="522"/>
      <c r="L59" s="522"/>
      <c r="M59" s="522"/>
      <c r="N59" s="522"/>
    </row>
    <row r="60" spans="1:102" ht="13.5" hidden="1">
      <c r="B60" s="522"/>
      <c r="C60" s="522"/>
      <c r="D60" s="522"/>
      <c r="E60" s="522"/>
      <c r="F60" s="522"/>
      <c r="G60" s="522"/>
      <c r="H60" s="522"/>
      <c r="I60" s="522"/>
      <c r="J60" s="522"/>
      <c r="K60" s="522"/>
      <c r="L60" s="522"/>
      <c r="M60" s="522"/>
      <c r="N60" s="522"/>
    </row>
    <row r="61" spans="1:102" ht="13.5" hidden="1">
      <c r="B61" s="522"/>
      <c r="C61" s="522"/>
      <c r="D61" s="522"/>
      <c r="E61" s="522"/>
      <c r="F61" s="522"/>
      <c r="G61" s="522"/>
      <c r="H61" s="522"/>
      <c r="I61" s="522"/>
      <c r="J61" s="522"/>
      <c r="K61" s="522"/>
      <c r="L61" s="522"/>
      <c r="M61" s="522"/>
      <c r="N61" s="522"/>
    </row>
    <row r="62" spans="1:102" ht="13.5" hidden="1">
      <c r="B62" s="522"/>
      <c r="C62" s="522"/>
      <c r="D62" s="522"/>
      <c r="E62" s="522"/>
      <c r="F62" s="522"/>
      <c r="G62" s="522"/>
      <c r="H62" s="522"/>
      <c r="I62" s="522"/>
      <c r="J62" s="522"/>
      <c r="K62" s="522"/>
      <c r="L62" s="522"/>
      <c r="M62" s="522"/>
      <c r="N62" s="522"/>
    </row>
    <row r="63" spans="1:102" ht="13.5" hidden="1"/>
    <row r="64" spans="1:102" ht="13.5" hidden="1">
      <c r="B64" s="522"/>
      <c r="C64" s="522"/>
      <c r="D64" s="522"/>
      <c r="E64" s="522"/>
      <c r="F64" s="522"/>
      <c r="G64" s="522"/>
      <c r="H64" s="522"/>
      <c r="I64" s="522"/>
      <c r="J64" s="522"/>
      <c r="K64" s="522"/>
      <c r="L64" s="522"/>
      <c r="M64" s="522"/>
      <c r="N64" s="522"/>
    </row>
    <row r="65" spans="2:14" ht="13.5" hidden="1">
      <c r="B65" s="522"/>
      <c r="C65" s="522"/>
      <c r="D65" s="522"/>
      <c r="E65" s="522"/>
      <c r="F65" s="522"/>
      <c r="G65" s="522"/>
      <c r="H65" s="522"/>
      <c r="I65" s="522"/>
      <c r="J65" s="522"/>
      <c r="K65" s="522"/>
      <c r="L65" s="522"/>
      <c r="M65" s="522"/>
      <c r="N65" s="522"/>
    </row>
    <row r="66" spans="2:14" ht="21.95" hidden="1" customHeight="1"/>
    <row r="67" spans="2:14" ht="20.100000000000001" hidden="1" customHeight="1"/>
    <row r="68" spans="2:14" ht="13.5" hidden="1"/>
    <row r="69" spans="2:14" ht="13.5" hidden="1">
      <c r="B69" s="522"/>
      <c r="C69" s="522"/>
      <c r="D69" s="522"/>
      <c r="E69" s="522"/>
      <c r="F69" s="522"/>
      <c r="G69" s="522"/>
      <c r="H69" s="522"/>
      <c r="I69" s="522"/>
      <c r="J69" s="522"/>
      <c r="K69" s="522"/>
      <c r="L69" s="522"/>
      <c r="M69" s="522"/>
      <c r="N69" s="522"/>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 ref="B9" location="'Metodología de Evaluación SF'!A1" display="Metodología de Evaluación Sistema Financiero" xr:uid="{DD180D43-A8A3-437D-A7C0-1A557B18D05B}"/>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election activeCell="B4" sqref="B4"/>
    </sheetView>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189</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87</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12" t="s">
        <v>291</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18">
      <c r="A7" s="73" t="s">
        <v>84</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88</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election activeCell="C13" sqref="C13"/>
    </sheetView>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12" t="s">
        <v>207</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89</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theme="3" tint="-0.249977111117893"/>
  </sheetPr>
  <dimension ref="A1:WVS73"/>
  <sheetViews>
    <sheetView showGridLines="0" zoomScale="70" zoomScaleNormal="70" zoomScaleSheetLayoutView="70" workbookViewId="0">
      <selection activeCell="H16" sqref="H16"/>
    </sheetView>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26"/>
      <c r="E1" s="526"/>
      <c r="F1" s="526"/>
    </row>
    <row r="2" spans="1:102" ht="43.15" customHeight="1">
      <c r="D2" s="21"/>
      <c r="E2" s="21"/>
      <c r="F2" s="21"/>
    </row>
    <row r="3" spans="1:102" ht="55.9" customHeight="1">
      <c r="D3" s="21"/>
      <c r="E3" s="21"/>
      <c r="F3" s="21"/>
    </row>
    <row r="4" spans="1:102" s="78" customFormat="1" ht="28.5" customHeight="1">
      <c r="A4" s="77"/>
      <c r="B4" s="527" t="s">
        <v>27</v>
      </c>
      <c r="C4" s="527"/>
      <c r="D4" s="527"/>
      <c r="E4" s="527"/>
      <c r="F4" s="52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5" customHeight="1">
      <c r="A5" s="77"/>
      <c r="B5" s="528" t="s">
        <v>28</v>
      </c>
      <c r="C5" s="528"/>
      <c r="D5" s="528"/>
      <c r="E5" s="528"/>
      <c r="F5" s="528"/>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 customHeight="1">
      <c r="B6" s="529" t="s">
        <v>29</v>
      </c>
      <c r="C6" s="529"/>
      <c r="D6" s="529"/>
      <c r="E6" s="529"/>
      <c r="F6" s="529"/>
    </row>
    <row r="7" spans="1:102" ht="24.6" customHeight="1">
      <c r="B7" s="530" t="s">
        <v>472</v>
      </c>
      <c r="C7" s="531"/>
      <c r="D7" s="531"/>
      <c r="E7" s="531"/>
      <c r="F7" s="531"/>
    </row>
    <row r="8" spans="1:102" ht="40.9" customHeight="1">
      <c r="B8" s="410" t="s">
        <v>30</v>
      </c>
      <c r="C8" s="411" t="s">
        <v>232</v>
      </c>
      <c r="D8" s="411" t="s">
        <v>233</v>
      </c>
      <c r="E8" s="411" t="s">
        <v>234</v>
      </c>
      <c r="F8" s="411" t="s">
        <v>235</v>
      </c>
    </row>
    <row r="9" spans="1:102" s="3" customFormat="1" ht="20.100000000000001" customHeight="1">
      <c r="A9" s="2"/>
      <c r="B9" s="406" t="s">
        <v>31</v>
      </c>
      <c r="C9" s="407">
        <v>18.061402300000001</v>
      </c>
      <c r="D9" s="407">
        <v>18.061402300000001</v>
      </c>
      <c r="E9" s="407">
        <v>18.061402300000001</v>
      </c>
      <c r="F9" s="407" t="s">
        <v>221</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08" t="s">
        <v>32</v>
      </c>
      <c r="C10" s="409">
        <v>11.3898642</v>
      </c>
      <c r="D10" s="409">
        <v>10.373142</v>
      </c>
      <c r="E10" s="409">
        <v>15.266195</v>
      </c>
      <c r="F10" s="409" t="s">
        <v>221</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06" t="s">
        <v>470</v>
      </c>
      <c r="C11" s="407">
        <v>13.328626</v>
      </c>
      <c r="D11" s="407">
        <v>13.328626</v>
      </c>
      <c r="E11" s="407">
        <v>13.328626</v>
      </c>
      <c r="F11" s="407" t="s">
        <v>221</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08" t="s">
        <v>33</v>
      </c>
      <c r="C12" s="409">
        <v>20.627775</v>
      </c>
      <c r="D12" s="409">
        <v>17.581110299999999</v>
      </c>
      <c r="E12" s="409">
        <v>20.627775</v>
      </c>
      <c r="F12" s="409" t="s">
        <v>221</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06" t="s">
        <v>34</v>
      </c>
      <c r="C13" s="407">
        <v>16.539577999999999</v>
      </c>
      <c r="D13" s="407">
        <v>16.539577999999999</v>
      </c>
      <c r="E13" s="407">
        <v>16.6179293</v>
      </c>
      <c r="F13" s="407" t="s">
        <v>221</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08" t="s">
        <v>35</v>
      </c>
      <c r="C14" s="409">
        <v>14.424259299999999</v>
      </c>
      <c r="D14" s="409">
        <v>14.424259299999999</v>
      </c>
      <c r="E14" s="409">
        <v>14.940028999999999</v>
      </c>
      <c r="F14" s="409" t="s">
        <v>221</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06" t="s">
        <v>36</v>
      </c>
      <c r="C15" s="407">
        <v>21.3156979</v>
      </c>
      <c r="D15" s="407">
        <v>21.3156979</v>
      </c>
      <c r="E15" s="407">
        <v>21.3156979</v>
      </c>
      <c r="F15" s="407" t="s">
        <v>221</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08" t="s">
        <v>185</v>
      </c>
      <c r="C16" s="409">
        <v>252.858002</v>
      </c>
      <c r="D16" s="409">
        <v>252.858002</v>
      </c>
      <c r="E16" s="409">
        <v>252.858002</v>
      </c>
      <c r="F16" s="409" t="s">
        <v>221</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06" t="s">
        <v>222</v>
      </c>
      <c r="C17" s="407">
        <v>13.3073979</v>
      </c>
      <c r="D17" s="407">
        <v>13.3073979</v>
      </c>
      <c r="E17" s="407">
        <v>13.3073979</v>
      </c>
      <c r="F17" s="407" t="s">
        <v>221</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08" t="s">
        <v>37</v>
      </c>
      <c r="C18" s="409">
        <v>15.8882336</v>
      </c>
      <c r="D18" s="409">
        <v>15.8882336</v>
      </c>
      <c r="E18" s="409">
        <v>15.8882336</v>
      </c>
      <c r="F18" s="409" t="s">
        <v>221</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06" t="s">
        <v>38</v>
      </c>
      <c r="C19" s="407">
        <v>177.76377260000001</v>
      </c>
      <c r="D19" s="407">
        <v>177.76377260000001</v>
      </c>
      <c r="E19" s="407">
        <v>177.76377260000001</v>
      </c>
      <c r="F19" s="407" t="s">
        <v>221</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08" t="s">
        <v>228</v>
      </c>
      <c r="C20" s="409">
        <v>41.556934800000001</v>
      </c>
      <c r="D20" s="409">
        <v>41.556934800000001</v>
      </c>
      <c r="E20" s="409">
        <v>41.556934800000001</v>
      </c>
      <c r="F20" s="409" t="s">
        <v>221</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06" t="s">
        <v>223</v>
      </c>
      <c r="C21" s="407">
        <v>15.921024600000001</v>
      </c>
      <c r="D21" s="407">
        <v>15.921024600000001</v>
      </c>
      <c r="E21" s="407">
        <v>15.921024600000001</v>
      </c>
      <c r="F21" s="407" t="s">
        <v>221</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08" t="s">
        <v>39</v>
      </c>
      <c r="C22" s="409">
        <v>10.9112115</v>
      </c>
      <c r="D22" s="409">
        <v>10.275602299999999</v>
      </c>
      <c r="E22" s="409">
        <v>13.7518172</v>
      </c>
      <c r="F22" s="409" t="s">
        <v>221</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06" t="s">
        <v>40</v>
      </c>
      <c r="C23" s="407">
        <v>17.417512800000001</v>
      </c>
      <c r="D23" s="407">
        <v>17.417512800000001</v>
      </c>
      <c r="E23" s="407">
        <v>17.417512800000001</v>
      </c>
      <c r="F23" s="407" t="s">
        <v>221</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08" t="s">
        <v>41</v>
      </c>
      <c r="C24" s="409">
        <v>47.052189200000001</v>
      </c>
      <c r="D24" s="409">
        <v>47.052189200000001</v>
      </c>
      <c r="E24" s="409">
        <v>47.096853600000003</v>
      </c>
      <c r="F24" s="409" t="s">
        <v>221</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06" t="s">
        <v>42</v>
      </c>
      <c r="C25" s="407">
        <v>13.6669272</v>
      </c>
      <c r="D25" s="407">
        <v>13.6669272</v>
      </c>
      <c r="E25" s="407">
        <v>13.6669272</v>
      </c>
      <c r="F25" s="407" t="s">
        <v>221</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08" t="s">
        <v>43</v>
      </c>
      <c r="C26" s="409">
        <v>22.1077151</v>
      </c>
      <c r="D26" s="409">
        <v>14.8219204</v>
      </c>
      <c r="E26" s="409">
        <v>22.312496400000001</v>
      </c>
      <c r="F26" s="409" t="s">
        <v>221</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06" t="s">
        <v>44</v>
      </c>
      <c r="C27" s="407">
        <v>14.7277111</v>
      </c>
      <c r="D27" s="407">
        <v>14.7277111</v>
      </c>
      <c r="E27" s="407">
        <v>14.730606699999999</v>
      </c>
      <c r="F27" s="407" t="s">
        <v>221</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08" t="s">
        <v>45</v>
      </c>
      <c r="C28" s="409">
        <v>22.685356500000001</v>
      </c>
      <c r="D28" s="409">
        <v>22.685356500000001</v>
      </c>
      <c r="E28" s="409">
        <v>22.685356500000001</v>
      </c>
      <c r="F28" s="409" t="s">
        <v>221</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06" t="s">
        <v>46</v>
      </c>
      <c r="C29" s="407">
        <v>25.275299</v>
      </c>
      <c r="D29" s="407">
        <v>25.275299</v>
      </c>
      <c r="E29" s="407">
        <v>25.275299</v>
      </c>
      <c r="F29" s="407" t="s">
        <v>221</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08" t="s">
        <v>47</v>
      </c>
      <c r="C30" s="409">
        <v>16.250351999999999</v>
      </c>
      <c r="D30" s="409">
        <v>16.250351999999999</v>
      </c>
      <c r="E30" s="409">
        <v>19.971142400000002</v>
      </c>
      <c r="F30" s="409" t="s">
        <v>221</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06" t="s">
        <v>48</v>
      </c>
      <c r="C31" s="407">
        <v>11.5605064</v>
      </c>
      <c r="D31" s="407">
        <v>11.5605064</v>
      </c>
      <c r="E31" s="407">
        <v>17.201677499999999</v>
      </c>
      <c r="F31" s="407" t="s">
        <v>221</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08" t="s">
        <v>49</v>
      </c>
      <c r="C32" s="409">
        <v>69.4540255</v>
      </c>
      <c r="D32" s="409">
        <v>69.4540255</v>
      </c>
      <c r="E32" s="409">
        <v>69.4540255</v>
      </c>
      <c r="F32" s="409" t="s">
        <v>221</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06" t="s">
        <v>224</v>
      </c>
      <c r="C33" s="407">
        <v>23.269479199999999</v>
      </c>
      <c r="D33" s="407">
        <v>23.269479199999999</v>
      </c>
      <c r="E33" s="407">
        <v>23.269479199999999</v>
      </c>
      <c r="F33" s="407" t="s">
        <v>221</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08" t="s">
        <v>50</v>
      </c>
      <c r="C34" s="409">
        <v>14.518027200000001</v>
      </c>
      <c r="D34" s="409">
        <v>14.518027200000001</v>
      </c>
      <c r="E34" s="409">
        <v>16.194756699999999</v>
      </c>
      <c r="F34" s="409" t="s">
        <v>221</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06" t="s">
        <v>51</v>
      </c>
      <c r="C35" s="407">
        <v>31.711799299999999</v>
      </c>
      <c r="D35" s="407">
        <v>31.711799299999999</v>
      </c>
      <c r="E35" s="407">
        <v>31.711799299999999</v>
      </c>
      <c r="F35" s="407" t="s">
        <v>221</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08" t="s">
        <v>52</v>
      </c>
      <c r="C36" s="409">
        <v>13.7366931</v>
      </c>
      <c r="D36" s="409">
        <v>9.4789622999999992</v>
      </c>
      <c r="E36" s="409">
        <v>13.7366931</v>
      </c>
      <c r="F36" s="409" t="s">
        <v>221</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06" t="s">
        <v>53</v>
      </c>
      <c r="C37" s="407">
        <v>176.22032329999999</v>
      </c>
      <c r="D37" s="407">
        <v>176.22032329999999</v>
      </c>
      <c r="E37" s="407">
        <v>176.22032329999999</v>
      </c>
      <c r="F37" s="407" t="s">
        <v>221</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08" t="s">
        <v>54</v>
      </c>
      <c r="C38" s="409">
        <v>23.893874</v>
      </c>
      <c r="D38" s="409">
        <v>23.893874</v>
      </c>
      <c r="E38" s="409">
        <v>23.893874</v>
      </c>
      <c r="F38" s="409" t="s">
        <v>221</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06" t="s">
        <v>55</v>
      </c>
      <c r="C39" s="407">
        <v>81.930792699999998</v>
      </c>
      <c r="D39" s="407">
        <v>81.930792699999998</v>
      </c>
      <c r="E39" s="407">
        <v>81.930792699999998</v>
      </c>
      <c r="F39" s="407" t="s">
        <v>221</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08" t="s">
        <v>231</v>
      </c>
      <c r="C40" s="409">
        <v>445.6018704</v>
      </c>
      <c r="D40" s="409">
        <v>445.6018704</v>
      </c>
      <c r="E40" s="409">
        <v>445.6018704</v>
      </c>
      <c r="F40" s="409" t="s">
        <v>221</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06" t="s">
        <v>56</v>
      </c>
      <c r="C41" s="407">
        <v>12.897059199999999</v>
      </c>
      <c r="D41" s="407">
        <v>12.897059199999999</v>
      </c>
      <c r="E41" s="407">
        <v>18.452666199999999</v>
      </c>
      <c r="F41" s="407" t="s">
        <v>221</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08" t="s">
        <v>57</v>
      </c>
      <c r="C42" s="409">
        <v>24.648381700000002</v>
      </c>
      <c r="D42" s="409">
        <v>17.6518844</v>
      </c>
      <c r="E42" s="409">
        <v>25.0015815</v>
      </c>
      <c r="F42" s="409" t="s">
        <v>221</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06" t="s">
        <v>58</v>
      </c>
      <c r="C43" s="407">
        <v>23.4555188</v>
      </c>
      <c r="D43" s="407">
        <v>23.4555188</v>
      </c>
      <c r="E43" s="407">
        <v>23.4555188</v>
      </c>
      <c r="F43" s="407" t="s">
        <v>221</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08" t="s">
        <v>59</v>
      </c>
      <c r="C44" s="409">
        <v>12.9405345</v>
      </c>
      <c r="D44" s="409">
        <v>12.9405345</v>
      </c>
      <c r="E44" s="409">
        <v>16.344415399999999</v>
      </c>
      <c r="F44" s="409" t="s">
        <v>221</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06" t="s">
        <v>60</v>
      </c>
      <c r="C45" s="407">
        <v>53.7846355</v>
      </c>
      <c r="D45" s="407">
        <v>53.7846355</v>
      </c>
      <c r="E45" s="407">
        <v>53.7846355</v>
      </c>
      <c r="F45" s="407" t="s">
        <v>221</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08" t="s">
        <v>61</v>
      </c>
      <c r="C46" s="409">
        <v>15.7612199</v>
      </c>
      <c r="D46" s="409">
        <v>15.7612199</v>
      </c>
      <c r="E46" s="409">
        <v>15.7612199</v>
      </c>
      <c r="F46" s="409" t="s">
        <v>221</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06" t="s">
        <v>62</v>
      </c>
      <c r="C47" s="407">
        <v>46.310966499999999</v>
      </c>
      <c r="D47" s="407">
        <v>46.310966499999999</v>
      </c>
      <c r="E47" s="407">
        <v>46.310966499999999</v>
      </c>
      <c r="F47" s="407" t="s">
        <v>221</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08" t="s">
        <v>63</v>
      </c>
      <c r="C48" s="409">
        <v>44.759779199999997</v>
      </c>
      <c r="D48" s="409">
        <v>44.759779199999997</v>
      </c>
      <c r="E48" s="409">
        <v>44.790849799999997</v>
      </c>
      <c r="F48" s="409" t="s">
        <v>221</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06" t="s">
        <v>64</v>
      </c>
      <c r="C49" s="407">
        <v>94.165001899999993</v>
      </c>
      <c r="D49" s="407">
        <v>94.165001899999993</v>
      </c>
      <c r="E49" s="407">
        <v>94.165001899999993</v>
      </c>
      <c r="F49" s="407" t="s">
        <v>221</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08" t="s">
        <v>65</v>
      </c>
      <c r="C50" s="409">
        <v>19.0469078</v>
      </c>
      <c r="D50" s="409">
        <v>19.0469078</v>
      </c>
      <c r="E50" s="409">
        <v>19.116615500000002</v>
      </c>
      <c r="F50" s="409" t="s">
        <v>221</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06" t="s">
        <v>66</v>
      </c>
      <c r="C51" s="407">
        <v>51.214116500000003</v>
      </c>
      <c r="D51" s="407">
        <v>51.214116500000003</v>
      </c>
      <c r="E51" s="407">
        <v>51.214116500000003</v>
      </c>
      <c r="F51" s="407" t="s">
        <v>221</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08" t="s">
        <v>67</v>
      </c>
      <c r="C52" s="409">
        <v>12.880143199999999</v>
      </c>
      <c r="D52" s="409">
        <v>12.880143199999999</v>
      </c>
      <c r="E52" s="409">
        <v>15.535037900000001</v>
      </c>
      <c r="F52" s="409" t="s">
        <v>221</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06" t="s">
        <v>225</v>
      </c>
      <c r="C53" s="407">
        <v>74.656456800000001</v>
      </c>
      <c r="D53" s="407">
        <v>74.656456800000001</v>
      </c>
      <c r="E53" s="407">
        <v>74.656456800000001</v>
      </c>
      <c r="F53" s="407" t="s">
        <v>221</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08" t="s">
        <v>68</v>
      </c>
      <c r="C54" s="409">
        <v>146.22069579999999</v>
      </c>
      <c r="D54" s="409">
        <v>146.22069579999999</v>
      </c>
      <c r="E54" s="409">
        <v>146.22069579999999</v>
      </c>
      <c r="F54" s="409" t="s">
        <v>221</v>
      </c>
    </row>
    <row r="55" spans="1:102" ht="20.100000000000001" customHeight="1">
      <c r="B55" s="406" t="s">
        <v>69</v>
      </c>
      <c r="C55" s="407">
        <v>14.7005111</v>
      </c>
      <c r="D55" s="407">
        <v>14.7005111</v>
      </c>
      <c r="E55" s="407">
        <v>14.8407714</v>
      </c>
      <c r="F55" s="407" t="s">
        <v>221</v>
      </c>
    </row>
    <row r="56" spans="1:102" ht="20.100000000000001" customHeight="1">
      <c r="B56" s="408" t="s">
        <v>70</v>
      </c>
      <c r="C56" s="409">
        <v>14.8041483</v>
      </c>
      <c r="D56" s="409">
        <v>13.4681634</v>
      </c>
      <c r="E56" s="409">
        <v>20.019259099999999</v>
      </c>
      <c r="F56" s="409" t="s">
        <v>221</v>
      </c>
    </row>
    <row r="57" spans="1:102" ht="20.100000000000001" customHeight="1">
      <c r="B57" s="406" t="s">
        <v>71</v>
      </c>
      <c r="C57" s="407">
        <v>19.230450099999999</v>
      </c>
      <c r="D57" s="407">
        <v>17.323771000000001</v>
      </c>
      <c r="E57" s="407">
        <v>19.2312668</v>
      </c>
      <c r="F57" s="407" t="s">
        <v>221</v>
      </c>
    </row>
    <row r="58" spans="1:102" ht="20.100000000000001" customHeight="1">
      <c r="B58" s="408" t="s">
        <v>72</v>
      </c>
      <c r="C58" s="409">
        <v>37.370674200000003</v>
      </c>
      <c r="D58" s="409">
        <v>37.370674200000003</v>
      </c>
      <c r="E58" s="409">
        <v>37.370674200000003</v>
      </c>
      <c r="F58" s="409" t="s">
        <v>221</v>
      </c>
    </row>
    <row r="59" spans="1:102" ht="20.100000000000001" customHeight="1">
      <c r="B59" s="406" t="s">
        <v>73</v>
      </c>
      <c r="C59" s="407">
        <v>14.6026843</v>
      </c>
      <c r="D59" s="407">
        <v>14.6026843</v>
      </c>
      <c r="E59" s="407">
        <v>14.6026843</v>
      </c>
      <c r="F59" s="407" t="s">
        <v>221</v>
      </c>
    </row>
    <row r="60" spans="1:102" ht="20.100000000000001" customHeight="1">
      <c r="B60" s="507" t="s">
        <v>74</v>
      </c>
      <c r="C60" s="508">
        <v>28.6200811</v>
      </c>
      <c r="D60" s="508">
        <v>28.6200811</v>
      </c>
      <c r="E60" s="508">
        <v>28.6200811</v>
      </c>
      <c r="F60" s="508" t="s">
        <v>221</v>
      </c>
    </row>
    <row r="61" spans="1:102" ht="20.100000000000001" customHeight="1">
      <c r="B61" s="433" t="s">
        <v>75</v>
      </c>
      <c r="C61" s="434">
        <v>18.375900000000001</v>
      </c>
      <c r="D61" s="434">
        <v>17.082999999999998</v>
      </c>
      <c r="E61" s="434">
        <v>20.379000000000001</v>
      </c>
      <c r="F61" s="434"/>
    </row>
    <row r="62" spans="1:102" ht="31.5" customHeight="1">
      <c r="B62" s="532" t="s">
        <v>471</v>
      </c>
      <c r="C62" s="532"/>
      <c r="D62" s="532"/>
      <c r="E62" s="532"/>
      <c r="F62" s="532"/>
      <c r="G62" s="22"/>
    </row>
    <row r="63" spans="1:102" ht="16.899999999999999" customHeight="1">
      <c r="B63" s="525" t="s">
        <v>180</v>
      </c>
      <c r="C63" s="525"/>
      <c r="D63" s="525"/>
      <c r="E63" s="525"/>
      <c r="F63" s="525"/>
    </row>
    <row r="64" spans="1:102" ht="18.75" customHeight="1">
      <c r="B64" s="525" t="s">
        <v>181</v>
      </c>
      <c r="C64" s="525"/>
      <c r="D64" s="525"/>
      <c r="E64" s="525"/>
      <c r="F64" s="525"/>
      <c r="G64" s="22"/>
    </row>
    <row r="65" spans="2:7" ht="18.75" customHeight="1">
      <c r="B65" s="525" t="s">
        <v>182</v>
      </c>
      <c r="C65" s="525"/>
      <c r="D65" s="525"/>
      <c r="E65" s="525"/>
      <c r="F65" s="525"/>
      <c r="G65" s="22"/>
    </row>
    <row r="66" spans="2:7" ht="18.75" customHeight="1">
      <c r="B66" s="525" t="s">
        <v>76</v>
      </c>
      <c r="C66" s="525"/>
      <c r="D66" s="525"/>
      <c r="E66" s="525"/>
      <c r="F66" s="525"/>
      <c r="G66" s="22"/>
    </row>
    <row r="67" spans="2:7" ht="15">
      <c r="B67" s="79"/>
      <c r="C67" s="77"/>
      <c r="D67" s="77"/>
      <c r="E67" s="77"/>
      <c r="F67" s="77"/>
    </row>
    <row r="68" spans="2:7" ht="15">
      <c r="B68" s="77"/>
      <c r="C68" s="77"/>
      <c r="D68" s="77"/>
      <c r="E68" s="77"/>
      <c r="F68" s="77"/>
    </row>
    <row r="73" spans="2:7">
      <c r="B73" s="23"/>
    </row>
  </sheetData>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5AEB-F32A-455F-A50A-F2340642FFA8}">
  <sheetPr>
    <tabColor rgb="FF002060"/>
    <pageSetUpPr fitToPage="1"/>
  </sheetPr>
  <dimension ref="A1:P74"/>
  <sheetViews>
    <sheetView showGridLines="0" workbookViewId="0">
      <selection activeCell="B20" sqref="B20"/>
    </sheetView>
  </sheetViews>
  <sheetFormatPr baseColWidth="10" defaultColWidth="0" defaultRowHeight="14.8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535" t="s">
        <v>92</v>
      </c>
      <c r="C11" s="535"/>
      <c r="D11" s="535"/>
      <c r="E11" s="535"/>
      <c r="F11" s="535"/>
      <c r="G11" s="535"/>
      <c r="H11" s="535"/>
      <c r="I11" s="535"/>
      <c r="J11" s="535"/>
      <c r="K11" s="535"/>
      <c r="L11" s="535"/>
      <c r="M11" s="535"/>
      <c r="N11" s="535"/>
      <c r="O11" s="535"/>
    </row>
    <row r="12" spans="2:15" ht="18">
      <c r="B12" s="536" t="s">
        <v>93</v>
      </c>
      <c r="C12" s="536"/>
      <c r="D12" s="536"/>
      <c r="E12" s="536"/>
      <c r="F12" s="536"/>
      <c r="G12" s="536"/>
      <c r="H12" s="536"/>
      <c r="I12" s="536"/>
      <c r="J12" s="536"/>
      <c r="K12" s="536"/>
      <c r="L12" s="536"/>
      <c r="M12" s="536"/>
      <c r="N12" s="536"/>
      <c r="O12" s="536"/>
    </row>
    <row r="13" spans="2:15" ht="15"/>
    <row r="14" spans="2:15" ht="14.45" customHeight="1">
      <c r="B14" s="537" t="s">
        <v>236</v>
      </c>
      <c r="C14" s="537"/>
      <c r="D14" s="537"/>
      <c r="E14" s="537"/>
      <c r="F14" s="537"/>
      <c r="G14" s="537"/>
      <c r="H14" s="537"/>
      <c r="I14" s="537"/>
      <c r="J14" s="537"/>
      <c r="K14" s="537"/>
      <c r="L14" s="537"/>
      <c r="M14" s="537"/>
      <c r="N14" s="537"/>
      <c r="O14" s="537"/>
    </row>
    <row r="15" spans="2:15" ht="14.45" customHeight="1">
      <c r="B15" s="537"/>
      <c r="C15" s="537"/>
      <c r="D15" s="537"/>
      <c r="E15" s="537"/>
      <c r="F15" s="537"/>
      <c r="G15" s="537"/>
      <c r="H15" s="537"/>
      <c r="I15" s="537"/>
      <c r="J15" s="537"/>
      <c r="K15" s="537"/>
      <c r="L15" s="537"/>
      <c r="M15" s="537"/>
      <c r="N15" s="537"/>
      <c r="O15" s="537"/>
    </row>
    <row r="16" spans="2:15" ht="14.45" customHeight="1">
      <c r="B16" s="537"/>
      <c r="C16" s="537"/>
      <c r="D16" s="537"/>
      <c r="E16" s="537"/>
      <c r="F16" s="537"/>
      <c r="G16" s="537"/>
      <c r="H16" s="537"/>
      <c r="I16" s="537"/>
      <c r="J16" s="537"/>
      <c r="K16" s="537"/>
      <c r="L16" s="537"/>
      <c r="M16" s="537"/>
      <c r="N16" s="537"/>
      <c r="O16" s="537"/>
    </row>
    <row r="17" spans="2:16" ht="14.45" customHeight="1">
      <c r="B17" s="537"/>
      <c r="C17" s="537"/>
      <c r="D17" s="537"/>
      <c r="E17" s="537"/>
      <c r="F17" s="537"/>
      <c r="G17" s="537"/>
      <c r="H17" s="537"/>
      <c r="I17" s="537"/>
      <c r="J17" s="537"/>
      <c r="K17" s="537"/>
      <c r="L17" s="537"/>
      <c r="M17" s="537"/>
      <c r="N17" s="537"/>
      <c r="O17" s="537"/>
    </row>
    <row r="18" spans="2:16" ht="14.45" customHeight="1">
      <c r="B18" s="537"/>
      <c r="C18" s="537"/>
      <c r="D18" s="537"/>
      <c r="E18" s="537"/>
      <c r="F18" s="537"/>
      <c r="G18" s="537"/>
      <c r="H18" s="537"/>
      <c r="I18" s="537"/>
      <c r="J18" s="537"/>
      <c r="K18" s="537"/>
      <c r="L18" s="537"/>
      <c r="M18" s="537"/>
      <c r="N18" s="537"/>
      <c r="O18" s="537"/>
    </row>
    <row r="19" spans="2:16" ht="14.45" customHeight="1">
      <c r="B19" s="435"/>
      <c r="C19" s="435"/>
      <c r="D19" s="435"/>
      <c r="E19" s="435"/>
      <c r="F19" s="435"/>
      <c r="G19" s="435"/>
      <c r="H19" s="435"/>
      <c r="I19" s="435"/>
      <c r="J19" s="435"/>
      <c r="K19" s="435"/>
      <c r="L19" s="435"/>
      <c r="M19" s="435"/>
    </row>
    <row r="20" spans="2:16" ht="21.6" customHeight="1">
      <c r="B20" s="436" t="s">
        <v>237</v>
      </c>
      <c r="C20" s="538" t="s">
        <v>238</v>
      </c>
      <c r="D20" s="538"/>
      <c r="E20" s="436" t="s">
        <v>239</v>
      </c>
      <c r="F20" s="538" t="s">
        <v>94</v>
      </c>
      <c r="G20" s="538"/>
      <c r="H20" s="538"/>
      <c r="I20" s="538"/>
      <c r="J20" s="538"/>
      <c r="K20" s="538"/>
      <c r="L20" s="538"/>
      <c r="M20" s="538"/>
      <c r="N20" s="538"/>
      <c r="O20" s="538"/>
    </row>
    <row r="21" spans="2:16" ht="16.5">
      <c r="B21" s="437">
        <v>1</v>
      </c>
      <c r="C21" s="533" t="s">
        <v>240</v>
      </c>
      <c r="D21" s="533"/>
      <c r="E21" s="437">
        <v>22</v>
      </c>
      <c r="F21" s="534" t="s">
        <v>241</v>
      </c>
      <c r="G21" s="534"/>
      <c r="H21" s="534"/>
      <c r="I21" s="534"/>
      <c r="J21" s="534"/>
      <c r="K21" s="534"/>
      <c r="L21" s="534"/>
      <c r="M21" s="534"/>
      <c r="N21" s="534"/>
      <c r="O21" s="534"/>
    </row>
    <row r="22" spans="2:16" ht="16.5">
      <c r="B22" s="437">
        <v>2</v>
      </c>
      <c r="C22" s="533" t="s">
        <v>242</v>
      </c>
      <c r="D22" s="533"/>
      <c r="E22" s="437">
        <v>11</v>
      </c>
      <c r="F22" s="534" t="s">
        <v>243</v>
      </c>
      <c r="G22" s="534"/>
      <c r="H22" s="534"/>
      <c r="I22" s="534"/>
      <c r="J22" s="534"/>
      <c r="K22" s="534"/>
      <c r="L22" s="534"/>
      <c r="M22" s="534"/>
      <c r="N22" s="534"/>
      <c r="O22" s="534"/>
    </row>
    <row r="23" spans="2:16" ht="16.5">
      <c r="B23" s="437">
        <v>3</v>
      </c>
      <c r="C23" s="533" t="s">
        <v>244</v>
      </c>
      <c r="D23" s="533"/>
      <c r="E23" s="437">
        <v>4</v>
      </c>
      <c r="F23" s="534" t="s">
        <v>245</v>
      </c>
      <c r="G23" s="534"/>
      <c r="H23" s="534"/>
      <c r="I23" s="534"/>
      <c r="J23" s="534"/>
      <c r="K23" s="534"/>
      <c r="L23" s="534"/>
      <c r="M23" s="534"/>
      <c r="N23" s="534"/>
      <c r="O23" s="534"/>
    </row>
    <row r="24" spans="2:16" ht="16.5">
      <c r="B24" s="437">
        <v>4</v>
      </c>
      <c r="C24" s="533" t="s">
        <v>246</v>
      </c>
      <c r="D24" s="533"/>
      <c r="E24" s="437">
        <v>1</v>
      </c>
      <c r="F24" s="534" t="s">
        <v>247</v>
      </c>
      <c r="G24" s="534"/>
      <c r="H24" s="534"/>
      <c r="I24" s="534"/>
      <c r="J24" s="534"/>
      <c r="K24" s="534"/>
      <c r="L24" s="534"/>
      <c r="M24" s="534"/>
      <c r="N24" s="534"/>
      <c r="O24" s="534"/>
    </row>
    <row r="25" spans="2:16" ht="16.5">
      <c r="B25" s="437">
        <v>5</v>
      </c>
      <c r="C25" s="533" t="s">
        <v>248</v>
      </c>
      <c r="D25" s="533"/>
      <c r="E25" s="437">
        <v>23</v>
      </c>
      <c r="F25" s="534" t="s">
        <v>249</v>
      </c>
      <c r="G25" s="534"/>
      <c r="H25" s="534"/>
      <c r="I25" s="534"/>
      <c r="J25" s="534"/>
      <c r="K25" s="534"/>
      <c r="L25" s="534"/>
      <c r="M25" s="534"/>
      <c r="N25" s="534"/>
      <c r="O25" s="534"/>
    </row>
    <row r="26" spans="2:16" ht="15"/>
    <row r="27" spans="2:16" ht="14.45" customHeight="1">
      <c r="B27" s="537" t="s">
        <v>250</v>
      </c>
      <c r="C27" s="537"/>
      <c r="D27" s="537"/>
      <c r="E27" s="537"/>
      <c r="F27" s="537"/>
      <c r="G27" s="537"/>
      <c r="H27" s="537"/>
      <c r="I27" s="537"/>
      <c r="J27" s="537"/>
      <c r="K27" s="537"/>
      <c r="L27" s="537"/>
      <c r="M27" s="537"/>
      <c r="N27" s="537"/>
      <c r="O27" s="537"/>
    </row>
    <row r="28" spans="2:16" ht="18.600000000000001" customHeight="1">
      <c r="B28" s="537"/>
      <c r="C28" s="537"/>
      <c r="D28" s="537"/>
      <c r="E28" s="537"/>
      <c r="F28" s="537"/>
      <c r="G28" s="537"/>
      <c r="H28" s="537"/>
      <c r="I28" s="537"/>
      <c r="J28" s="537"/>
      <c r="K28" s="537"/>
      <c r="L28" s="537"/>
      <c r="M28" s="537"/>
      <c r="N28" s="537"/>
      <c r="O28" s="537"/>
    </row>
    <row r="29" spans="2:16" ht="14.45" customHeight="1">
      <c r="B29" s="438"/>
      <c r="C29" s="438"/>
      <c r="D29" s="438"/>
      <c r="E29" s="438"/>
      <c r="F29" s="438"/>
      <c r="G29" s="438"/>
      <c r="H29" s="438"/>
      <c r="I29" s="438"/>
      <c r="J29" s="438"/>
      <c r="K29" s="438"/>
      <c r="L29" s="438"/>
      <c r="M29" s="438"/>
    </row>
    <row r="30" spans="2:16" ht="14.45" customHeight="1">
      <c r="B30" s="539" t="s">
        <v>251</v>
      </c>
      <c r="C30" s="539"/>
      <c r="D30" s="539"/>
      <c r="E30" s="539"/>
      <c r="F30" s="539"/>
      <c r="G30" s="539"/>
      <c r="H30" s="539"/>
      <c r="I30" s="539"/>
      <c r="J30" s="539"/>
      <c r="K30" s="539"/>
      <c r="L30" s="539"/>
      <c r="M30" s="539"/>
      <c r="N30" s="539"/>
      <c r="O30" s="539"/>
    </row>
    <row r="31" spans="2:16" ht="3.75" customHeight="1"/>
    <row r="32" spans="2:16" ht="14.45" customHeight="1">
      <c r="B32" s="537" t="s">
        <v>252</v>
      </c>
      <c r="C32" s="537"/>
      <c r="D32" s="537"/>
      <c r="E32" s="537"/>
      <c r="F32" s="537"/>
      <c r="G32" s="537"/>
      <c r="H32" s="537"/>
      <c r="I32" s="537"/>
      <c r="J32" s="537"/>
      <c r="K32" s="537"/>
      <c r="L32" s="537"/>
      <c r="M32" s="537"/>
      <c r="N32" s="537"/>
      <c r="O32" s="537"/>
      <c r="P32" s="439"/>
    </row>
    <row r="33" spans="2:16" ht="14.45" customHeight="1">
      <c r="B33" s="537"/>
      <c r="C33" s="537"/>
      <c r="D33" s="537"/>
      <c r="E33" s="537"/>
      <c r="F33" s="537"/>
      <c r="G33" s="537"/>
      <c r="H33" s="537"/>
      <c r="I33" s="537"/>
      <c r="J33" s="537"/>
      <c r="K33" s="537"/>
      <c r="L33" s="537"/>
      <c r="M33" s="537"/>
      <c r="N33" s="537"/>
      <c r="O33" s="537"/>
      <c r="P33" s="439"/>
    </row>
    <row r="34" spans="2:16" ht="14.45" customHeight="1">
      <c r="B34" s="537"/>
      <c r="C34" s="537"/>
      <c r="D34" s="537"/>
      <c r="E34" s="537"/>
      <c r="F34" s="537"/>
      <c r="G34" s="537"/>
      <c r="H34" s="537"/>
      <c r="I34" s="537"/>
      <c r="J34" s="537"/>
      <c r="K34" s="537"/>
      <c r="L34" s="537"/>
      <c r="M34" s="537"/>
      <c r="N34" s="537"/>
      <c r="O34" s="537"/>
      <c r="P34" s="439"/>
    </row>
    <row r="35" spans="2:16" ht="32.65" customHeight="1">
      <c r="B35" s="537"/>
      <c r="C35" s="537"/>
      <c r="D35" s="537"/>
      <c r="E35" s="537"/>
      <c r="F35" s="537"/>
      <c r="G35" s="537"/>
      <c r="H35" s="537"/>
      <c r="I35" s="537"/>
      <c r="J35" s="537"/>
      <c r="K35" s="537"/>
      <c r="L35" s="537"/>
      <c r="M35" s="537"/>
      <c r="N35" s="537"/>
      <c r="O35" s="537"/>
    </row>
    <row r="36" spans="2:16" ht="15"/>
    <row r="37" spans="2:16" ht="16.5">
      <c r="B37" s="539" t="s">
        <v>253</v>
      </c>
      <c r="C37" s="539"/>
      <c r="D37" s="539"/>
      <c r="E37" s="539"/>
      <c r="F37" s="539"/>
      <c r="G37" s="539"/>
      <c r="H37" s="539"/>
      <c r="I37" s="539"/>
      <c r="J37" s="539"/>
      <c r="K37" s="539"/>
      <c r="L37" s="539"/>
      <c r="M37" s="539"/>
      <c r="N37" s="539"/>
      <c r="O37" s="539"/>
    </row>
    <row r="38" spans="2:16" ht="3.75" customHeight="1"/>
    <row r="39" spans="2:16" ht="17.45" customHeight="1">
      <c r="B39" s="537" t="s">
        <v>254</v>
      </c>
      <c r="C39" s="537"/>
      <c r="D39" s="537"/>
      <c r="E39" s="537"/>
      <c r="F39" s="537"/>
      <c r="G39" s="537"/>
      <c r="H39" s="537"/>
      <c r="I39" s="537"/>
      <c r="J39" s="537"/>
      <c r="K39" s="537"/>
      <c r="L39" s="537"/>
      <c r="M39" s="537"/>
      <c r="N39" s="537"/>
      <c r="O39" s="537"/>
    </row>
    <row r="40" spans="2:16" ht="17.45" customHeight="1">
      <c r="B40" s="537"/>
      <c r="C40" s="537"/>
      <c r="D40" s="537"/>
      <c r="E40" s="537"/>
      <c r="F40" s="537"/>
      <c r="G40" s="537"/>
      <c r="H40" s="537"/>
      <c r="I40" s="537"/>
      <c r="J40" s="537"/>
      <c r="K40" s="537"/>
      <c r="L40" s="537"/>
      <c r="M40" s="537"/>
      <c r="N40" s="537"/>
      <c r="O40" s="537"/>
    </row>
    <row r="41" spans="2:16" ht="35.65" customHeight="1">
      <c r="B41" s="537"/>
      <c r="C41" s="537"/>
      <c r="D41" s="537"/>
      <c r="E41" s="537"/>
      <c r="F41" s="537"/>
      <c r="G41" s="537"/>
      <c r="H41" s="537"/>
      <c r="I41" s="537"/>
      <c r="J41" s="537"/>
      <c r="K41" s="537"/>
      <c r="L41" s="537"/>
      <c r="M41" s="537"/>
      <c r="N41" s="537"/>
      <c r="O41" s="537"/>
    </row>
    <row r="42" spans="2:16" ht="17.45" customHeight="1">
      <c r="B42" s="438"/>
      <c r="C42" s="438"/>
      <c r="D42" s="438"/>
      <c r="E42" s="438"/>
      <c r="F42" s="438"/>
      <c r="G42" s="438"/>
      <c r="H42" s="438"/>
      <c r="I42" s="438"/>
      <c r="J42" s="438"/>
      <c r="K42" s="438"/>
      <c r="L42" s="438"/>
      <c r="M42" s="438"/>
      <c r="N42" s="438"/>
      <c r="O42" s="438"/>
    </row>
    <row r="43" spans="2:16" ht="17.45" customHeight="1">
      <c r="B43" s="539" t="s">
        <v>255</v>
      </c>
      <c r="C43" s="539"/>
      <c r="D43" s="539"/>
      <c r="E43" s="539"/>
      <c r="F43" s="539"/>
      <c r="G43" s="539"/>
      <c r="H43" s="539"/>
      <c r="I43" s="539"/>
      <c r="J43" s="539"/>
      <c r="K43" s="539"/>
      <c r="L43" s="539"/>
      <c r="M43" s="539"/>
      <c r="N43" s="539"/>
      <c r="O43" s="539"/>
    </row>
    <row r="44" spans="2:16" ht="3.75" customHeight="1"/>
    <row r="45" spans="2:16" ht="14.45" customHeight="1">
      <c r="B45" s="537" t="s">
        <v>256</v>
      </c>
      <c r="C45" s="537"/>
      <c r="D45" s="537"/>
      <c r="E45" s="537"/>
      <c r="F45" s="537"/>
      <c r="G45" s="537"/>
      <c r="H45" s="537"/>
      <c r="I45" s="537"/>
      <c r="J45" s="537"/>
      <c r="K45" s="537"/>
      <c r="L45" s="537"/>
      <c r="M45" s="537"/>
      <c r="N45" s="537"/>
      <c r="O45" s="537"/>
    </row>
    <row r="46" spans="2:16" ht="14.45" customHeight="1">
      <c r="B46" s="537"/>
      <c r="C46" s="537"/>
      <c r="D46" s="537"/>
      <c r="E46" s="537"/>
      <c r="F46" s="537"/>
      <c r="G46" s="537"/>
      <c r="H46" s="537"/>
      <c r="I46" s="537"/>
      <c r="J46" s="537"/>
      <c r="K46" s="537"/>
      <c r="L46" s="537"/>
      <c r="M46" s="537"/>
      <c r="N46" s="537"/>
      <c r="O46" s="537"/>
    </row>
    <row r="47" spans="2:16" ht="20.100000000000001" customHeight="1">
      <c r="B47" s="537"/>
      <c r="C47" s="537"/>
      <c r="D47" s="537"/>
      <c r="E47" s="537"/>
      <c r="F47" s="537"/>
      <c r="G47" s="537"/>
      <c r="H47" s="537"/>
      <c r="I47" s="537"/>
      <c r="J47" s="537"/>
      <c r="K47" s="537"/>
      <c r="L47" s="537"/>
      <c r="M47" s="537"/>
      <c r="N47" s="537"/>
      <c r="O47" s="537"/>
    </row>
    <row r="48" spans="2:16" ht="15"/>
    <row r="49" spans="2:15" ht="15"/>
    <row r="50" spans="2:15" ht="16.5">
      <c r="B50" s="543" t="s">
        <v>257</v>
      </c>
      <c r="C50" s="543"/>
      <c r="D50" s="543"/>
      <c r="E50" s="543"/>
      <c r="F50" s="543"/>
      <c r="G50" s="543"/>
      <c r="H50" s="543"/>
      <c r="I50" s="543"/>
      <c r="J50" s="543"/>
      <c r="K50" s="543"/>
      <c r="L50" s="543"/>
      <c r="M50" s="543"/>
      <c r="N50" s="543"/>
      <c r="O50" s="543"/>
    </row>
    <row r="51" spans="2:15" ht="3.75" customHeight="1"/>
    <row r="52" spans="2:15" ht="16.5">
      <c r="B52" s="544" t="s">
        <v>258</v>
      </c>
      <c r="C52" s="544"/>
      <c r="D52" s="544"/>
      <c r="E52" s="544"/>
      <c r="F52" s="544"/>
      <c r="G52" s="544"/>
      <c r="H52" s="544"/>
      <c r="I52" s="544"/>
      <c r="J52" s="544"/>
      <c r="K52" s="544"/>
      <c r="L52" s="544"/>
      <c r="M52" s="544"/>
      <c r="N52" s="544"/>
      <c r="O52" s="544"/>
    </row>
    <row r="53" spans="2:15" ht="15"/>
    <row r="54" spans="2:15" ht="16.5">
      <c r="B54" s="545" t="s">
        <v>149</v>
      </c>
      <c r="C54" s="546"/>
      <c r="D54" s="80" t="s">
        <v>259</v>
      </c>
      <c r="E54" s="80"/>
      <c r="F54" s="80"/>
      <c r="G54" s="80"/>
      <c r="H54" s="80"/>
      <c r="I54" s="80"/>
      <c r="J54" s="80"/>
      <c r="K54" s="80"/>
      <c r="L54" s="80"/>
      <c r="M54" s="80"/>
      <c r="N54" s="80"/>
      <c r="O54" s="80"/>
    </row>
    <row r="55" spans="2:15" ht="9.1999999999999993" customHeight="1">
      <c r="B55" s="80"/>
      <c r="C55" s="80"/>
      <c r="D55" s="80"/>
      <c r="E55" s="80"/>
      <c r="F55" s="80"/>
      <c r="G55" s="80"/>
      <c r="H55" s="80"/>
      <c r="I55" s="80"/>
      <c r="J55" s="80"/>
      <c r="K55" s="80"/>
      <c r="L55" s="80"/>
      <c r="M55" s="80"/>
      <c r="N55" s="80"/>
      <c r="O55" s="80"/>
    </row>
    <row r="56" spans="2:15" ht="16.5">
      <c r="B56" s="540" t="s">
        <v>148</v>
      </c>
      <c r="C56" s="540"/>
      <c r="D56" s="80" t="s">
        <v>260</v>
      </c>
      <c r="E56" s="80"/>
      <c r="F56" s="80"/>
      <c r="G56" s="80"/>
      <c r="H56" s="80"/>
      <c r="I56" s="80"/>
      <c r="J56" s="80"/>
      <c r="K56" s="80"/>
      <c r="L56" s="80"/>
      <c r="M56" s="80"/>
      <c r="N56" s="80"/>
      <c r="O56" s="80"/>
    </row>
    <row r="57" spans="2:15" ht="9.1999999999999993" customHeight="1">
      <c r="B57" s="80"/>
      <c r="C57" s="80"/>
      <c r="D57" s="80"/>
      <c r="E57" s="80"/>
      <c r="F57" s="80"/>
      <c r="G57" s="80"/>
      <c r="H57" s="80"/>
      <c r="I57" s="80"/>
      <c r="J57" s="80"/>
      <c r="K57" s="80"/>
      <c r="L57" s="80"/>
      <c r="M57" s="80"/>
      <c r="N57" s="80"/>
      <c r="O57" s="80"/>
    </row>
    <row r="58" spans="2:15" ht="16.5">
      <c r="B58" s="541" t="s">
        <v>147</v>
      </c>
      <c r="C58" s="541"/>
      <c r="D58" s="80" t="s">
        <v>261</v>
      </c>
      <c r="E58" s="80"/>
      <c r="F58" s="80"/>
      <c r="G58" s="80"/>
      <c r="H58" s="80"/>
      <c r="I58" s="80"/>
      <c r="J58" s="80"/>
      <c r="K58" s="80"/>
      <c r="L58" s="80"/>
      <c r="M58" s="80"/>
      <c r="N58" s="80"/>
      <c r="O58" s="80"/>
    </row>
    <row r="59" spans="2:15" ht="15.75">
      <c r="B59" s="440"/>
      <c r="C59" s="440"/>
      <c r="D59" s="440"/>
      <c r="E59" s="440"/>
      <c r="F59" s="440"/>
      <c r="G59" s="440"/>
      <c r="H59" s="440"/>
      <c r="I59" s="440"/>
      <c r="J59" s="440"/>
      <c r="K59" s="440"/>
      <c r="L59" s="440"/>
      <c r="M59" s="440"/>
      <c r="N59" s="440"/>
      <c r="O59" s="440"/>
    </row>
    <row r="60" spans="2:15" ht="15" customHeight="1">
      <c r="B60" s="542" t="s">
        <v>262</v>
      </c>
      <c r="C60" s="542"/>
      <c r="D60" s="542"/>
      <c r="E60" s="542"/>
      <c r="F60" s="542"/>
      <c r="G60" s="542"/>
      <c r="H60" s="542"/>
      <c r="I60" s="542"/>
      <c r="J60" s="542"/>
      <c r="K60" s="542"/>
      <c r="L60" s="542"/>
      <c r="M60" s="542"/>
      <c r="N60" s="542"/>
      <c r="O60" s="542"/>
    </row>
    <row r="61" spans="2:15" ht="15">
      <c r="B61" s="542"/>
      <c r="C61" s="542"/>
      <c r="D61" s="542"/>
      <c r="E61" s="542"/>
      <c r="F61" s="542"/>
      <c r="G61" s="542"/>
      <c r="H61" s="542"/>
      <c r="I61" s="542"/>
      <c r="J61" s="542"/>
      <c r="K61" s="542"/>
      <c r="L61" s="542"/>
      <c r="M61" s="542"/>
      <c r="N61" s="542"/>
      <c r="O61" s="542"/>
    </row>
    <row r="62" spans="2:15" ht="15"/>
    <row r="65" ht="15" hidden="1"/>
    <row r="66" ht="15" hidden="1"/>
    <row r="67" ht="15" hidden="1"/>
    <row r="68" ht="15" hidden="1"/>
    <row r="69" ht="15" hidden="1"/>
    <row r="70" ht="15" hidden="1"/>
    <row r="71" ht="15" hidden="1"/>
    <row r="72" ht="15" hidden="1"/>
    <row r="73" ht="15" hidden="1"/>
    <row r="74" ht="15"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2BE3-8CCA-4573-8C57-96055B463F60}">
  <sheetPr>
    <tabColor rgb="FF002060"/>
    <pageSetUpPr fitToPage="1"/>
  </sheetPr>
  <dimension ref="A1:XFC134"/>
  <sheetViews>
    <sheetView showGridLines="0" zoomScaleNormal="100" workbookViewId="0">
      <selection activeCell="B10" sqref="B10"/>
    </sheetView>
  </sheetViews>
  <sheetFormatPr baseColWidth="10" defaultColWidth="0" defaultRowHeight="19.350000000000001" customHeight="1" zeroHeight="1"/>
  <cols>
    <col min="1" max="1" width="8.7109375" style="443" customWidth="1"/>
    <col min="2" max="2" width="10.85546875" style="443" customWidth="1"/>
    <col min="3" max="5" width="9.28515625" style="443" customWidth="1"/>
    <col min="6" max="6" width="12.7109375" style="443" customWidth="1"/>
    <col min="7" max="7" width="9.28515625" style="443" customWidth="1"/>
    <col min="8" max="8" width="17.7109375" style="443" customWidth="1"/>
    <col min="9" max="9" width="3.42578125" style="443" customWidth="1"/>
    <col min="10" max="11" width="18.7109375" style="443" customWidth="1"/>
    <col min="12" max="12" width="9.28515625" style="443" customWidth="1"/>
    <col min="13" max="13" width="0" style="80" hidden="1" customWidth="1"/>
    <col min="14" max="16383" width="11.5703125" style="80" hidden="1"/>
    <col min="16384" max="16384" width="3.28515625" style="80" hidden="1" customWidth="1"/>
  </cols>
  <sheetData>
    <row r="1" spans="1:12" ht="16.5">
      <c r="A1" s="80"/>
      <c r="B1" s="80"/>
      <c r="C1" s="80"/>
      <c r="D1" s="80"/>
      <c r="E1" s="80"/>
      <c r="F1" s="80"/>
      <c r="G1" s="80"/>
      <c r="H1" s="80"/>
      <c r="I1" s="80"/>
      <c r="J1" s="80"/>
      <c r="K1" s="80"/>
      <c r="L1" s="80"/>
    </row>
    <row r="2" spans="1:12" ht="16.5">
      <c r="A2" s="80"/>
      <c r="B2" s="80"/>
      <c r="C2" s="80"/>
      <c r="D2" s="80"/>
      <c r="E2" s="80"/>
      <c r="F2" s="80"/>
      <c r="G2" s="80"/>
      <c r="H2" s="80"/>
      <c r="I2" s="80"/>
      <c r="J2" s="80"/>
      <c r="K2" s="80"/>
      <c r="L2" s="80"/>
    </row>
    <row r="3" spans="1:12" ht="16.5">
      <c r="A3" s="80"/>
      <c r="B3" s="80"/>
      <c r="C3" s="80"/>
      <c r="D3" s="80"/>
      <c r="E3" s="80"/>
      <c r="F3" s="80"/>
      <c r="G3" s="80"/>
      <c r="H3" s="80"/>
      <c r="I3" s="80"/>
      <c r="J3" s="80"/>
      <c r="K3" s="80"/>
      <c r="L3" s="80"/>
    </row>
    <row r="4" spans="1:12" ht="16.5">
      <c r="A4" s="80"/>
      <c r="B4" s="80"/>
      <c r="C4" s="80"/>
      <c r="D4" s="80"/>
      <c r="E4" s="80"/>
      <c r="F4" s="80"/>
      <c r="G4" s="80"/>
      <c r="H4" s="80"/>
      <c r="I4" s="80"/>
      <c r="J4" s="80"/>
      <c r="K4" s="80"/>
      <c r="L4" s="80"/>
    </row>
    <row r="5" spans="1:12" ht="16.5">
      <c r="A5" s="80"/>
      <c r="B5" s="80"/>
      <c r="C5" s="80"/>
      <c r="D5" s="80"/>
      <c r="E5" s="80"/>
      <c r="F5" s="80"/>
      <c r="G5" s="80"/>
      <c r="H5" s="80"/>
      <c r="I5" s="80"/>
      <c r="J5" s="80"/>
      <c r="K5" s="80"/>
      <c r="L5" s="80"/>
    </row>
    <row r="6" spans="1:12" ht="22.35" customHeight="1">
      <c r="A6" s="80"/>
      <c r="B6" s="655" t="s">
        <v>92</v>
      </c>
      <c r="C6" s="655"/>
      <c r="D6" s="655"/>
      <c r="E6" s="655"/>
      <c r="F6" s="655"/>
      <c r="G6" s="655"/>
      <c r="H6" s="655"/>
      <c r="I6" s="655"/>
      <c r="J6" s="655"/>
      <c r="K6" s="655"/>
      <c r="L6" s="656"/>
    </row>
    <row r="7" spans="1:12" ht="22.35" customHeight="1">
      <c r="A7" s="80"/>
      <c r="B7" s="655" t="s">
        <v>263</v>
      </c>
      <c r="C7" s="655"/>
      <c r="D7" s="655"/>
      <c r="E7" s="655"/>
      <c r="F7" s="655"/>
      <c r="G7" s="655"/>
      <c r="H7" s="655"/>
      <c r="I7" s="655"/>
      <c r="J7" s="655"/>
      <c r="K7" s="655"/>
      <c r="L7" s="657"/>
    </row>
    <row r="8" spans="1:12" ht="22.35" customHeight="1">
      <c r="A8" s="80"/>
      <c r="B8" s="658" t="s">
        <v>481</v>
      </c>
      <c r="C8" s="658"/>
      <c r="D8" s="658"/>
      <c r="E8" s="658"/>
      <c r="F8" s="658"/>
      <c r="G8" s="658"/>
      <c r="H8" s="658"/>
      <c r="I8" s="658"/>
      <c r="J8" s="658"/>
      <c r="K8" s="658"/>
      <c r="L8" s="657"/>
    </row>
    <row r="9" spans="1:12" ht="14.45" customHeight="1">
      <c r="B9" s="439"/>
      <c r="C9" s="439"/>
      <c r="D9" s="439"/>
      <c r="E9" s="439"/>
      <c r="F9" s="439"/>
      <c r="G9" s="439"/>
      <c r="H9" s="439"/>
      <c r="I9" s="439"/>
      <c r="J9" s="551" t="s">
        <v>482</v>
      </c>
      <c r="K9" s="551"/>
      <c r="L9" s="444"/>
    </row>
    <row r="10" spans="1:12" ht="18" customHeight="1">
      <c r="B10" s="445" t="s">
        <v>264</v>
      </c>
      <c r="C10" s="548" t="s">
        <v>95</v>
      </c>
      <c r="D10" s="548"/>
      <c r="E10" s="548"/>
      <c r="F10" s="548"/>
      <c r="G10" s="548" t="s">
        <v>265</v>
      </c>
      <c r="H10" s="549"/>
      <c r="I10" s="439"/>
      <c r="J10" s="445" t="s">
        <v>266</v>
      </c>
      <c r="K10" s="446" t="s">
        <v>267</v>
      </c>
      <c r="L10" s="444"/>
    </row>
    <row r="11" spans="1:12" ht="15" customHeight="1">
      <c r="B11" s="659">
        <v>1</v>
      </c>
      <c r="C11" s="660" t="s">
        <v>116</v>
      </c>
      <c r="D11" s="661" t="s">
        <v>53</v>
      </c>
      <c r="E11" s="661"/>
      <c r="F11" s="661"/>
      <c r="G11" s="662">
        <v>100</v>
      </c>
      <c r="H11" s="663">
        <v>100</v>
      </c>
      <c r="I11" s="444"/>
      <c r="J11" s="664">
        <v>100</v>
      </c>
      <c r="K11" s="665">
        <v>100</v>
      </c>
      <c r="L11" s="444"/>
    </row>
    <row r="12" spans="1:12" ht="15" customHeight="1">
      <c r="B12" s="666">
        <v>1</v>
      </c>
      <c r="C12" s="667" t="s">
        <v>127</v>
      </c>
      <c r="D12" s="518" t="s">
        <v>48</v>
      </c>
      <c r="E12" s="518"/>
      <c r="F12" s="518"/>
      <c r="G12" s="668">
        <v>100</v>
      </c>
      <c r="H12" s="669">
        <v>100</v>
      </c>
      <c r="I12" s="444"/>
      <c r="J12" s="670">
        <v>100</v>
      </c>
      <c r="K12" s="671">
        <v>100</v>
      </c>
      <c r="L12" s="444"/>
    </row>
    <row r="13" spans="1:12" ht="15" customHeight="1">
      <c r="B13" s="666">
        <v>1</v>
      </c>
      <c r="C13" s="667" t="s">
        <v>145</v>
      </c>
      <c r="D13" s="518" t="s">
        <v>63</v>
      </c>
      <c r="E13" s="518"/>
      <c r="F13" s="518"/>
      <c r="G13" s="668">
        <v>100</v>
      </c>
      <c r="H13" s="669">
        <v>100</v>
      </c>
      <c r="I13" s="444"/>
      <c r="J13" s="670">
        <v>100</v>
      </c>
      <c r="K13" s="671">
        <v>100</v>
      </c>
      <c r="L13" s="444"/>
    </row>
    <row r="14" spans="1:12" ht="15" customHeight="1">
      <c r="B14" s="666">
        <v>1</v>
      </c>
      <c r="C14" s="667" t="s">
        <v>187</v>
      </c>
      <c r="D14" s="518" t="s">
        <v>185</v>
      </c>
      <c r="E14" s="518"/>
      <c r="F14" s="518"/>
      <c r="G14" s="668">
        <v>100</v>
      </c>
      <c r="H14" s="669">
        <v>100</v>
      </c>
      <c r="I14" s="444"/>
      <c r="J14" s="670">
        <v>100</v>
      </c>
      <c r="K14" s="671">
        <v>100</v>
      </c>
      <c r="L14" s="444"/>
    </row>
    <row r="15" spans="1:12" ht="15" customHeight="1">
      <c r="B15" s="666">
        <v>1</v>
      </c>
      <c r="C15" s="667" t="s">
        <v>270</v>
      </c>
      <c r="D15" s="518" t="s">
        <v>231</v>
      </c>
      <c r="E15" s="518"/>
      <c r="F15" s="518"/>
      <c r="G15" s="668">
        <v>100</v>
      </c>
      <c r="H15" s="669">
        <v>100</v>
      </c>
      <c r="I15" s="444"/>
      <c r="J15" s="670">
        <v>100</v>
      </c>
      <c r="K15" s="671">
        <v>100</v>
      </c>
      <c r="L15" s="444"/>
    </row>
    <row r="16" spans="1:12" ht="15" customHeight="1">
      <c r="B16" s="666">
        <v>1</v>
      </c>
      <c r="C16" s="667" t="s">
        <v>229</v>
      </c>
      <c r="D16" s="518" t="s">
        <v>230</v>
      </c>
      <c r="E16" s="518"/>
      <c r="F16" s="518"/>
      <c r="G16" s="668">
        <v>100</v>
      </c>
      <c r="H16" s="669">
        <v>100</v>
      </c>
      <c r="I16" s="444"/>
      <c r="J16" s="670">
        <v>100</v>
      </c>
      <c r="K16" s="671">
        <v>100</v>
      </c>
      <c r="L16" s="444"/>
    </row>
    <row r="17" spans="2:12" ht="15" customHeight="1">
      <c r="B17" s="666">
        <v>7</v>
      </c>
      <c r="C17" s="667" t="s">
        <v>97</v>
      </c>
      <c r="D17" s="518" t="s">
        <v>33</v>
      </c>
      <c r="E17" s="518"/>
      <c r="F17" s="518"/>
      <c r="G17" s="668">
        <v>99.79</v>
      </c>
      <c r="H17" s="669">
        <v>99.79</v>
      </c>
      <c r="I17" s="444"/>
      <c r="J17" s="670">
        <v>99.79</v>
      </c>
      <c r="K17" s="671">
        <v>100</v>
      </c>
      <c r="L17" s="444"/>
    </row>
    <row r="18" spans="2:12" ht="15" customHeight="1">
      <c r="B18" s="666">
        <v>8</v>
      </c>
      <c r="C18" s="667" t="s">
        <v>114</v>
      </c>
      <c r="D18" s="518" t="s">
        <v>73</v>
      </c>
      <c r="E18" s="518"/>
      <c r="F18" s="518"/>
      <c r="G18" s="668">
        <v>99.79</v>
      </c>
      <c r="H18" s="669">
        <v>99.79</v>
      </c>
      <c r="I18" s="444"/>
      <c r="J18" s="670">
        <v>99.79</v>
      </c>
      <c r="K18" s="671">
        <v>100</v>
      </c>
      <c r="L18" s="444"/>
    </row>
    <row r="19" spans="2:12" ht="15" customHeight="1">
      <c r="B19" s="666">
        <v>9</v>
      </c>
      <c r="C19" s="667" t="s">
        <v>119</v>
      </c>
      <c r="D19" s="518" t="s">
        <v>46</v>
      </c>
      <c r="E19" s="518"/>
      <c r="F19" s="518"/>
      <c r="G19" s="668">
        <v>99.56</v>
      </c>
      <c r="H19" s="669">
        <v>99.56</v>
      </c>
      <c r="I19" s="444"/>
      <c r="J19" s="670">
        <v>99.56</v>
      </c>
      <c r="K19" s="671">
        <v>100</v>
      </c>
      <c r="L19" s="444"/>
    </row>
    <row r="20" spans="2:12" ht="15" customHeight="1">
      <c r="B20" s="666">
        <v>10</v>
      </c>
      <c r="C20" s="667" t="s">
        <v>135</v>
      </c>
      <c r="D20" s="518" t="s">
        <v>54</v>
      </c>
      <c r="E20" s="518"/>
      <c r="F20" s="518"/>
      <c r="G20" s="668">
        <v>99.52</v>
      </c>
      <c r="H20" s="669">
        <v>99.52</v>
      </c>
      <c r="I20" s="444"/>
      <c r="J20" s="670">
        <v>99.52</v>
      </c>
      <c r="K20" s="671">
        <v>100</v>
      </c>
      <c r="L20" s="444"/>
    </row>
    <row r="21" spans="2:12" ht="15" customHeight="1">
      <c r="B21" s="666">
        <v>11</v>
      </c>
      <c r="C21" s="667" t="s">
        <v>133</v>
      </c>
      <c r="D21" s="518" t="s">
        <v>55</v>
      </c>
      <c r="E21" s="518"/>
      <c r="F21" s="518"/>
      <c r="G21" s="668">
        <v>99.42</v>
      </c>
      <c r="H21" s="669">
        <v>99.42</v>
      </c>
      <c r="I21" s="444"/>
      <c r="J21" s="670">
        <v>99.42</v>
      </c>
      <c r="K21" s="671">
        <v>100</v>
      </c>
      <c r="L21" s="444"/>
    </row>
    <row r="22" spans="2:12" ht="15" customHeight="1">
      <c r="B22" s="666">
        <v>12</v>
      </c>
      <c r="C22" s="667" t="s">
        <v>111</v>
      </c>
      <c r="D22" s="518" t="s">
        <v>66</v>
      </c>
      <c r="E22" s="518"/>
      <c r="F22" s="518"/>
      <c r="G22" s="668">
        <v>99.23</v>
      </c>
      <c r="H22" s="669">
        <v>99.23</v>
      </c>
      <c r="I22" s="444"/>
      <c r="J22" s="670">
        <v>99.23</v>
      </c>
      <c r="K22" s="671">
        <v>100</v>
      </c>
      <c r="L22" s="444"/>
    </row>
    <row r="23" spans="2:12" ht="15" customHeight="1">
      <c r="B23" s="666">
        <v>13</v>
      </c>
      <c r="C23" s="667" t="s">
        <v>131</v>
      </c>
      <c r="D23" s="518" t="s">
        <v>42</v>
      </c>
      <c r="E23" s="518"/>
      <c r="F23" s="518"/>
      <c r="G23" s="668">
        <v>99.23</v>
      </c>
      <c r="H23" s="669">
        <v>99.23</v>
      </c>
      <c r="I23" s="444"/>
      <c r="J23" s="670">
        <v>99.23</v>
      </c>
      <c r="K23" s="671">
        <v>100</v>
      </c>
      <c r="L23" s="444"/>
    </row>
    <row r="24" spans="2:12" ht="15" customHeight="1">
      <c r="B24" s="666">
        <v>14</v>
      </c>
      <c r="C24" s="667" t="s">
        <v>129</v>
      </c>
      <c r="D24" s="518" t="s">
        <v>74</v>
      </c>
      <c r="E24" s="518"/>
      <c r="F24" s="518"/>
      <c r="G24" s="668">
        <v>98.84</v>
      </c>
      <c r="H24" s="669">
        <v>98.84</v>
      </c>
      <c r="I24" s="444"/>
      <c r="J24" s="670">
        <v>98.84</v>
      </c>
      <c r="K24" s="671">
        <v>100</v>
      </c>
      <c r="L24" s="444"/>
    </row>
    <row r="25" spans="2:12" ht="15" customHeight="1">
      <c r="B25" s="666">
        <v>15</v>
      </c>
      <c r="C25" s="667" t="s">
        <v>101</v>
      </c>
      <c r="D25" s="518" t="s">
        <v>37</v>
      </c>
      <c r="E25" s="518"/>
      <c r="F25" s="518"/>
      <c r="G25" s="668">
        <v>98.8</v>
      </c>
      <c r="H25" s="669">
        <v>98.8</v>
      </c>
      <c r="I25" s="444"/>
      <c r="J25" s="670">
        <v>98.8</v>
      </c>
      <c r="K25" s="671">
        <v>100</v>
      </c>
      <c r="L25" s="447"/>
    </row>
    <row r="26" spans="2:12" ht="15" customHeight="1">
      <c r="B26" s="666">
        <v>16</v>
      </c>
      <c r="C26" s="667" t="s">
        <v>109</v>
      </c>
      <c r="D26" s="518" t="s">
        <v>43</v>
      </c>
      <c r="E26" s="518"/>
      <c r="F26" s="518"/>
      <c r="G26" s="668">
        <v>98.71</v>
      </c>
      <c r="H26" s="669">
        <v>98.71</v>
      </c>
      <c r="I26" s="444"/>
      <c r="J26" s="670">
        <v>98.71</v>
      </c>
      <c r="K26" s="671">
        <v>100</v>
      </c>
    </row>
    <row r="27" spans="2:12" ht="15" customHeight="1">
      <c r="B27" s="666">
        <v>17</v>
      </c>
      <c r="C27" s="667" t="s">
        <v>120</v>
      </c>
      <c r="D27" s="518" t="s">
        <v>51</v>
      </c>
      <c r="E27" s="518"/>
      <c r="F27" s="518"/>
      <c r="G27" s="668">
        <v>98.59</v>
      </c>
      <c r="H27" s="669">
        <v>98.59</v>
      </c>
      <c r="I27" s="444"/>
      <c r="J27" s="670">
        <v>98.59</v>
      </c>
      <c r="K27" s="671">
        <v>100</v>
      </c>
      <c r="L27" s="444"/>
    </row>
    <row r="28" spans="2:12" ht="15" customHeight="1">
      <c r="B28" s="666">
        <v>18</v>
      </c>
      <c r="C28" s="667" t="s">
        <v>143</v>
      </c>
      <c r="D28" s="518" t="s">
        <v>41</v>
      </c>
      <c r="E28" s="518"/>
      <c r="F28" s="518"/>
      <c r="G28" s="668">
        <v>98.48</v>
      </c>
      <c r="H28" s="669">
        <v>98.48</v>
      </c>
      <c r="I28" s="444"/>
      <c r="J28" s="670">
        <v>98.48</v>
      </c>
      <c r="K28" s="671">
        <v>100</v>
      </c>
      <c r="L28" s="444"/>
    </row>
    <row r="29" spans="2:12" ht="15" customHeight="1">
      <c r="B29" s="666">
        <v>19</v>
      </c>
      <c r="C29" s="667" t="s">
        <v>110</v>
      </c>
      <c r="D29" s="518" t="s">
        <v>40</v>
      </c>
      <c r="E29" s="518"/>
      <c r="F29" s="518"/>
      <c r="G29" s="668">
        <v>98.25</v>
      </c>
      <c r="H29" s="669">
        <v>98.25</v>
      </c>
      <c r="I29" s="444"/>
      <c r="J29" s="670">
        <v>98.25</v>
      </c>
      <c r="K29" s="671">
        <v>100</v>
      </c>
      <c r="L29" s="444"/>
    </row>
    <row r="30" spans="2:12" ht="15" customHeight="1">
      <c r="B30" s="666">
        <v>20</v>
      </c>
      <c r="C30" s="667" t="s">
        <v>107</v>
      </c>
      <c r="D30" s="518" t="s">
        <v>45</v>
      </c>
      <c r="E30" s="518"/>
      <c r="F30" s="518"/>
      <c r="G30" s="668">
        <v>98.05</v>
      </c>
      <c r="H30" s="669">
        <v>98.05</v>
      </c>
      <c r="I30" s="444"/>
      <c r="J30" s="670">
        <v>98.05</v>
      </c>
      <c r="K30" s="671">
        <v>100</v>
      </c>
      <c r="L30" s="444"/>
    </row>
    <row r="31" spans="2:12" ht="15" customHeight="1">
      <c r="B31" s="666">
        <v>21</v>
      </c>
      <c r="C31" s="667" t="s">
        <v>146</v>
      </c>
      <c r="D31" s="518" t="s">
        <v>49</v>
      </c>
      <c r="E31" s="518"/>
      <c r="F31" s="518"/>
      <c r="G31" s="668">
        <v>97.99</v>
      </c>
      <c r="H31" s="669">
        <v>97.99</v>
      </c>
      <c r="I31" s="444"/>
      <c r="J31" s="670">
        <v>97.99</v>
      </c>
      <c r="K31" s="671">
        <v>100</v>
      </c>
    </row>
    <row r="32" spans="2:12" ht="15" customHeight="1">
      <c r="B32" s="666">
        <v>22</v>
      </c>
      <c r="C32" s="667" t="s">
        <v>140</v>
      </c>
      <c r="D32" s="518" t="s">
        <v>69</v>
      </c>
      <c r="E32" s="518"/>
      <c r="F32" s="518"/>
      <c r="G32" s="668">
        <v>97.82</v>
      </c>
      <c r="H32" s="669">
        <v>97.82</v>
      </c>
      <c r="I32" s="444"/>
      <c r="J32" s="670">
        <v>97.82</v>
      </c>
      <c r="K32" s="671">
        <v>100</v>
      </c>
    </row>
    <row r="33" spans="2:12" ht="15" customHeight="1">
      <c r="B33" s="666">
        <v>23</v>
      </c>
      <c r="C33" s="667" t="s">
        <v>141</v>
      </c>
      <c r="D33" s="518" t="s">
        <v>72</v>
      </c>
      <c r="E33" s="518"/>
      <c r="F33" s="518"/>
      <c r="G33" s="668">
        <v>97.78</v>
      </c>
      <c r="H33" s="669">
        <v>97.78</v>
      </c>
      <c r="I33" s="444"/>
      <c r="J33" s="670">
        <v>97.78</v>
      </c>
      <c r="K33" s="671">
        <v>100</v>
      </c>
      <c r="L33" s="447"/>
    </row>
    <row r="34" spans="2:12" ht="15" customHeight="1">
      <c r="B34" s="666">
        <v>24</v>
      </c>
      <c r="C34" s="667" t="s">
        <v>132</v>
      </c>
      <c r="D34" s="518" t="s">
        <v>68</v>
      </c>
      <c r="E34" s="518"/>
      <c r="F34" s="518"/>
      <c r="G34" s="668">
        <v>97.73</v>
      </c>
      <c r="H34" s="669">
        <v>97.73</v>
      </c>
      <c r="I34" s="444"/>
      <c r="J34" s="670">
        <v>97.73</v>
      </c>
      <c r="K34" s="671">
        <v>100</v>
      </c>
    </row>
    <row r="35" spans="2:12" ht="15" customHeight="1">
      <c r="B35" s="666">
        <v>25</v>
      </c>
      <c r="C35" s="667" t="s">
        <v>105</v>
      </c>
      <c r="D35" s="518" t="s">
        <v>44</v>
      </c>
      <c r="E35" s="518"/>
      <c r="F35" s="518"/>
      <c r="G35" s="668">
        <v>97.73</v>
      </c>
      <c r="H35" s="669">
        <v>97.73</v>
      </c>
      <c r="I35" s="444"/>
      <c r="J35" s="670">
        <v>97.73</v>
      </c>
      <c r="K35" s="671">
        <v>100</v>
      </c>
      <c r="L35" s="444"/>
    </row>
    <row r="36" spans="2:12" ht="15" customHeight="1">
      <c r="B36" s="666">
        <v>26</v>
      </c>
      <c r="C36" s="667" t="s">
        <v>139</v>
      </c>
      <c r="D36" s="518" t="s">
        <v>57</v>
      </c>
      <c r="E36" s="518"/>
      <c r="F36" s="518"/>
      <c r="G36" s="668">
        <v>97.72</v>
      </c>
      <c r="H36" s="669">
        <v>97.72</v>
      </c>
      <c r="I36" s="444"/>
      <c r="J36" s="670">
        <v>97.72</v>
      </c>
      <c r="K36" s="671">
        <v>100</v>
      </c>
      <c r="L36" s="444"/>
    </row>
    <row r="37" spans="2:12" ht="15" customHeight="1">
      <c r="B37" s="666">
        <v>27</v>
      </c>
      <c r="C37" s="667" t="s">
        <v>113</v>
      </c>
      <c r="D37" s="518" t="s">
        <v>65</v>
      </c>
      <c r="E37" s="518"/>
      <c r="F37" s="518"/>
      <c r="G37" s="668">
        <v>97.26</v>
      </c>
      <c r="H37" s="669">
        <v>97.26</v>
      </c>
      <c r="I37" s="444"/>
      <c r="J37" s="670">
        <v>97.26</v>
      </c>
      <c r="K37" s="671">
        <v>100</v>
      </c>
      <c r="L37" s="444"/>
    </row>
    <row r="38" spans="2:12" ht="15" customHeight="1">
      <c r="B38" s="666">
        <v>28</v>
      </c>
      <c r="C38" s="667" t="s">
        <v>98</v>
      </c>
      <c r="D38" s="518" t="s">
        <v>47</v>
      </c>
      <c r="E38" s="518"/>
      <c r="F38" s="518"/>
      <c r="G38" s="668">
        <v>96.99</v>
      </c>
      <c r="H38" s="669">
        <v>96.99</v>
      </c>
      <c r="I38" s="444"/>
      <c r="J38" s="670">
        <v>96.99</v>
      </c>
      <c r="K38" s="671">
        <v>100</v>
      </c>
      <c r="L38" s="444"/>
    </row>
    <row r="39" spans="2:12" ht="15" customHeight="1">
      <c r="B39" s="666">
        <v>29</v>
      </c>
      <c r="C39" s="667" t="s">
        <v>144</v>
      </c>
      <c r="D39" s="518" t="s">
        <v>38</v>
      </c>
      <c r="E39" s="518"/>
      <c r="F39" s="518"/>
      <c r="G39" s="668">
        <v>96.97</v>
      </c>
      <c r="H39" s="669">
        <v>96.97</v>
      </c>
      <c r="I39" s="444"/>
      <c r="J39" s="670">
        <v>96.97</v>
      </c>
      <c r="K39" s="671">
        <v>100</v>
      </c>
      <c r="L39" s="447"/>
    </row>
    <row r="40" spans="2:12" ht="15" customHeight="1">
      <c r="B40" s="666">
        <v>30</v>
      </c>
      <c r="C40" s="667" t="s">
        <v>122</v>
      </c>
      <c r="D40" s="518" t="s">
        <v>31</v>
      </c>
      <c r="E40" s="518"/>
      <c r="F40" s="518"/>
      <c r="G40" s="668">
        <v>96.9</v>
      </c>
      <c r="H40" s="669">
        <v>96.9</v>
      </c>
      <c r="I40" s="444"/>
      <c r="J40" s="670">
        <v>96.9</v>
      </c>
      <c r="K40" s="671">
        <v>100</v>
      </c>
    </row>
    <row r="41" spans="2:12" ht="15" customHeight="1">
      <c r="B41" s="666">
        <v>31</v>
      </c>
      <c r="C41" s="667" t="s">
        <v>137</v>
      </c>
      <c r="D41" s="518" t="s">
        <v>138</v>
      </c>
      <c r="E41" s="518"/>
      <c r="F41" s="518"/>
      <c r="G41" s="668">
        <v>96.9</v>
      </c>
      <c r="H41" s="669">
        <v>96.9</v>
      </c>
      <c r="I41" s="444"/>
      <c r="J41" s="670">
        <v>96.9</v>
      </c>
      <c r="K41" s="671">
        <v>100</v>
      </c>
      <c r="L41" s="444"/>
    </row>
    <row r="42" spans="2:12" ht="15" customHeight="1">
      <c r="B42" s="666">
        <v>32</v>
      </c>
      <c r="C42" s="667" t="s">
        <v>104</v>
      </c>
      <c r="D42" s="518" t="s">
        <v>71</v>
      </c>
      <c r="E42" s="518"/>
      <c r="F42" s="518"/>
      <c r="G42" s="668">
        <v>96.34</v>
      </c>
      <c r="H42" s="669">
        <v>96.34</v>
      </c>
      <c r="I42" s="444"/>
      <c r="J42" s="670">
        <v>96.34</v>
      </c>
      <c r="K42" s="671">
        <v>100</v>
      </c>
      <c r="L42" s="444"/>
    </row>
    <row r="43" spans="2:12" ht="15" customHeight="1">
      <c r="B43" s="666">
        <v>33</v>
      </c>
      <c r="C43" s="667" t="s">
        <v>117</v>
      </c>
      <c r="D43" s="518" t="s">
        <v>35</v>
      </c>
      <c r="E43" s="518"/>
      <c r="F43" s="518"/>
      <c r="G43" s="668">
        <v>96.15</v>
      </c>
      <c r="H43" s="669">
        <v>96.15</v>
      </c>
      <c r="I43" s="444"/>
      <c r="J43" s="670">
        <v>96.15</v>
      </c>
      <c r="K43" s="671">
        <v>100</v>
      </c>
      <c r="L43" s="444"/>
    </row>
    <row r="44" spans="2:12" ht="15" customHeight="1">
      <c r="B44" s="666">
        <v>34</v>
      </c>
      <c r="C44" s="667" t="s">
        <v>124</v>
      </c>
      <c r="D44" s="518" t="s">
        <v>125</v>
      </c>
      <c r="E44" s="518"/>
      <c r="F44" s="518"/>
      <c r="G44" s="668">
        <v>96.11</v>
      </c>
      <c r="H44" s="669">
        <v>96.11</v>
      </c>
      <c r="I44" s="444"/>
      <c r="J44" s="670">
        <v>96.11</v>
      </c>
      <c r="K44" s="671">
        <v>100</v>
      </c>
    </row>
    <row r="45" spans="2:12" ht="15" customHeight="1">
      <c r="B45" s="666">
        <v>35</v>
      </c>
      <c r="C45" s="667" t="s">
        <v>142</v>
      </c>
      <c r="D45" s="518" t="s">
        <v>64</v>
      </c>
      <c r="E45" s="518"/>
      <c r="F45" s="518"/>
      <c r="G45" s="668">
        <v>95.76</v>
      </c>
      <c r="H45" s="669">
        <v>95.76</v>
      </c>
      <c r="I45" s="444"/>
      <c r="J45" s="670">
        <v>95.76</v>
      </c>
      <c r="K45" s="671">
        <v>100</v>
      </c>
    </row>
    <row r="46" spans="2:12" ht="15" customHeight="1">
      <c r="B46" s="666">
        <v>36</v>
      </c>
      <c r="C46" s="667" t="s">
        <v>126</v>
      </c>
      <c r="D46" s="518" t="s">
        <v>269</v>
      </c>
      <c r="E46" s="518"/>
      <c r="F46" s="518"/>
      <c r="G46" s="668">
        <v>95.61</v>
      </c>
      <c r="H46" s="669">
        <v>95.61</v>
      </c>
      <c r="I46" s="444"/>
      <c r="J46" s="670">
        <v>95.61</v>
      </c>
      <c r="K46" s="671">
        <v>100</v>
      </c>
      <c r="L46" s="448"/>
    </row>
    <row r="47" spans="2:12" ht="15" customHeight="1">
      <c r="B47" s="666">
        <v>37</v>
      </c>
      <c r="C47" s="667" t="s">
        <v>134</v>
      </c>
      <c r="D47" s="518" t="s">
        <v>59</v>
      </c>
      <c r="E47" s="518"/>
      <c r="F47" s="518"/>
      <c r="G47" s="668">
        <v>95.58</v>
      </c>
      <c r="H47" s="669">
        <v>95.58</v>
      </c>
      <c r="I47" s="444"/>
      <c r="J47" s="670">
        <v>95.58</v>
      </c>
      <c r="K47" s="671">
        <v>100</v>
      </c>
    </row>
    <row r="48" spans="2:12" ht="15" customHeight="1">
      <c r="B48" s="666">
        <v>38</v>
      </c>
      <c r="C48" s="667" t="s">
        <v>115</v>
      </c>
      <c r="D48" s="518" t="s">
        <v>268</v>
      </c>
      <c r="E48" s="518"/>
      <c r="F48" s="518"/>
      <c r="G48" s="668">
        <v>95.52</v>
      </c>
      <c r="H48" s="669">
        <v>95.52</v>
      </c>
      <c r="I48" s="444"/>
      <c r="J48" s="670">
        <v>95.52</v>
      </c>
      <c r="K48" s="671">
        <v>100</v>
      </c>
    </row>
    <row r="49" spans="2:12" ht="15" customHeight="1">
      <c r="B49" s="666">
        <v>39</v>
      </c>
      <c r="C49" s="667" t="s">
        <v>103</v>
      </c>
      <c r="D49" s="518" t="s">
        <v>34</v>
      </c>
      <c r="E49" s="518"/>
      <c r="F49" s="518"/>
      <c r="G49" s="668">
        <v>95.5</v>
      </c>
      <c r="H49" s="669">
        <v>95.5</v>
      </c>
      <c r="I49" s="444"/>
      <c r="J49" s="670">
        <v>95.5</v>
      </c>
      <c r="K49" s="671">
        <v>100</v>
      </c>
    </row>
    <row r="50" spans="2:12" ht="15" customHeight="1">
      <c r="B50" s="666">
        <v>40</v>
      </c>
      <c r="C50" s="667" t="s">
        <v>100</v>
      </c>
      <c r="D50" s="518" t="s">
        <v>56</v>
      </c>
      <c r="E50" s="518"/>
      <c r="F50" s="518"/>
      <c r="G50" s="668">
        <v>94.85</v>
      </c>
      <c r="H50" s="669">
        <v>94.85</v>
      </c>
      <c r="I50" s="444"/>
      <c r="J50" s="670">
        <v>94.85</v>
      </c>
      <c r="K50" s="671">
        <v>100</v>
      </c>
    </row>
    <row r="51" spans="2:12" ht="15" customHeight="1">
      <c r="B51" s="666">
        <v>41</v>
      </c>
      <c r="C51" s="667" t="s">
        <v>121</v>
      </c>
      <c r="D51" s="518" t="s">
        <v>67</v>
      </c>
      <c r="E51" s="518"/>
      <c r="F51" s="518"/>
      <c r="G51" s="668">
        <v>94.01</v>
      </c>
      <c r="H51" s="669">
        <v>94.01</v>
      </c>
      <c r="I51" s="444"/>
      <c r="J51" s="670">
        <v>94.01</v>
      </c>
      <c r="K51" s="671">
        <v>100</v>
      </c>
    </row>
    <row r="52" spans="2:12" ht="15" customHeight="1">
      <c r="B52" s="666">
        <v>42</v>
      </c>
      <c r="C52" s="667" t="s">
        <v>108</v>
      </c>
      <c r="D52" s="518" t="s">
        <v>32</v>
      </c>
      <c r="E52" s="518"/>
      <c r="F52" s="518"/>
      <c r="G52" s="668">
        <v>93.71</v>
      </c>
      <c r="H52" s="669">
        <v>93.71</v>
      </c>
      <c r="I52" s="444"/>
      <c r="J52" s="670">
        <v>93.71</v>
      </c>
      <c r="K52" s="671">
        <v>100</v>
      </c>
    </row>
    <row r="53" spans="2:12" ht="15" customHeight="1">
      <c r="B53" s="666">
        <v>43</v>
      </c>
      <c r="C53" s="667" t="s">
        <v>102</v>
      </c>
      <c r="D53" s="518" t="s">
        <v>58</v>
      </c>
      <c r="E53" s="518"/>
      <c r="F53" s="518"/>
      <c r="G53" s="668">
        <v>92.23</v>
      </c>
      <c r="H53" s="669">
        <v>92.23</v>
      </c>
      <c r="I53" s="444"/>
      <c r="J53" s="670">
        <v>92.23</v>
      </c>
      <c r="K53" s="671">
        <v>100</v>
      </c>
    </row>
    <row r="54" spans="2:12" ht="15" customHeight="1">
      <c r="B54" s="666">
        <v>44</v>
      </c>
      <c r="C54" s="667" t="s">
        <v>99</v>
      </c>
      <c r="D54" s="518" t="s">
        <v>70</v>
      </c>
      <c r="E54" s="518"/>
      <c r="F54" s="518"/>
      <c r="G54" s="668">
        <v>91.04</v>
      </c>
      <c r="H54" s="669">
        <v>91.04</v>
      </c>
      <c r="I54" s="444"/>
      <c r="J54" s="670">
        <v>91.04</v>
      </c>
      <c r="K54" s="671">
        <v>100</v>
      </c>
    </row>
    <row r="55" spans="2:12" ht="15" customHeight="1">
      <c r="B55" s="666">
        <v>45</v>
      </c>
      <c r="C55" s="667" t="s">
        <v>130</v>
      </c>
      <c r="D55" s="518" t="s">
        <v>36</v>
      </c>
      <c r="E55" s="518"/>
      <c r="F55" s="518"/>
      <c r="G55" s="668">
        <v>90.49</v>
      </c>
      <c r="H55" s="669">
        <v>90.49</v>
      </c>
      <c r="I55" s="444"/>
      <c r="J55" s="670">
        <v>90.49</v>
      </c>
      <c r="K55" s="671">
        <v>100</v>
      </c>
    </row>
    <row r="56" spans="2:12" ht="15" customHeight="1">
      <c r="B56" s="666">
        <v>46</v>
      </c>
      <c r="C56" s="667" t="s">
        <v>128</v>
      </c>
      <c r="D56" s="518" t="s">
        <v>52</v>
      </c>
      <c r="E56" s="518"/>
      <c r="F56" s="518"/>
      <c r="G56" s="668">
        <v>89.88</v>
      </c>
      <c r="H56" s="669">
        <v>89.88</v>
      </c>
      <c r="I56" s="444"/>
      <c r="J56" s="670">
        <v>89.88</v>
      </c>
      <c r="K56" s="671">
        <v>100</v>
      </c>
    </row>
    <row r="57" spans="2:12" ht="15" customHeight="1">
      <c r="B57" s="666">
        <v>47</v>
      </c>
      <c r="C57" s="667" t="s">
        <v>112</v>
      </c>
      <c r="D57" s="518" t="s">
        <v>62</v>
      </c>
      <c r="E57" s="518"/>
      <c r="F57" s="518"/>
      <c r="G57" s="668">
        <v>89.79</v>
      </c>
      <c r="H57" s="669">
        <v>89.79</v>
      </c>
      <c r="I57" s="444"/>
      <c r="J57" s="670">
        <v>89.79</v>
      </c>
      <c r="K57" s="671">
        <v>100</v>
      </c>
    </row>
    <row r="58" spans="2:12" ht="15" customHeight="1">
      <c r="B58" s="666">
        <v>48</v>
      </c>
      <c r="C58" s="667" t="s">
        <v>106</v>
      </c>
      <c r="D58" s="518" t="s">
        <v>61</v>
      </c>
      <c r="E58" s="518"/>
      <c r="F58" s="518"/>
      <c r="G58" s="668">
        <v>87.54</v>
      </c>
      <c r="H58" s="669">
        <v>87.54</v>
      </c>
      <c r="I58" s="444"/>
      <c r="J58" s="670">
        <v>87.54</v>
      </c>
      <c r="K58" s="671">
        <v>100</v>
      </c>
    </row>
    <row r="59" spans="2:12" ht="15" customHeight="1">
      <c r="B59" s="666">
        <v>49</v>
      </c>
      <c r="C59" s="667" t="s">
        <v>118</v>
      </c>
      <c r="D59" s="518" t="s">
        <v>470</v>
      </c>
      <c r="E59" s="518"/>
      <c r="F59" s="518"/>
      <c r="G59" s="668">
        <v>86.46</v>
      </c>
      <c r="H59" s="669">
        <v>86.46</v>
      </c>
      <c r="I59" s="444"/>
      <c r="J59" s="670">
        <v>86.46</v>
      </c>
      <c r="K59" s="671">
        <v>100</v>
      </c>
    </row>
    <row r="60" spans="2:12" ht="15" customHeight="1">
      <c r="B60" s="666">
        <v>50</v>
      </c>
      <c r="C60" s="667" t="s">
        <v>136</v>
      </c>
      <c r="D60" s="518" t="s">
        <v>39</v>
      </c>
      <c r="E60" s="518"/>
      <c r="F60" s="518"/>
      <c r="G60" s="668">
        <v>86.06</v>
      </c>
      <c r="H60" s="669">
        <v>86.06</v>
      </c>
      <c r="I60" s="444"/>
      <c r="J60" s="670">
        <v>86.06</v>
      </c>
      <c r="K60" s="671">
        <v>100</v>
      </c>
    </row>
    <row r="61" spans="2:12" ht="15" customHeight="1">
      <c r="B61" s="672">
        <v>51</v>
      </c>
      <c r="C61" s="673" t="s">
        <v>123</v>
      </c>
      <c r="D61" s="519" t="s">
        <v>60</v>
      </c>
      <c r="E61" s="519"/>
      <c r="F61" s="519"/>
      <c r="G61" s="674">
        <v>75.510000000000005</v>
      </c>
      <c r="H61" s="675">
        <v>75.510000000000005</v>
      </c>
      <c r="I61" s="444"/>
      <c r="J61" s="676">
        <v>75.510000000000005</v>
      </c>
      <c r="K61" s="677">
        <v>100</v>
      </c>
      <c r="L61" s="440"/>
    </row>
    <row r="62" spans="2:12" ht="15" customHeight="1">
      <c r="B62" s="449" t="s">
        <v>271</v>
      </c>
      <c r="C62" s="450" t="s">
        <v>271</v>
      </c>
      <c r="D62" s="678" t="s">
        <v>271</v>
      </c>
      <c r="E62" s="550"/>
      <c r="F62" s="550"/>
      <c r="G62" s="679" t="s">
        <v>271</v>
      </c>
      <c r="H62" s="679" t="s">
        <v>271</v>
      </c>
      <c r="I62" s="451"/>
      <c r="J62" s="680" t="s">
        <v>271</v>
      </c>
      <c r="K62" s="680" t="s">
        <v>271</v>
      </c>
    </row>
    <row r="63" spans="2:12" ht="15" hidden="1" customHeight="1">
      <c r="B63" s="449" t="s">
        <v>271</v>
      </c>
      <c r="C63" s="450" t="s">
        <v>271</v>
      </c>
      <c r="D63" s="678" t="s">
        <v>271</v>
      </c>
      <c r="E63" s="550"/>
      <c r="F63" s="550"/>
      <c r="G63" s="679" t="s">
        <v>271</v>
      </c>
      <c r="H63" s="679" t="s">
        <v>271</v>
      </c>
      <c r="I63" s="451"/>
      <c r="J63" s="680" t="s">
        <v>271</v>
      </c>
      <c r="K63" s="680" t="s">
        <v>271</v>
      </c>
    </row>
    <row r="64" spans="2:12" ht="16.5" hidden="1">
      <c r="B64" s="449" t="s">
        <v>271</v>
      </c>
      <c r="C64" s="450" t="s">
        <v>271</v>
      </c>
      <c r="D64" s="678" t="s">
        <v>271</v>
      </c>
      <c r="E64" s="550"/>
      <c r="F64" s="550"/>
      <c r="G64" s="679" t="s">
        <v>271</v>
      </c>
      <c r="H64" s="679" t="s">
        <v>271</v>
      </c>
      <c r="I64" s="451"/>
      <c r="J64" s="680" t="s">
        <v>271</v>
      </c>
      <c r="K64" s="680" t="s">
        <v>271</v>
      </c>
    </row>
    <row r="65" spans="2:11" ht="16.5" hidden="1">
      <c r="B65" s="449" t="s">
        <v>271</v>
      </c>
      <c r="C65" s="450" t="s">
        <v>271</v>
      </c>
      <c r="D65" s="678" t="s">
        <v>271</v>
      </c>
      <c r="E65" s="550"/>
      <c r="F65" s="550"/>
      <c r="G65" s="679" t="s">
        <v>271</v>
      </c>
      <c r="H65" s="679" t="s">
        <v>271</v>
      </c>
      <c r="I65" s="451"/>
      <c r="J65" s="680" t="s">
        <v>271</v>
      </c>
      <c r="K65" s="680" t="s">
        <v>271</v>
      </c>
    </row>
    <row r="66" spans="2:11" ht="16.5" hidden="1">
      <c r="B66" s="449" t="s">
        <v>271</v>
      </c>
      <c r="C66" s="450" t="s">
        <v>271</v>
      </c>
      <c r="D66" s="678" t="s">
        <v>271</v>
      </c>
      <c r="E66" s="550"/>
      <c r="F66" s="550"/>
      <c r="G66" s="679" t="s">
        <v>271</v>
      </c>
      <c r="H66" s="679" t="s">
        <v>271</v>
      </c>
      <c r="I66" s="451"/>
      <c r="J66" s="680" t="s">
        <v>271</v>
      </c>
      <c r="K66" s="680" t="s">
        <v>271</v>
      </c>
    </row>
    <row r="67" spans="2:11" ht="16.5" hidden="1">
      <c r="B67" s="449" t="s">
        <v>271</v>
      </c>
      <c r="C67" s="450" t="s">
        <v>271</v>
      </c>
      <c r="D67" s="678" t="s">
        <v>271</v>
      </c>
      <c r="E67" s="550"/>
      <c r="F67" s="550"/>
      <c r="G67" s="679" t="s">
        <v>271</v>
      </c>
      <c r="H67" s="679" t="s">
        <v>271</v>
      </c>
      <c r="I67" s="451"/>
      <c r="J67" s="680" t="s">
        <v>271</v>
      </c>
      <c r="K67" s="680" t="s">
        <v>271</v>
      </c>
    </row>
    <row r="68" spans="2:11" ht="16.5" hidden="1">
      <c r="B68" s="449" t="s">
        <v>271</v>
      </c>
      <c r="C68" s="450" t="s">
        <v>271</v>
      </c>
      <c r="D68" s="678" t="s">
        <v>271</v>
      </c>
      <c r="E68" s="550"/>
      <c r="F68" s="550"/>
      <c r="G68" s="679" t="s">
        <v>271</v>
      </c>
      <c r="H68" s="679" t="s">
        <v>271</v>
      </c>
      <c r="I68" s="451"/>
      <c r="J68" s="680" t="s">
        <v>271</v>
      </c>
      <c r="K68" s="680" t="s">
        <v>271</v>
      </c>
    </row>
    <row r="69" spans="2:11" ht="16.5" hidden="1">
      <c r="B69" s="449" t="s">
        <v>271</v>
      </c>
      <c r="C69" s="450" t="s">
        <v>271</v>
      </c>
      <c r="D69" s="678" t="s">
        <v>271</v>
      </c>
      <c r="E69" s="550"/>
      <c r="F69" s="550"/>
      <c r="G69" s="679" t="s">
        <v>271</v>
      </c>
      <c r="H69" s="679" t="s">
        <v>271</v>
      </c>
      <c r="I69" s="451"/>
      <c r="J69" s="680" t="s">
        <v>271</v>
      </c>
      <c r="K69" s="680" t="s">
        <v>271</v>
      </c>
    </row>
    <row r="70" spans="2:11" ht="16.5" hidden="1">
      <c r="B70" s="449" t="s">
        <v>271</v>
      </c>
      <c r="C70" s="450" t="s">
        <v>271</v>
      </c>
      <c r="D70" s="678" t="s">
        <v>271</v>
      </c>
      <c r="E70" s="550"/>
      <c r="F70" s="550"/>
      <c r="G70" s="679" t="s">
        <v>271</v>
      </c>
      <c r="H70" s="679" t="s">
        <v>271</v>
      </c>
      <c r="I70" s="451"/>
      <c r="J70" s="680" t="s">
        <v>271</v>
      </c>
      <c r="K70" s="680" t="s">
        <v>271</v>
      </c>
    </row>
    <row r="71" spans="2:11" ht="16.5" hidden="1">
      <c r="B71" s="449" t="s">
        <v>271</v>
      </c>
      <c r="C71" s="450" t="s">
        <v>271</v>
      </c>
      <c r="D71" s="678" t="s">
        <v>271</v>
      </c>
      <c r="E71" s="550"/>
      <c r="F71" s="550"/>
      <c r="G71" s="679" t="s">
        <v>271</v>
      </c>
      <c r="H71" s="679" t="s">
        <v>271</v>
      </c>
      <c r="I71" s="451"/>
      <c r="J71" s="680" t="s">
        <v>271</v>
      </c>
      <c r="K71" s="680" t="s">
        <v>271</v>
      </c>
    </row>
    <row r="72" spans="2:11" ht="16.5" hidden="1">
      <c r="B72" s="449" t="s">
        <v>271</v>
      </c>
      <c r="C72" s="450" t="s">
        <v>271</v>
      </c>
      <c r="D72" s="678" t="s">
        <v>271</v>
      </c>
      <c r="E72" s="550"/>
      <c r="F72" s="550"/>
      <c r="G72" s="679" t="s">
        <v>271</v>
      </c>
      <c r="H72" s="679" t="s">
        <v>271</v>
      </c>
      <c r="I72" s="451"/>
      <c r="J72" s="680" t="s">
        <v>271</v>
      </c>
      <c r="K72" s="680" t="s">
        <v>271</v>
      </c>
    </row>
    <row r="73" spans="2:11" ht="16.5" hidden="1">
      <c r="B73" s="449" t="s">
        <v>271</v>
      </c>
      <c r="C73" s="450" t="s">
        <v>271</v>
      </c>
      <c r="D73" s="678" t="s">
        <v>271</v>
      </c>
      <c r="E73" s="550"/>
      <c r="F73" s="550"/>
      <c r="G73" s="679" t="s">
        <v>271</v>
      </c>
      <c r="H73" s="679" t="s">
        <v>271</v>
      </c>
      <c r="I73" s="451"/>
      <c r="J73" s="680" t="s">
        <v>271</v>
      </c>
      <c r="K73" s="680" t="s">
        <v>271</v>
      </c>
    </row>
    <row r="74" spans="2:11" ht="16.5" hidden="1">
      <c r="B74" s="449" t="s">
        <v>271</v>
      </c>
      <c r="C74" s="450" t="s">
        <v>271</v>
      </c>
      <c r="D74" s="678" t="s">
        <v>271</v>
      </c>
      <c r="E74" s="550"/>
      <c r="F74" s="550"/>
      <c r="G74" s="679" t="s">
        <v>271</v>
      </c>
      <c r="H74" s="679" t="s">
        <v>271</v>
      </c>
      <c r="I74" s="451"/>
      <c r="J74" s="680" t="s">
        <v>271</v>
      </c>
      <c r="K74" s="680" t="s">
        <v>271</v>
      </c>
    </row>
    <row r="75" spans="2:11" ht="16.5" hidden="1">
      <c r="B75" s="449" t="s">
        <v>271</v>
      </c>
      <c r="C75" s="450" t="s">
        <v>271</v>
      </c>
      <c r="D75" s="678" t="s">
        <v>271</v>
      </c>
      <c r="E75" s="550"/>
      <c r="F75" s="550"/>
      <c r="G75" s="679" t="s">
        <v>271</v>
      </c>
      <c r="H75" s="679" t="s">
        <v>271</v>
      </c>
      <c r="I75" s="451"/>
      <c r="J75" s="680" t="s">
        <v>271</v>
      </c>
      <c r="K75" s="680" t="s">
        <v>271</v>
      </c>
    </row>
    <row r="76" spans="2:11" ht="16.5" hidden="1">
      <c r="B76" s="449" t="s">
        <v>271</v>
      </c>
      <c r="C76" s="450" t="s">
        <v>271</v>
      </c>
      <c r="D76" s="678" t="s">
        <v>271</v>
      </c>
      <c r="E76" s="550"/>
      <c r="F76" s="550"/>
      <c r="G76" s="679" t="s">
        <v>271</v>
      </c>
      <c r="H76" s="679" t="s">
        <v>271</v>
      </c>
      <c r="I76" s="451"/>
      <c r="J76" s="680" t="s">
        <v>271</v>
      </c>
      <c r="K76" s="680" t="s">
        <v>271</v>
      </c>
    </row>
    <row r="77" spans="2:11" ht="16.5" hidden="1">
      <c r="B77" s="449" t="s">
        <v>271</v>
      </c>
      <c r="C77" s="450" t="s">
        <v>271</v>
      </c>
      <c r="D77" s="678" t="s">
        <v>271</v>
      </c>
      <c r="E77" s="550"/>
      <c r="F77" s="550"/>
      <c r="G77" s="679" t="s">
        <v>271</v>
      </c>
      <c r="H77" s="679" t="s">
        <v>271</v>
      </c>
      <c r="I77" s="451"/>
      <c r="J77" s="680" t="s">
        <v>271</v>
      </c>
      <c r="K77" s="680" t="s">
        <v>271</v>
      </c>
    </row>
    <row r="78" spans="2:11" ht="16.5" hidden="1">
      <c r="B78" s="449" t="s">
        <v>271</v>
      </c>
      <c r="C78" s="450" t="s">
        <v>271</v>
      </c>
      <c r="D78" s="678" t="s">
        <v>271</v>
      </c>
      <c r="E78" s="550"/>
      <c r="F78" s="550"/>
      <c r="G78" s="679" t="s">
        <v>271</v>
      </c>
      <c r="H78" s="679" t="s">
        <v>271</v>
      </c>
      <c r="I78" s="451"/>
      <c r="J78" s="680" t="s">
        <v>271</v>
      </c>
      <c r="K78" s="680" t="s">
        <v>271</v>
      </c>
    </row>
    <row r="79" spans="2:11" ht="16.5" hidden="1">
      <c r="B79" s="449" t="s">
        <v>271</v>
      </c>
      <c r="C79" s="450" t="s">
        <v>271</v>
      </c>
      <c r="D79" s="678" t="s">
        <v>271</v>
      </c>
      <c r="E79" s="550"/>
      <c r="F79" s="550"/>
      <c r="G79" s="679" t="s">
        <v>271</v>
      </c>
      <c r="H79" s="679" t="s">
        <v>271</v>
      </c>
      <c r="I79" s="451"/>
      <c r="J79" s="680" t="s">
        <v>271</v>
      </c>
      <c r="K79" s="680" t="s">
        <v>271</v>
      </c>
    </row>
    <row r="80" spans="2:11" ht="16.5" hidden="1">
      <c r="B80" s="449" t="s">
        <v>271</v>
      </c>
      <c r="C80" s="450" t="s">
        <v>271</v>
      </c>
      <c r="D80" s="678" t="s">
        <v>271</v>
      </c>
      <c r="E80" s="550"/>
      <c r="F80" s="550"/>
      <c r="G80" s="679" t="s">
        <v>271</v>
      </c>
      <c r="H80" s="679" t="s">
        <v>271</v>
      </c>
      <c r="I80" s="451"/>
      <c r="J80" s="680" t="s">
        <v>271</v>
      </c>
      <c r="K80" s="680" t="s">
        <v>271</v>
      </c>
    </row>
    <row r="81" spans="2:11" ht="16.5" hidden="1">
      <c r="B81" s="449" t="s">
        <v>271</v>
      </c>
      <c r="C81" s="450" t="s">
        <v>271</v>
      </c>
      <c r="D81" s="678" t="s">
        <v>271</v>
      </c>
      <c r="E81" s="550"/>
      <c r="F81" s="550"/>
      <c r="G81" s="679" t="s">
        <v>271</v>
      </c>
      <c r="H81" s="679" t="s">
        <v>271</v>
      </c>
      <c r="I81" s="451"/>
      <c r="J81" s="680" t="s">
        <v>271</v>
      </c>
      <c r="K81" s="680" t="s">
        <v>271</v>
      </c>
    </row>
    <row r="82" spans="2:11" ht="16.5" hidden="1">
      <c r="B82" s="449" t="s">
        <v>271</v>
      </c>
      <c r="C82" s="450" t="s">
        <v>271</v>
      </c>
      <c r="D82" s="678" t="s">
        <v>271</v>
      </c>
      <c r="E82" s="550"/>
      <c r="F82" s="550"/>
      <c r="G82" s="679" t="s">
        <v>271</v>
      </c>
      <c r="H82" s="679" t="s">
        <v>271</v>
      </c>
      <c r="I82" s="451"/>
      <c r="J82" s="680" t="s">
        <v>271</v>
      </c>
      <c r="K82" s="680" t="s">
        <v>271</v>
      </c>
    </row>
    <row r="83" spans="2:11" ht="16.5" hidden="1">
      <c r="B83" s="449" t="s">
        <v>271</v>
      </c>
      <c r="C83" s="450" t="s">
        <v>271</v>
      </c>
      <c r="D83" s="678" t="s">
        <v>271</v>
      </c>
      <c r="E83" s="550"/>
      <c r="F83" s="550"/>
      <c r="G83" s="679" t="s">
        <v>271</v>
      </c>
      <c r="H83" s="679" t="s">
        <v>271</v>
      </c>
      <c r="I83" s="451"/>
      <c r="J83" s="680" t="s">
        <v>271</v>
      </c>
      <c r="K83" s="680" t="s">
        <v>271</v>
      </c>
    </row>
    <row r="84" spans="2:11" ht="16.5" hidden="1">
      <c r="B84" s="449" t="s">
        <v>271</v>
      </c>
      <c r="C84" s="450" t="s">
        <v>271</v>
      </c>
      <c r="D84" s="678" t="s">
        <v>271</v>
      </c>
      <c r="E84" s="550"/>
      <c r="F84" s="550"/>
      <c r="G84" s="679" t="s">
        <v>271</v>
      </c>
      <c r="H84" s="679" t="s">
        <v>271</v>
      </c>
      <c r="I84" s="451"/>
      <c r="J84" s="680" t="s">
        <v>271</v>
      </c>
      <c r="K84" s="680" t="s">
        <v>271</v>
      </c>
    </row>
    <row r="85" spans="2:11" ht="16.5" hidden="1">
      <c r="B85" s="449" t="s">
        <v>271</v>
      </c>
      <c r="C85" s="450" t="s">
        <v>271</v>
      </c>
      <c r="D85" s="678" t="s">
        <v>271</v>
      </c>
      <c r="E85" s="550"/>
      <c r="F85" s="550"/>
      <c r="G85" s="679" t="s">
        <v>271</v>
      </c>
      <c r="H85" s="679" t="s">
        <v>271</v>
      </c>
      <c r="I85" s="451"/>
      <c r="J85" s="680" t="s">
        <v>271</v>
      </c>
      <c r="K85" s="680" t="s">
        <v>271</v>
      </c>
    </row>
    <row r="86" spans="2:11" ht="16.5" hidden="1">
      <c r="B86" s="449" t="s">
        <v>271</v>
      </c>
      <c r="C86" s="450" t="s">
        <v>271</v>
      </c>
      <c r="D86" s="678" t="s">
        <v>271</v>
      </c>
      <c r="E86" s="550"/>
      <c r="F86" s="550"/>
      <c r="G86" s="679" t="s">
        <v>271</v>
      </c>
      <c r="H86" s="679" t="s">
        <v>271</v>
      </c>
      <c r="I86" s="451"/>
      <c r="J86" s="680" t="s">
        <v>271</v>
      </c>
      <c r="K86" s="680" t="s">
        <v>271</v>
      </c>
    </row>
    <row r="87" spans="2:11" ht="16.5" hidden="1">
      <c r="B87" s="449" t="s">
        <v>271</v>
      </c>
      <c r="C87" s="450" t="s">
        <v>271</v>
      </c>
      <c r="D87" s="678" t="s">
        <v>271</v>
      </c>
      <c r="E87" s="550"/>
      <c r="F87" s="550"/>
      <c r="G87" s="679" t="s">
        <v>271</v>
      </c>
      <c r="H87" s="679" t="s">
        <v>271</v>
      </c>
      <c r="I87" s="451"/>
      <c r="J87" s="680" t="s">
        <v>271</v>
      </c>
      <c r="K87" s="680" t="s">
        <v>271</v>
      </c>
    </row>
    <row r="88" spans="2:11" ht="16.5" hidden="1">
      <c r="B88" s="449" t="s">
        <v>271</v>
      </c>
      <c r="C88" s="450" t="s">
        <v>271</v>
      </c>
      <c r="D88" s="678" t="s">
        <v>271</v>
      </c>
      <c r="E88" s="550"/>
      <c r="F88" s="550"/>
      <c r="G88" s="679" t="s">
        <v>271</v>
      </c>
      <c r="H88" s="679" t="s">
        <v>271</v>
      </c>
      <c r="I88" s="451"/>
      <c r="J88" s="680" t="s">
        <v>271</v>
      </c>
      <c r="K88" s="680" t="s">
        <v>271</v>
      </c>
    </row>
    <row r="89" spans="2:11" ht="16.5" hidden="1">
      <c r="B89" s="449" t="s">
        <v>271</v>
      </c>
      <c r="C89" s="450" t="s">
        <v>271</v>
      </c>
      <c r="D89" s="678" t="s">
        <v>271</v>
      </c>
      <c r="E89" s="550"/>
      <c r="F89" s="550"/>
      <c r="G89" s="679" t="s">
        <v>271</v>
      </c>
      <c r="H89" s="679" t="s">
        <v>271</v>
      </c>
      <c r="I89" s="451"/>
      <c r="J89" s="680" t="s">
        <v>271</v>
      </c>
      <c r="K89" s="680" t="s">
        <v>271</v>
      </c>
    </row>
    <row r="90" spans="2:11" ht="16.5" hidden="1">
      <c r="B90" s="449" t="s">
        <v>271</v>
      </c>
      <c r="C90" s="450" t="s">
        <v>271</v>
      </c>
      <c r="D90" s="678" t="s">
        <v>271</v>
      </c>
      <c r="E90" s="550"/>
      <c r="F90" s="550"/>
      <c r="G90" s="679" t="s">
        <v>271</v>
      </c>
      <c r="H90" s="679" t="s">
        <v>271</v>
      </c>
      <c r="I90" s="451"/>
      <c r="J90" s="680" t="s">
        <v>271</v>
      </c>
      <c r="K90" s="680" t="s">
        <v>271</v>
      </c>
    </row>
    <row r="91" spans="2:11" ht="16.5" hidden="1">
      <c r="B91" s="449" t="s">
        <v>271</v>
      </c>
      <c r="C91" s="450" t="s">
        <v>271</v>
      </c>
      <c r="D91" s="678" t="s">
        <v>271</v>
      </c>
      <c r="E91" s="550"/>
      <c r="F91" s="550"/>
      <c r="G91" s="679" t="s">
        <v>271</v>
      </c>
      <c r="H91" s="679" t="s">
        <v>271</v>
      </c>
      <c r="I91" s="451"/>
      <c r="J91" s="680" t="s">
        <v>271</v>
      </c>
      <c r="K91" s="680" t="s">
        <v>271</v>
      </c>
    </row>
    <row r="92" spans="2:11" ht="16.5" hidden="1">
      <c r="B92" s="449" t="s">
        <v>271</v>
      </c>
      <c r="C92" s="450" t="s">
        <v>271</v>
      </c>
      <c r="D92" s="678" t="s">
        <v>271</v>
      </c>
      <c r="E92" s="550"/>
      <c r="F92" s="550"/>
      <c r="G92" s="679" t="s">
        <v>271</v>
      </c>
      <c r="H92" s="679" t="s">
        <v>271</v>
      </c>
      <c r="I92" s="451"/>
      <c r="J92" s="680" t="s">
        <v>271</v>
      </c>
      <c r="K92" s="680" t="s">
        <v>271</v>
      </c>
    </row>
    <row r="93" spans="2:11" ht="16.5" hidden="1">
      <c r="B93" s="449" t="s">
        <v>271</v>
      </c>
      <c r="C93" s="450" t="s">
        <v>271</v>
      </c>
      <c r="D93" s="678" t="s">
        <v>271</v>
      </c>
      <c r="E93" s="550"/>
      <c r="F93" s="550"/>
      <c r="G93" s="679" t="s">
        <v>271</v>
      </c>
      <c r="H93" s="679" t="s">
        <v>271</v>
      </c>
      <c r="I93" s="451"/>
      <c r="J93" s="680" t="s">
        <v>271</v>
      </c>
      <c r="K93" s="680" t="s">
        <v>271</v>
      </c>
    </row>
    <row r="94" spans="2:11" ht="16.5" hidden="1">
      <c r="B94" s="449" t="s">
        <v>271</v>
      </c>
      <c r="C94" s="450" t="s">
        <v>271</v>
      </c>
      <c r="D94" s="678" t="s">
        <v>271</v>
      </c>
      <c r="E94" s="550"/>
      <c r="F94" s="550"/>
      <c r="G94" s="679" t="s">
        <v>271</v>
      </c>
      <c r="H94" s="679" t="s">
        <v>271</v>
      </c>
      <c r="I94" s="451"/>
      <c r="J94" s="680" t="s">
        <v>271</v>
      </c>
      <c r="K94" s="680" t="s">
        <v>271</v>
      </c>
    </row>
    <row r="95" spans="2:11" ht="16.5" hidden="1">
      <c r="B95" s="449" t="s">
        <v>271</v>
      </c>
      <c r="C95" s="450" t="s">
        <v>271</v>
      </c>
      <c r="D95" s="678" t="s">
        <v>271</v>
      </c>
      <c r="E95" s="550"/>
      <c r="F95" s="550"/>
      <c r="G95" s="679" t="s">
        <v>271</v>
      </c>
      <c r="H95" s="679" t="s">
        <v>271</v>
      </c>
      <c r="I95" s="451"/>
      <c r="J95" s="680" t="s">
        <v>271</v>
      </c>
      <c r="K95" s="680" t="s">
        <v>271</v>
      </c>
    </row>
    <row r="96" spans="2:11" ht="16.5" hidden="1">
      <c r="B96" s="449" t="s">
        <v>271</v>
      </c>
      <c r="C96" s="450" t="s">
        <v>271</v>
      </c>
      <c r="D96" s="678" t="s">
        <v>271</v>
      </c>
      <c r="E96" s="550"/>
      <c r="F96" s="550"/>
      <c r="G96" s="679" t="s">
        <v>271</v>
      </c>
      <c r="H96" s="679" t="s">
        <v>271</v>
      </c>
      <c r="I96" s="451"/>
      <c r="J96" s="680" t="s">
        <v>271</v>
      </c>
      <c r="K96" s="680" t="s">
        <v>271</v>
      </c>
    </row>
    <row r="97" spans="2:11" ht="16.5" hidden="1">
      <c r="B97" s="449" t="s">
        <v>271</v>
      </c>
      <c r="C97" s="450" t="s">
        <v>271</v>
      </c>
      <c r="D97" s="678" t="s">
        <v>271</v>
      </c>
      <c r="E97" s="550"/>
      <c r="F97" s="550"/>
      <c r="G97" s="679" t="s">
        <v>271</v>
      </c>
      <c r="H97" s="679" t="s">
        <v>271</v>
      </c>
      <c r="I97" s="451"/>
      <c r="J97" s="680" t="s">
        <v>271</v>
      </c>
      <c r="K97" s="680" t="s">
        <v>271</v>
      </c>
    </row>
    <row r="98" spans="2:11" ht="16.5" hidden="1">
      <c r="B98" s="449" t="s">
        <v>271</v>
      </c>
      <c r="C98" s="450" t="s">
        <v>271</v>
      </c>
      <c r="D98" s="678" t="s">
        <v>271</v>
      </c>
      <c r="E98" s="550"/>
      <c r="F98" s="550"/>
      <c r="G98" s="679" t="s">
        <v>271</v>
      </c>
      <c r="H98" s="679" t="s">
        <v>271</v>
      </c>
      <c r="I98" s="451"/>
      <c r="J98" s="680" t="s">
        <v>271</v>
      </c>
      <c r="K98" s="680" t="s">
        <v>271</v>
      </c>
    </row>
    <row r="99" spans="2:11" ht="16.5" hidden="1">
      <c r="B99" s="449" t="s">
        <v>271</v>
      </c>
      <c r="C99" s="450" t="s">
        <v>271</v>
      </c>
      <c r="D99" s="678" t="s">
        <v>271</v>
      </c>
      <c r="E99" s="550"/>
      <c r="F99" s="550"/>
      <c r="G99" s="679" t="s">
        <v>271</v>
      </c>
      <c r="H99" s="679" t="s">
        <v>271</v>
      </c>
      <c r="I99" s="451"/>
      <c r="J99" s="680" t="s">
        <v>271</v>
      </c>
      <c r="K99" s="680" t="s">
        <v>271</v>
      </c>
    </row>
    <row r="100" spans="2:11" ht="16.5" hidden="1">
      <c r="B100" s="449" t="s">
        <v>271</v>
      </c>
      <c r="C100" s="450" t="s">
        <v>271</v>
      </c>
      <c r="D100" s="678" t="s">
        <v>271</v>
      </c>
      <c r="E100" s="550"/>
      <c r="F100" s="550"/>
      <c r="G100" s="679" t="s">
        <v>271</v>
      </c>
      <c r="H100" s="679" t="s">
        <v>271</v>
      </c>
      <c r="I100" s="451"/>
      <c r="J100" s="680" t="s">
        <v>271</v>
      </c>
      <c r="K100" s="680" t="s">
        <v>271</v>
      </c>
    </row>
    <row r="101" spans="2:11" ht="16.5" hidden="1">
      <c r="B101" s="449" t="str">
        <f>_xlfn.XLOOKUP(C101,[1]Calificación!D:D,[1]Calificación!A:A,"",0,1)</f>
        <v/>
      </c>
      <c r="C101" s="450" t="str">
        <f>IF([1]Calificación!D90=0,"",[1]Calificación!D90)</f>
        <v/>
      </c>
      <c r="D101" s="678" t="str">
        <f>IFERROR(VLOOKUP(C101,[1]Calificación!$D$1:$X$52,2,0),"")</f>
        <v/>
      </c>
      <c r="E101" s="550"/>
      <c r="F101" s="550"/>
      <c r="G101" s="679" t="str">
        <f>IFERROR(VLOOKUP(C101,[1]Calificación!$D$1:$X$52,5,0),"")</f>
        <v/>
      </c>
      <c r="H101" s="679" t="str">
        <f>IFERROR(VLOOKUP(C101,[1]Calificación!$D$1:$X$52,6,0),"")</f>
        <v/>
      </c>
      <c r="I101" s="451"/>
      <c r="J101" s="680" t="str">
        <f>IFERROR(VLOOKUP(C101,[1]Calificación!$D$1:$X$52,3,0),"")</f>
        <v/>
      </c>
      <c r="K101" s="680" t="str">
        <f>IFERROR(VLOOKUP(C101,[1]Calificación!$D$1:$X$52,4,0),"")</f>
        <v/>
      </c>
    </row>
    <row r="102" spans="2:11" ht="16.5" hidden="1">
      <c r="B102" s="449" t="str">
        <f>_xlfn.XLOOKUP(C102,[1]Calificación!D:D,[1]Calificación!A:A,"",0,1)</f>
        <v/>
      </c>
      <c r="C102" s="450" t="str">
        <f>IF([1]Calificación!D91=0,"",[1]Calificación!D91)</f>
        <v/>
      </c>
      <c r="D102" s="678" t="str">
        <f>IFERROR(VLOOKUP(C102,[1]Calificación!$D$1:$X$52,2,0),"")</f>
        <v/>
      </c>
      <c r="E102" s="550"/>
      <c r="F102" s="550"/>
      <c r="G102" s="679" t="str">
        <f>IFERROR(VLOOKUP(C102,[1]Calificación!$D$1:$X$52,5,0),"")</f>
        <v/>
      </c>
      <c r="H102" s="679" t="str">
        <f>IFERROR(VLOOKUP(C102,[1]Calificación!$D$1:$X$52,6,0),"")</f>
        <v/>
      </c>
      <c r="I102" s="451"/>
      <c r="J102" s="680" t="str">
        <f>IFERROR(VLOOKUP(C102,[1]Calificación!$D$1:$X$52,3,0),"")</f>
        <v/>
      </c>
      <c r="K102" s="680" t="str">
        <f>IFERROR(VLOOKUP(C102,[1]Calificación!$D$1:$X$52,4,0),"")</f>
        <v/>
      </c>
    </row>
    <row r="103" spans="2:11" ht="16.5" hidden="1">
      <c r="B103" s="449" t="str">
        <f>_xlfn.XLOOKUP(C103,[1]Calificación!D:D,[1]Calificación!A:A,"",0,1)</f>
        <v/>
      </c>
      <c r="C103" s="450" t="str">
        <f>IF([1]Calificación!D92=0,"",[1]Calificación!D92)</f>
        <v/>
      </c>
      <c r="D103" s="678" t="str">
        <f>IFERROR(VLOOKUP(C103,[1]Calificación!$D$1:$X$52,2,0),"")</f>
        <v/>
      </c>
      <c r="E103" s="550"/>
      <c r="F103" s="550"/>
      <c r="G103" s="679" t="str">
        <f>IFERROR(VLOOKUP(C103,[1]Calificación!$D$1:$X$52,5,0),"")</f>
        <v/>
      </c>
      <c r="H103" s="679" t="str">
        <f>IFERROR(VLOOKUP(C103,[1]Calificación!$D$1:$X$52,6,0),"")</f>
        <v/>
      </c>
      <c r="I103" s="451"/>
      <c r="J103" s="680" t="str">
        <f>IFERROR(VLOOKUP(C103,[1]Calificación!$D$1:$X$52,3,0),"")</f>
        <v/>
      </c>
      <c r="K103" s="680" t="str">
        <f>IFERROR(VLOOKUP(C103,[1]Calificación!$D$1:$X$52,4,0),"")</f>
        <v/>
      </c>
    </row>
    <row r="104" spans="2:11" ht="16.5" hidden="1">
      <c r="B104" s="449" t="str">
        <f>_xlfn.XLOOKUP(C104,[1]Calificación!D:D,[1]Calificación!A:A,"",0,1)</f>
        <v/>
      </c>
      <c r="C104" s="450" t="str">
        <f>IF([1]Calificación!D93=0,"",[1]Calificación!D93)</f>
        <v/>
      </c>
      <c r="D104" s="678" t="str">
        <f>IFERROR(VLOOKUP(C104,[1]Calificación!$D$1:$X$52,2,0),"")</f>
        <v/>
      </c>
      <c r="E104" s="550"/>
      <c r="F104" s="550"/>
      <c r="G104" s="679" t="str">
        <f>IFERROR(VLOOKUP(C104,[1]Calificación!$D$1:$X$52,5,0),"")</f>
        <v/>
      </c>
      <c r="H104" s="679" t="str">
        <f>IFERROR(VLOOKUP(C104,[1]Calificación!$D$1:$X$52,6,0),"")</f>
        <v/>
      </c>
      <c r="I104" s="451"/>
      <c r="J104" s="680" t="str">
        <f>IFERROR(VLOOKUP(C104,[1]Calificación!$D$1:$X$52,3,0),"")</f>
        <v/>
      </c>
      <c r="K104" s="680" t="str">
        <f>IFERROR(VLOOKUP(C104,[1]Calificación!$D$1:$X$52,4,0),"")</f>
        <v/>
      </c>
    </row>
    <row r="105" spans="2:11" ht="16.5" hidden="1">
      <c r="B105" s="449" t="str">
        <f>_xlfn.XLOOKUP(C105,[1]Calificación!D:D,[1]Calificación!A:A,"",0,1)</f>
        <v/>
      </c>
      <c r="C105" s="450" t="str">
        <f>IF([1]Calificación!D94=0,"",[1]Calificación!D94)</f>
        <v/>
      </c>
      <c r="D105" s="678" t="str">
        <f>IFERROR(VLOOKUP(C105,[1]Calificación!$D$1:$X$52,2,0),"")</f>
        <v/>
      </c>
      <c r="E105" s="550"/>
      <c r="F105" s="550"/>
      <c r="G105" s="679" t="str">
        <f>IFERROR(VLOOKUP(C105,[1]Calificación!$D$1:$X$52,5,0),"")</f>
        <v/>
      </c>
      <c r="H105" s="679" t="str">
        <f>IFERROR(VLOOKUP(C105,[1]Calificación!$D$1:$X$52,6,0),"")</f>
        <v/>
      </c>
      <c r="I105" s="451"/>
      <c r="J105" s="680" t="str">
        <f>IFERROR(VLOOKUP(C105,[1]Calificación!$D$1:$X$52,3,0),"")</f>
        <v/>
      </c>
      <c r="K105" s="680" t="str">
        <f>IFERROR(VLOOKUP(C105,[1]Calificación!$D$1:$X$52,4,0),"")</f>
        <v/>
      </c>
    </row>
    <row r="106" spans="2:11" ht="16.5" hidden="1">
      <c r="B106" s="449" t="str">
        <f>_xlfn.XLOOKUP(C106,[1]Calificación!D:D,[1]Calificación!A:A,"",0,1)</f>
        <v/>
      </c>
      <c r="C106" s="450" t="str">
        <f>IF([1]Calificación!D95=0,"",[1]Calificación!D95)</f>
        <v/>
      </c>
      <c r="D106" s="678" t="str">
        <f>IFERROR(VLOOKUP(C106,[1]Calificación!$D$1:$X$52,2,0),"")</f>
        <v/>
      </c>
      <c r="E106" s="550"/>
      <c r="F106" s="550"/>
      <c r="G106" s="679" t="str">
        <f>IFERROR(VLOOKUP(C106,[1]Calificación!$D$1:$X$52,5,0),"")</f>
        <v/>
      </c>
      <c r="H106" s="679" t="str">
        <f>IFERROR(VLOOKUP(C106,[1]Calificación!$D$1:$X$52,6,0),"")</f>
        <v/>
      </c>
      <c r="I106" s="451"/>
      <c r="J106" s="680" t="str">
        <f>IFERROR(VLOOKUP(C106,[1]Calificación!$D$1:$X$52,3,0),"")</f>
        <v/>
      </c>
      <c r="K106" s="680" t="str">
        <f>IFERROR(VLOOKUP(C106,[1]Calificación!$D$1:$X$52,4,0),"")</f>
        <v/>
      </c>
    </row>
    <row r="107" spans="2:11" ht="16.5" hidden="1">
      <c r="B107" s="449" t="str">
        <f>_xlfn.XLOOKUP(C107,[1]Calificación!D:D,[1]Calificación!A:A,"",0,1)</f>
        <v/>
      </c>
      <c r="C107" s="450" t="str">
        <f>IF([1]Calificación!D96=0,"",[1]Calificación!D96)</f>
        <v/>
      </c>
      <c r="D107" s="678" t="str">
        <f>IFERROR(VLOOKUP(C107,[1]Calificación!$D$1:$X$52,2,0),"")</f>
        <v/>
      </c>
      <c r="E107" s="550"/>
      <c r="F107" s="550"/>
      <c r="G107" s="679" t="str">
        <f>IFERROR(VLOOKUP(C107,[1]Calificación!$D$1:$X$52,5,0),"")</f>
        <v/>
      </c>
      <c r="H107" s="679" t="str">
        <f>IFERROR(VLOOKUP(C107,[1]Calificación!$D$1:$X$52,6,0),"")</f>
        <v/>
      </c>
      <c r="I107" s="451"/>
      <c r="J107" s="680" t="str">
        <f>IFERROR(VLOOKUP(C107,[1]Calificación!$D$1:$X$52,3,0),"")</f>
        <v/>
      </c>
      <c r="K107" s="680" t="str">
        <f>IFERROR(VLOOKUP(C107,[1]Calificación!$D$1:$X$52,4,0),"")</f>
        <v/>
      </c>
    </row>
    <row r="108" spans="2:11" ht="16.5" hidden="1">
      <c r="B108" s="449" t="str">
        <f>_xlfn.XLOOKUP(C108,[1]Calificación!D:D,[1]Calificación!A:A,"",0,1)</f>
        <v/>
      </c>
      <c r="C108" s="450" t="str">
        <f>IF([1]Calificación!D97=0,"",[1]Calificación!D97)</f>
        <v/>
      </c>
      <c r="D108" s="678" t="str">
        <f>IFERROR(VLOOKUP(C108,[1]Calificación!$D$1:$X$52,2,0),"")</f>
        <v/>
      </c>
      <c r="E108" s="550"/>
      <c r="F108" s="550"/>
      <c r="G108" s="679" t="str">
        <f>IFERROR(VLOOKUP(C108,[1]Calificación!$D$1:$X$52,5,0),"")</f>
        <v/>
      </c>
      <c r="H108" s="679" t="str">
        <f>IFERROR(VLOOKUP(C108,[1]Calificación!$D$1:$X$52,6,0),"")</f>
        <v/>
      </c>
      <c r="I108" s="451"/>
      <c r="J108" s="680" t="str">
        <f>IFERROR(VLOOKUP(C108,[1]Calificación!$D$1:$X$52,3,0),"")</f>
        <v/>
      </c>
      <c r="K108" s="680" t="str">
        <f>IFERROR(VLOOKUP(C108,[1]Calificación!$D$1:$X$52,4,0),"")</f>
        <v/>
      </c>
    </row>
    <row r="109" spans="2:11" ht="16.5" hidden="1">
      <c r="B109" s="449" t="str">
        <f>_xlfn.XLOOKUP(C109,[1]Calificación!D:D,[1]Calificación!A:A,"",0,1)</f>
        <v/>
      </c>
      <c r="C109" s="450" t="str">
        <f>IF([1]Calificación!D98=0,"",[1]Calificación!D98)</f>
        <v/>
      </c>
      <c r="D109" s="678" t="str">
        <f>IFERROR(VLOOKUP(C109,[1]Calificación!$D$1:$X$52,2,0),"")</f>
        <v/>
      </c>
      <c r="E109" s="550"/>
      <c r="F109" s="550"/>
      <c r="G109" s="679" t="str">
        <f>IFERROR(VLOOKUP(C109,[1]Calificación!$D$1:$X$52,5,0),"")</f>
        <v/>
      </c>
      <c r="H109" s="679" t="str">
        <f>IFERROR(VLOOKUP(C109,[1]Calificación!$D$1:$X$52,6,0),"")</f>
        <v/>
      </c>
      <c r="I109" s="451"/>
      <c r="J109" s="680" t="str">
        <f>IFERROR(VLOOKUP(C109,[1]Calificación!$D$1:$X$52,3,0),"")</f>
        <v/>
      </c>
      <c r="K109" s="680" t="str">
        <f>IFERROR(VLOOKUP(C109,[1]Calificación!$D$1:$X$52,4,0),"")</f>
        <v/>
      </c>
    </row>
    <row r="110" spans="2:11" ht="16.5" hidden="1">
      <c r="B110" s="449" t="str">
        <f>_xlfn.XLOOKUP(C110,[1]Calificación!D:D,[1]Calificación!A:A,"",0,1)</f>
        <v/>
      </c>
      <c r="C110" s="450" t="str">
        <f>IF([1]Calificación!D99=0,"",[1]Calificación!D99)</f>
        <v/>
      </c>
      <c r="D110" s="678" t="str">
        <f>IFERROR(VLOOKUP(C110,[1]Calificación!$D$1:$X$52,2,0),"")</f>
        <v/>
      </c>
      <c r="E110" s="550"/>
      <c r="F110" s="550"/>
      <c r="G110" s="679" t="str">
        <f>IFERROR(VLOOKUP(C110,[1]Calificación!$D$1:$X$52,5,0),"")</f>
        <v/>
      </c>
      <c r="H110" s="679" t="str">
        <f>IFERROR(VLOOKUP(C110,[1]Calificación!$D$1:$X$52,6,0),"")</f>
        <v/>
      </c>
      <c r="I110" s="451"/>
      <c r="J110" s="680" t="str">
        <f>IFERROR(VLOOKUP(C110,[1]Calificación!$D$1:$X$52,3,0),"")</f>
        <v/>
      </c>
      <c r="K110" s="680" t="str">
        <f>IFERROR(VLOOKUP(C110,[1]Calificación!$D$1:$X$52,4,0),"")</f>
        <v/>
      </c>
    </row>
    <row r="111" spans="2:11" ht="16.5" hidden="1">
      <c r="B111" s="449" t="str">
        <f>_xlfn.XLOOKUP(C111,[1]Calificación!D:D,[1]Calificación!A:A,"",0,1)</f>
        <v/>
      </c>
      <c r="C111" s="450" t="str">
        <f>IF([1]Calificación!D100=0,"",[1]Calificación!D100)</f>
        <v/>
      </c>
      <c r="D111" s="678" t="str">
        <f>IFERROR(VLOOKUP(C111,[1]Calificación!$D$1:$X$52,2,0),"")</f>
        <v/>
      </c>
      <c r="E111" s="550"/>
      <c r="F111" s="550"/>
      <c r="G111" s="679" t="str">
        <f>IFERROR(VLOOKUP(C111,[1]Calificación!$D$1:$X$52,5,0),"")</f>
        <v/>
      </c>
      <c r="H111" s="679" t="str">
        <f>IFERROR(VLOOKUP(C111,[1]Calificación!$D$1:$X$52,6,0),"")</f>
        <v/>
      </c>
      <c r="I111" s="451"/>
      <c r="J111" s="680" t="str">
        <f>IFERROR(VLOOKUP(C111,[1]Calificación!$D$1:$X$52,3,0),"")</f>
        <v/>
      </c>
      <c r="K111" s="680" t="str">
        <f>IFERROR(VLOOKUP(C111,[1]Calificación!$D$1:$X$52,4,0),"")</f>
        <v/>
      </c>
    </row>
    <row r="112" spans="2:11" ht="16.5" hidden="1">
      <c r="B112" s="449" t="str">
        <f>_xlfn.XLOOKUP(C112,[1]Calificación!D:D,[1]Calificación!A:A,"",0,1)</f>
        <v/>
      </c>
      <c r="C112" s="450" t="str">
        <f>IF([1]Calificación!D101=0,"",[1]Calificación!D101)</f>
        <v/>
      </c>
      <c r="D112" s="678" t="str">
        <f>IFERROR(VLOOKUP(C112,[1]Calificación!$D$1:$X$52,2,0),"")</f>
        <v/>
      </c>
      <c r="E112" s="550"/>
      <c r="F112" s="550"/>
      <c r="G112" s="679" t="str">
        <f>IFERROR(VLOOKUP(C112,[1]Calificación!$D$1:$X$52,5,0),"")</f>
        <v/>
      </c>
      <c r="H112" s="679" t="str">
        <f>IFERROR(VLOOKUP(C112,[1]Calificación!$D$1:$X$52,6,0),"")</f>
        <v/>
      </c>
      <c r="I112" s="451"/>
      <c r="J112" s="680" t="str">
        <f>IFERROR(VLOOKUP(C112,[1]Calificación!$D$1:$X$52,3,0),"")</f>
        <v/>
      </c>
      <c r="K112" s="680" t="str">
        <f>IFERROR(VLOOKUP(C112,[1]Calificación!$D$1:$X$52,4,0),"")</f>
        <v/>
      </c>
    </row>
    <row r="113" spans="2:11" ht="16.5" hidden="1">
      <c r="B113" s="449" t="str">
        <f>_xlfn.XLOOKUP(C113,[1]Calificación!D:D,[1]Calificación!A:A,"",0,1)</f>
        <v/>
      </c>
      <c r="C113" s="450" t="str">
        <f>IF([1]Calificación!D102=0,"",[1]Calificación!D102)</f>
        <v/>
      </c>
      <c r="D113" s="678" t="str">
        <f>IFERROR(VLOOKUP(C113,[1]Calificación!$D$1:$X$52,2,0),"")</f>
        <v/>
      </c>
      <c r="E113" s="550"/>
      <c r="F113" s="550"/>
      <c r="G113" s="679" t="str">
        <f>IFERROR(VLOOKUP(C113,[1]Calificación!$D$1:$X$52,5,0),"")</f>
        <v/>
      </c>
      <c r="H113" s="679" t="str">
        <f>IFERROR(VLOOKUP(C113,[1]Calificación!$D$1:$X$52,6,0),"")</f>
        <v/>
      </c>
      <c r="I113" s="451"/>
      <c r="J113" s="680" t="str">
        <f>IFERROR(VLOOKUP(C113,[1]Calificación!$D$1:$X$52,3,0),"")</f>
        <v/>
      </c>
      <c r="K113" s="680" t="str">
        <f>IFERROR(VLOOKUP(C113,[1]Calificación!$D$1:$X$52,4,0),"")</f>
        <v/>
      </c>
    </row>
    <row r="114" spans="2:11" ht="16.5" hidden="1">
      <c r="B114" s="449" t="str">
        <f>_xlfn.XLOOKUP(C114,[1]Calificación!D:D,[1]Calificación!A:A,"",0,1)</f>
        <v/>
      </c>
      <c r="C114" s="450" t="str">
        <f>IF([1]Calificación!D103=0,"",[1]Calificación!D103)</f>
        <v/>
      </c>
      <c r="D114" s="678" t="str">
        <f>IFERROR(VLOOKUP(C114,[1]Calificación!$D$1:$X$52,2,0),"")</f>
        <v/>
      </c>
      <c r="E114" s="550"/>
      <c r="F114" s="550"/>
      <c r="G114" s="679" t="str">
        <f>IFERROR(VLOOKUP(C114,[1]Calificación!$D$1:$X$52,5,0),"")</f>
        <v/>
      </c>
      <c r="H114" s="679" t="str">
        <f>IFERROR(VLOOKUP(C114,[1]Calificación!$D$1:$X$52,6,0),"")</f>
        <v/>
      </c>
      <c r="I114" s="451"/>
      <c r="J114" s="680" t="str">
        <f>IFERROR(VLOOKUP(C114,[1]Calificación!$D$1:$X$52,3,0),"")</f>
        <v/>
      </c>
      <c r="K114" s="680" t="str">
        <f>IFERROR(VLOOKUP(C114,[1]Calificación!$D$1:$X$52,4,0),"")</f>
        <v/>
      </c>
    </row>
    <row r="115" spans="2:11" ht="16.5" hidden="1">
      <c r="B115" s="449" t="str">
        <f>_xlfn.XLOOKUP(C115,[1]Calificación!D:D,[1]Calificación!A:A,"",0,1)</f>
        <v/>
      </c>
      <c r="C115" s="450" t="str">
        <f>IF([1]Calificación!D104=0,"",[1]Calificación!D104)</f>
        <v/>
      </c>
      <c r="D115" s="678" t="str">
        <f>IFERROR(VLOOKUP(C115,[1]Calificación!$D$1:$X$52,2,0),"")</f>
        <v/>
      </c>
      <c r="E115" s="550"/>
      <c r="F115" s="550"/>
      <c r="G115" s="679" t="str">
        <f>IFERROR(VLOOKUP(C115,[1]Calificación!$D$1:$X$52,5,0),"")</f>
        <v/>
      </c>
      <c r="H115" s="679" t="str">
        <f>IFERROR(VLOOKUP(C115,[1]Calificación!$D$1:$X$52,6,0),"")</f>
        <v/>
      </c>
      <c r="I115" s="451"/>
      <c r="J115" s="680" t="str">
        <f>IFERROR(VLOOKUP(C115,[1]Calificación!$D$1:$X$52,3,0),"")</f>
        <v/>
      </c>
      <c r="K115" s="680" t="str">
        <f>IFERROR(VLOOKUP(C115,[1]Calificación!$D$1:$X$52,4,0),"")</f>
        <v/>
      </c>
    </row>
    <row r="116" spans="2:11" ht="16.5" hidden="1">
      <c r="B116" s="449" t="str">
        <f>_xlfn.XLOOKUP(C116,[1]Calificación!D:D,[1]Calificación!A:A,"",0,1)</f>
        <v/>
      </c>
      <c r="C116" s="450" t="str">
        <f>IF([1]Calificación!D105=0,"",[1]Calificación!D105)</f>
        <v/>
      </c>
      <c r="D116" s="678" t="str">
        <f>IFERROR(VLOOKUP(C116,[1]Calificación!$D$1:$X$52,2,0),"")</f>
        <v/>
      </c>
      <c r="E116" s="550"/>
      <c r="F116" s="550"/>
      <c r="G116" s="679" t="str">
        <f>IFERROR(VLOOKUP(C116,[1]Calificación!$D$1:$X$52,5,0),"")</f>
        <v/>
      </c>
      <c r="H116" s="679" t="str">
        <f>IFERROR(VLOOKUP(C116,[1]Calificación!$D$1:$X$52,6,0),"")</f>
        <v/>
      </c>
      <c r="I116" s="451"/>
      <c r="J116" s="680" t="str">
        <f>IFERROR(VLOOKUP(C116,[1]Calificación!$D$1:$X$52,3,0),"")</f>
        <v/>
      </c>
      <c r="K116" s="680" t="str">
        <f>IFERROR(VLOOKUP(C116,[1]Calificación!$D$1:$X$52,4,0),"")</f>
        <v/>
      </c>
    </row>
    <row r="117" spans="2:11" ht="16.5" hidden="1">
      <c r="B117" s="449" t="str">
        <f>_xlfn.XLOOKUP(C117,[1]Calificación!D:D,[1]Calificación!A:A,"",0,1)</f>
        <v/>
      </c>
      <c r="C117" s="450" t="str">
        <f>IF([1]Calificación!D106=0,"",[1]Calificación!D106)</f>
        <v/>
      </c>
      <c r="D117" s="678" t="str">
        <f>IFERROR(VLOOKUP(C117,[1]Calificación!$D$1:$X$52,2,0),"")</f>
        <v/>
      </c>
      <c r="E117" s="550"/>
      <c r="F117" s="550"/>
      <c r="G117" s="679" t="str">
        <f>IFERROR(VLOOKUP(C117,[1]Calificación!$D$1:$X$52,5,0),"")</f>
        <v/>
      </c>
      <c r="H117" s="679" t="str">
        <f>IFERROR(VLOOKUP(C117,[1]Calificación!$D$1:$X$52,6,0),"")</f>
        <v/>
      </c>
      <c r="I117" s="451"/>
      <c r="J117" s="680" t="str">
        <f>IFERROR(VLOOKUP(C117,[1]Calificación!$D$1:$X$52,3,0),"")</f>
        <v/>
      </c>
      <c r="K117" s="680" t="str">
        <f>IFERROR(VLOOKUP(C117,[1]Calificación!$D$1:$X$52,4,0),"")</f>
        <v/>
      </c>
    </row>
    <row r="118" spans="2:11" ht="16.5" hidden="1">
      <c r="B118" s="449" t="str">
        <f>_xlfn.XLOOKUP(C118,[1]Calificación!D:D,[1]Calificación!A:A,"",0,1)</f>
        <v/>
      </c>
      <c r="C118" s="450" t="str">
        <f>IF([1]Calificación!D107=0,"",[1]Calificación!D107)</f>
        <v/>
      </c>
      <c r="D118" s="678" t="str">
        <f>IFERROR(VLOOKUP(C118,[1]Calificación!$D$1:$X$52,2,0),"")</f>
        <v/>
      </c>
      <c r="E118" s="550"/>
      <c r="F118" s="550"/>
      <c r="G118" s="679" t="str">
        <f>IFERROR(VLOOKUP(C118,[1]Calificación!$D$1:$X$52,5,0),"")</f>
        <v/>
      </c>
      <c r="H118" s="679" t="str">
        <f>IFERROR(VLOOKUP(C118,[1]Calificación!$D$1:$X$52,6,0),"")</f>
        <v/>
      </c>
      <c r="I118" s="451"/>
      <c r="J118" s="680" t="str">
        <f>IFERROR(VLOOKUP(C118,[1]Calificación!$D$1:$X$52,3,0),"")</f>
        <v/>
      </c>
      <c r="K118" s="680" t="str">
        <f>IFERROR(VLOOKUP(C118,[1]Calificación!$D$1:$X$52,4,0),"")</f>
        <v/>
      </c>
    </row>
    <row r="119" spans="2:11" ht="16.5" hidden="1">
      <c r="B119" s="449" t="str">
        <f>_xlfn.XLOOKUP(C119,[1]Calificación!D:D,[1]Calificación!A:A,"",0,1)</f>
        <v/>
      </c>
      <c r="C119" s="450" t="str">
        <f>IF([1]Calificación!D108=0,"",[1]Calificación!D108)</f>
        <v/>
      </c>
      <c r="D119" s="678" t="str">
        <f>IFERROR(VLOOKUP(C119,[1]Calificación!$D$1:$X$52,2,0),"")</f>
        <v/>
      </c>
      <c r="E119" s="550"/>
      <c r="F119" s="550"/>
      <c r="G119" s="679" t="str">
        <f>IFERROR(VLOOKUP(C119,[1]Calificación!$D$1:$X$52,5,0),"")</f>
        <v/>
      </c>
      <c r="H119" s="679" t="str">
        <f>IFERROR(VLOOKUP(C119,[1]Calificación!$D$1:$X$52,6,0),"")</f>
        <v/>
      </c>
      <c r="I119" s="451"/>
      <c r="J119" s="680" t="str">
        <f>IFERROR(VLOOKUP(C119,[1]Calificación!$D$1:$X$52,3,0),"")</f>
        <v/>
      </c>
      <c r="K119" s="680" t="str">
        <f>IFERROR(VLOOKUP(C119,[1]Calificación!$D$1:$X$52,4,0),"")</f>
        <v/>
      </c>
    </row>
    <row r="120" spans="2:11" ht="16.5" hidden="1">
      <c r="B120" s="449" t="str">
        <f>_xlfn.XLOOKUP(C120,[1]Calificación!D:D,[1]Calificación!A:A,"",0,1)</f>
        <v/>
      </c>
      <c r="C120" s="450" t="str">
        <f>IF([1]Calificación!D109=0,"",[1]Calificación!D109)</f>
        <v/>
      </c>
      <c r="D120" s="678" t="str">
        <f>IFERROR(VLOOKUP(C120,[1]Calificación!$D$1:$X$52,2,0),"")</f>
        <v/>
      </c>
      <c r="E120" s="550"/>
      <c r="F120" s="550"/>
      <c r="G120" s="679" t="str">
        <f>IFERROR(VLOOKUP(C120,[1]Calificación!$D$1:$X$52,5,0),"")</f>
        <v/>
      </c>
      <c r="H120" s="679" t="str">
        <f>IFERROR(VLOOKUP(C120,[1]Calificación!$D$1:$X$52,6,0),"")</f>
        <v/>
      </c>
      <c r="I120" s="451"/>
      <c r="J120" s="680" t="str">
        <f>IFERROR(VLOOKUP(C120,[1]Calificación!$D$1:$X$52,3,0),"")</f>
        <v/>
      </c>
      <c r="K120" s="680" t="str">
        <f>IFERROR(VLOOKUP(C120,[1]Calificación!$D$1:$X$52,4,0),"")</f>
        <v/>
      </c>
    </row>
    <row r="121" spans="2:11" ht="16.5" hidden="1">
      <c r="B121" s="449" t="str">
        <f>_xlfn.XLOOKUP(C121,[1]Calificación!D:D,[1]Calificación!A:A,"",0,1)</f>
        <v/>
      </c>
      <c r="C121" s="450" t="str">
        <f>IF([1]Calificación!D110=0,"",[1]Calificación!D110)</f>
        <v/>
      </c>
      <c r="D121" s="678" t="str">
        <f>IFERROR(VLOOKUP(C121,[1]Calificación!$D$1:$X$52,2,0),"")</f>
        <v/>
      </c>
      <c r="E121" s="550"/>
      <c r="F121" s="550"/>
      <c r="G121" s="679" t="str">
        <f>IFERROR(VLOOKUP(C121,[1]Calificación!$D$1:$X$52,5,0),"")</f>
        <v/>
      </c>
      <c r="H121" s="679" t="str">
        <f>IFERROR(VLOOKUP(C121,[1]Calificación!$D$1:$X$52,6,0),"")</f>
        <v/>
      </c>
      <c r="I121" s="451"/>
      <c r="J121" s="680" t="str">
        <f>IFERROR(VLOOKUP(C121,[1]Calificación!$D$1:$X$52,3,0),"")</f>
        <v/>
      </c>
      <c r="K121" s="680" t="str">
        <f>IFERROR(VLOOKUP(C121,[1]Calificación!$D$1:$X$52,4,0),"")</f>
        <v/>
      </c>
    </row>
    <row r="122" spans="2:11" ht="16.5" hidden="1">
      <c r="B122" s="449" t="str">
        <f>_xlfn.XLOOKUP(C122,[1]Calificación!D:D,[1]Calificación!A:A,"",0,1)</f>
        <v/>
      </c>
      <c r="C122" s="450" t="str">
        <f>IF([1]Calificación!D111=0,"",[1]Calificación!D111)</f>
        <v/>
      </c>
      <c r="D122" s="678" t="str">
        <f>IFERROR(VLOOKUP(C122,[1]Calificación!$D$1:$X$52,2,0),"")</f>
        <v/>
      </c>
      <c r="E122" s="550"/>
      <c r="F122" s="550"/>
      <c r="G122" s="679" t="str">
        <f>IFERROR(VLOOKUP(C122,[1]Calificación!$D$1:$X$52,5,0),"")</f>
        <v/>
      </c>
      <c r="H122" s="679" t="str">
        <f>IFERROR(VLOOKUP(C122,[1]Calificación!$D$1:$X$52,6,0),"")</f>
        <v/>
      </c>
      <c r="I122" s="451"/>
      <c r="J122" s="680" t="str">
        <f>IFERROR(VLOOKUP(C122,[1]Calificación!$D$1:$X$52,3,0),"")</f>
        <v/>
      </c>
      <c r="K122" s="680" t="str">
        <f>IFERROR(VLOOKUP(C122,[1]Calificación!$D$1:$X$52,4,0),"")</f>
        <v/>
      </c>
    </row>
    <row r="123" spans="2:11" ht="16.5" hidden="1">
      <c r="B123" s="449" t="str">
        <f>_xlfn.XLOOKUP(C123,[1]Calificación!D:D,[1]Calificación!A:A,"",0,1)</f>
        <v/>
      </c>
      <c r="C123" s="450" t="str">
        <f>IF([1]Calificación!D112=0,"",[1]Calificación!D112)</f>
        <v/>
      </c>
      <c r="D123" s="678" t="str">
        <f>IFERROR(VLOOKUP(C123,[1]Calificación!$D$1:$X$52,2,0),"")</f>
        <v/>
      </c>
      <c r="E123" s="550"/>
      <c r="F123" s="550"/>
      <c r="G123" s="679" t="str">
        <f>IFERROR(VLOOKUP(C123,[1]Calificación!$D$1:$X$52,5,0),"")</f>
        <v/>
      </c>
      <c r="H123" s="679" t="str">
        <f>IFERROR(VLOOKUP(C123,[1]Calificación!$D$1:$X$52,6,0),"")</f>
        <v/>
      </c>
      <c r="I123" s="451"/>
      <c r="J123" s="680" t="str">
        <f>IFERROR(VLOOKUP(C123,[1]Calificación!$D$1:$X$52,3,0),"")</f>
        <v/>
      </c>
      <c r="K123" s="680" t="str">
        <f>IFERROR(VLOOKUP(C123,[1]Calificación!$D$1:$X$52,4,0),"")</f>
        <v/>
      </c>
    </row>
    <row r="124" spans="2:11" ht="16.5" hidden="1">
      <c r="B124" s="449" t="str">
        <f>_xlfn.XLOOKUP(C124,[1]Calificación!D:D,[1]Calificación!A:A,"",0,1)</f>
        <v/>
      </c>
      <c r="C124" s="450" t="str">
        <f>IF([1]Calificación!D113=0,"",[1]Calificación!D113)</f>
        <v/>
      </c>
      <c r="D124" s="678" t="str">
        <f>IFERROR(VLOOKUP(C124,[1]Calificación!$D$1:$X$52,2,0),"")</f>
        <v/>
      </c>
      <c r="E124" s="550"/>
      <c r="F124" s="550"/>
      <c r="G124" s="679" t="str">
        <f>IFERROR(VLOOKUP(C124,[1]Calificación!$D$1:$X$52,5,0),"")</f>
        <v/>
      </c>
      <c r="H124" s="679" t="str">
        <f>IFERROR(VLOOKUP(C124,[1]Calificación!$D$1:$X$52,6,0),"")</f>
        <v/>
      </c>
      <c r="I124" s="451"/>
      <c r="J124" s="680" t="str">
        <f>IFERROR(VLOOKUP(C124,[1]Calificación!$D$1:$X$52,3,0),"")</f>
        <v/>
      </c>
      <c r="K124" s="680" t="str">
        <f>IFERROR(VLOOKUP(C124,[1]Calificación!$D$1:$X$52,4,0),"")</f>
        <v/>
      </c>
    </row>
    <row r="125" spans="2:11" ht="16.5" hidden="1">
      <c r="B125" s="449" t="str">
        <f>_xlfn.XLOOKUP(C125,[1]Calificación!D:D,[1]Calificación!A:A,"",0,1)</f>
        <v/>
      </c>
      <c r="C125" s="450" t="str">
        <f>IF([1]Calificación!D114=0,"",[1]Calificación!D114)</f>
        <v/>
      </c>
      <c r="D125" s="678" t="str">
        <f>IFERROR(VLOOKUP(C125,[1]Calificación!$D$1:$X$52,2,0),"")</f>
        <v/>
      </c>
      <c r="E125" s="550"/>
      <c r="F125" s="550"/>
      <c r="G125" s="679" t="str">
        <f>IFERROR(VLOOKUP(C125,[1]Calificación!$D$1:$X$52,5,0),"")</f>
        <v/>
      </c>
      <c r="H125" s="679" t="str">
        <f>IFERROR(VLOOKUP(C125,[1]Calificación!$D$1:$X$52,6,0),"")</f>
        <v/>
      </c>
      <c r="I125" s="451"/>
      <c r="J125" s="680" t="str">
        <f>IFERROR(VLOOKUP(C125,[1]Calificación!$D$1:$X$52,3,0),"")</f>
        <v/>
      </c>
      <c r="K125" s="680" t="str">
        <f>IFERROR(VLOOKUP(C125,[1]Calificación!$D$1:$X$52,4,0),"")</f>
        <v/>
      </c>
    </row>
    <row r="126" spans="2:11" ht="16.5" hidden="1">
      <c r="B126" s="449" t="str">
        <f>_xlfn.XLOOKUP(C126,[1]Calificación!D:D,[1]Calificación!A:A,"",0,1)</f>
        <v/>
      </c>
      <c r="C126" s="450" t="str">
        <f>IF([1]Calificación!D115=0,"",[1]Calificación!D115)</f>
        <v/>
      </c>
      <c r="D126" s="678" t="str">
        <f>IFERROR(VLOOKUP(C126,[1]Calificación!$D$1:$X$52,2,0),"")</f>
        <v/>
      </c>
      <c r="E126" s="550"/>
      <c r="F126" s="550"/>
      <c r="G126" s="679" t="str">
        <f>IFERROR(VLOOKUP(C126,[1]Calificación!$D$1:$X$52,5,0),"")</f>
        <v/>
      </c>
      <c r="H126" s="679" t="str">
        <f>IFERROR(VLOOKUP(C126,[1]Calificación!$D$1:$X$52,6,0),"")</f>
        <v/>
      </c>
      <c r="I126" s="451"/>
      <c r="J126" s="680" t="str">
        <f>IFERROR(VLOOKUP(C126,[1]Calificación!$D$1:$X$52,3,0),"")</f>
        <v/>
      </c>
      <c r="K126" s="680" t="str">
        <f>IFERROR(VLOOKUP(C126,[1]Calificación!$D$1:$X$52,4,0),"")</f>
        <v/>
      </c>
    </row>
    <row r="127" spans="2:11" ht="16.5" hidden="1">
      <c r="B127" s="449" t="str">
        <f>_xlfn.XLOOKUP(C127,[1]Calificación!D:D,[1]Calificación!A:A,"",0,1)</f>
        <v/>
      </c>
      <c r="C127" s="450" t="str">
        <f>IF([1]Calificación!D116=0,"",[1]Calificación!D116)</f>
        <v/>
      </c>
      <c r="D127" s="678" t="str">
        <f>IFERROR(VLOOKUP(C127,[1]Calificación!$D$1:$X$52,2,0),"")</f>
        <v/>
      </c>
      <c r="E127" s="550"/>
      <c r="F127" s="550"/>
      <c r="G127" s="679" t="str">
        <f>IFERROR(VLOOKUP(C127,[1]Calificación!$D$1:$X$52,5,0),"")</f>
        <v/>
      </c>
      <c r="H127" s="679" t="str">
        <f>IFERROR(VLOOKUP(C127,[1]Calificación!$D$1:$X$52,6,0),"")</f>
        <v/>
      </c>
      <c r="I127" s="451"/>
      <c r="J127" s="680" t="str">
        <f>IFERROR(VLOOKUP(C127,[1]Calificación!$D$1:$X$52,3,0),"")</f>
        <v/>
      </c>
      <c r="K127" s="680" t="str">
        <f>IFERROR(VLOOKUP(C127,[1]Calificación!$D$1:$X$52,4,0),"")</f>
        <v/>
      </c>
    </row>
    <row r="128" spans="2:11" ht="16.5" hidden="1">
      <c r="B128" s="449" t="str">
        <f>_xlfn.XLOOKUP(C128,[1]Calificación!D:D,[1]Calificación!A:A,"",0,1)</f>
        <v/>
      </c>
      <c r="C128" s="450" t="str">
        <f>IF([1]Calificación!D117=0,"",[1]Calificación!D117)</f>
        <v/>
      </c>
      <c r="D128" s="678" t="str">
        <f>IFERROR(VLOOKUP(C128,[1]Calificación!$D$1:$X$52,2,0),"")</f>
        <v/>
      </c>
      <c r="E128" s="550"/>
      <c r="F128" s="550"/>
      <c r="G128" s="679" t="str">
        <f>IFERROR(VLOOKUP(C128,[1]Calificación!$D$1:$X$52,5,0),"")</f>
        <v/>
      </c>
      <c r="H128" s="679" t="str">
        <f>IFERROR(VLOOKUP(C128,[1]Calificación!$D$1:$X$52,6,0),"")</f>
        <v/>
      </c>
      <c r="I128" s="451"/>
      <c r="J128" s="680" t="str">
        <f>IFERROR(VLOOKUP(C128,[1]Calificación!$D$1:$X$52,3,0),"")</f>
        <v/>
      </c>
      <c r="K128" s="680" t="str">
        <f>IFERROR(VLOOKUP(C128,[1]Calificación!$D$1:$X$52,4,0),"")</f>
        <v/>
      </c>
    </row>
    <row r="129" spans="2:11" ht="16.5" hidden="1">
      <c r="B129" s="449" t="str">
        <f>_xlfn.XLOOKUP(C129,[1]Calificación!D:D,[1]Calificación!A:A,"",0,1)</f>
        <v/>
      </c>
      <c r="C129" s="450" t="str">
        <f>IF([1]Calificación!D118=0,"",[1]Calificación!D118)</f>
        <v/>
      </c>
      <c r="D129" s="678" t="str">
        <f>IFERROR(VLOOKUP(C129,[1]Calificación!$D$1:$X$52,2,0),"")</f>
        <v/>
      </c>
      <c r="E129" s="550"/>
      <c r="F129" s="550"/>
      <c r="G129" s="679" t="str">
        <f>IFERROR(VLOOKUP(C129,[1]Calificación!$D$1:$X$52,5,0),"")</f>
        <v/>
      </c>
      <c r="H129" s="679" t="str">
        <f>IFERROR(VLOOKUP(C129,[1]Calificación!$D$1:$X$52,6,0),"")</f>
        <v/>
      </c>
      <c r="I129" s="451"/>
      <c r="J129" s="680" t="str">
        <f>IFERROR(VLOOKUP(C129,[1]Calificación!$D$1:$X$52,3,0),"")</f>
        <v/>
      </c>
      <c r="K129" s="680" t="str">
        <f>IFERROR(VLOOKUP(C129,[1]Calificación!$D$1:$X$52,4,0),"")</f>
        <v/>
      </c>
    </row>
    <row r="130" spans="2:11" ht="16.5" hidden="1">
      <c r="B130" s="449" t="str">
        <f>_xlfn.XLOOKUP(C130,[1]Calificación!D:D,[1]Calificación!A:A,"",0,1)</f>
        <v/>
      </c>
      <c r="C130" s="450" t="str">
        <f>IF([1]Calificación!D119=0,"",[1]Calificación!D119)</f>
        <v/>
      </c>
      <c r="D130" s="678" t="str">
        <f>IFERROR(VLOOKUP(C130,[1]Calificación!$D$1:$X$52,2,0),"")</f>
        <v/>
      </c>
      <c r="E130" s="550"/>
      <c r="F130" s="550"/>
      <c r="G130" s="679" t="str">
        <f>IFERROR(VLOOKUP(C130,[1]Calificación!$D$1:$X$52,5,0),"")</f>
        <v/>
      </c>
      <c r="H130" s="679" t="str">
        <f>IFERROR(VLOOKUP(C130,[1]Calificación!$D$1:$X$52,6,0),"")</f>
        <v/>
      </c>
      <c r="I130" s="451"/>
      <c r="J130" s="680" t="str">
        <f>IFERROR(VLOOKUP(C130,[1]Calificación!$D$1:$X$52,3,0),"")</f>
        <v/>
      </c>
      <c r="K130" s="680" t="str">
        <f>IFERROR(VLOOKUP(C130,[1]Calificación!$D$1:$X$52,4,0),"")</f>
        <v/>
      </c>
    </row>
    <row r="131" spans="2:11" ht="16.5" hidden="1">
      <c r="B131" s="451"/>
      <c r="C131" s="451"/>
      <c r="D131" s="451"/>
      <c r="E131" s="451"/>
      <c r="F131" s="451"/>
      <c r="G131" s="451"/>
      <c r="H131" s="451"/>
      <c r="I131" s="451"/>
      <c r="J131" s="451"/>
      <c r="K131" s="451"/>
    </row>
    <row r="132" spans="2:11" ht="16.5"/>
    <row r="133" spans="2:11" ht="16.5"/>
    <row r="134" spans="2:11" ht="16.5"/>
  </sheetData>
  <dataConsolidate/>
  <mergeCells count="75">
    <mergeCell ref="D128:F128"/>
    <mergeCell ref="D129:F129"/>
    <mergeCell ref="D130:F130"/>
    <mergeCell ref="D122:F122"/>
    <mergeCell ref="D123:F123"/>
    <mergeCell ref="D124:F124"/>
    <mergeCell ref="D125:F125"/>
    <mergeCell ref="D126:F126"/>
    <mergeCell ref="D127:F127"/>
    <mergeCell ref="D116:F116"/>
    <mergeCell ref="D117:F117"/>
    <mergeCell ref="D118:F118"/>
    <mergeCell ref="D119:F119"/>
    <mergeCell ref="D120:F120"/>
    <mergeCell ref="D121:F121"/>
    <mergeCell ref="D110:F110"/>
    <mergeCell ref="D111:F111"/>
    <mergeCell ref="D112:F112"/>
    <mergeCell ref="D113:F113"/>
    <mergeCell ref="D114:F114"/>
    <mergeCell ref="D115:F115"/>
    <mergeCell ref="D104:F104"/>
    <mergeCell ref="D105:F105"/>
    <mergeCell ref="D106:F106"/>
    <mergeCell ref="D107:F107"/>
    <mergeCell ref="D108:F108"/>
    <mergeCell ref="D109:F109"/>
    <mergeCell ref="D98:F98"/>
    <mergeCell ref="D99:F99"/>
    <mergeCell ref="D100:F100"/>
    <mergeCell ref="D101:F101"/>
    <mergeCell ref="D102:F102"/>
    <mergeCell ref="D103:F103"/>
    <mergeCell ref="D92:F92"/>
    <mergeCell ref="D93:F93"/>
    <mergeCell ref="D94:F94"/>
    <mergeCell ref="D95:F95"/>
    <mergeCell ref="D96:F96"/>
    <mergeCell ref="D97:F97"/>
    <mergeCell ref="D86:F86"/>
    <mergeCell ref="D87:F87"/>
    <mergeCell ref="D88:F88"/>
    <mergeCell ref="D89:F89"/>
    <mergeCell ref="D90:F90"/>
    <mergeCell ref="D91:F91"/>
    <mergeCell ref="D80:F80"/>
    <mergeCell ref="D81:F81"/>
    <mergeCell ref="D82:F82"/>
    <mergeCell ref="D83:F83"/>
    <mergeCell ref="D84:F84"/>
    <mergeCell ref="D85:F85"/>
    <mergeCell ref="D74:F74"/>
    <mergeCell ref="D75:F75"/>
    <mergeCell ref="D76:F76"/>
    <mergeCell ref="D77:F77"/>
    <mergeCell ref="D78:F78"/>
    <mergeCell ref="D79:F79"/>
    <mergeCell ref="D68:F68"/>
    <mergeCell ref="D69:F69"/>
    <mergeCell ref="D70:F70"/>
    <mergeCell ref="D71:F71"/>
    <mergeCell ref="D72:F72"/>
    <mergeCell ref="D73:F73"/>
    <mergeCell ref="D62:F62"/>
    <mergeCell ref="D63:F63"/>
    <mergeCell ref="D64:F64"/>
    <mergeCell ref="D65:F65"/>
    <mergeCell ref="D66:F66"/>
    <mergeCell ref="D67:F67"/>
    <mergeCell ref="B6:K6"/>
    <mergeCell ref="B7:K7"/>
    <mergeCell ref="B8:K8"/>
    <mergeCell ref="J9:K9"/>
    <mergeCell ref="C10:F10"/>
    <mergeCell ref="G10:H10"/>
  </mergeCells>
  <conditionalFormatting sqref="H11">
    <cfRule type="dataBar" priority="1">
      <dataBar showValue="0">
        <cfvo type="num" val="0"/>
        <cfvo type="num" val="100"/>
        <color rgb="FF008066"/>
      </dataBar>
      <extLst>
        <ext xmlns:x14="http://schemas.microsoft.com/office/spreadsheetml/2009/9/main" uri="{B025F937-C7B1-47D3-B67F-A62EFF666E3E}">
          <x14:id>{14F5DEF5-1535-4990-B229-B83ABAF44780}</x14:id>
        </ext>
      </extLst>
    </cfRule>
  </conditionalFormatting>
  <conditionalFormatting sqref="H12:H49">
    <cfRule type="dataBar" priority="4">
      <dataBar showValue="0">
        <cfvo type="num" val="0"/>
        <cfvo type="num" val="100"/>
        <color rgb="FF008066"/>
      </dataBar>
      <extLst>
        <ext xmlns:x14="http://schemas.microsoft.com/office/spreadsheetml/2009/9/main" uri="{B025F937-C7B1-47D3-B67F-A62EFF666E3E}">
          <x14:id>{280BB3DD-ED4C-4C4D-8DDB-796D0E53A715}</x14:id>
        </ext>
      </extLst>
    </cfRule>
  </conditionalFormatting>
  <conditionalFormatting sqref="H50:H55">
    <cfRule type="dataBar" priority="3">
      <dataBar showValue="0">
        <cfvo type="num" val="0"/>
        <cfvo type="num" val="100"/>
        <color rgb="FFFFC107"/>
      </dataBar>
      <extLst>
        <ext xmlns:x14="http://schemas.microsoft.com/office/spreadsheetml/2009/9/main" uri="{B025F937-C7B1-47D3-B67F-A62EFF666E3E}">
          <x14:id>{99E44647-0BFD-4A14-B9DB-1C13EDBCA862}</x14:id>
        </ext>
      </extLst>
    </cfRule>
  </conditionalFormatting>
  <conditionalFormatting sqref="H56:H61">
    <cfRule type="dataBar" priority="2">
      <dataBar showValue="0">
        <cfvo type="num" val="0"/>
        <cfvo type="num" val="100"/>
        <color rgb="FFB30039"/>
      </dataBar>
      <extLst>
        <ext xmlns:x14="http://schemas.microsoft.com/office/spreadsheetml/2009/9/main" uri="{B025F937-C7B1-47D3-B67F-A62EFF666E3E}">
          <x14:id>{1EB0F996-F778-4E09-87D9-35066A4A282E}</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14F5DEF5-1535-4990-B229-B83ABAF44780}">
            <x14:dataBar minLength="0" maxLength="100" gradient="0" negativeBarColorSameAsPositive="1" axisPosition="none">
              <x14:cfvo type="num">
                <xm:f>0</xm:f>
              </x14:cfvo>
              <x14:cfvo type="num">
                <xm:f>100</xm:f>
              </x14:cfvo>
            </x14:dataBar>
          </x14:cfRule>
          <xm:sqref>H11</xm:sqref>
        </x14:conditionalFormatting>
        <x14:conditionalFormatting xmlns:xm="http://schemas.microsoft.com/office/excel/2006/main">
          <x14:cfRule type="dataBar" id="{280BB3DD-ED4C-4C4D-8DDB-796D0E53A715}">
            <x14:dataBar minLength="0" maxLength="100" gradient="0" negativeBarColorSameAsPositive="1" axisPosition="none">
              <x14:cfvo type="num">
                <xm:f>0</xm:f>
              </x14:cfvo>
              <x14:cfvo type="num">
                <xm:f>100</xm:f>
              </x14:cfvo>
            </x14:dataBar>
          </x14:cfRule>
          <xm:sqref>H12:H49</xm:sqref>
        </x14:conditionalFormatting>
        <x14:conditionalFormatting xmlns:xm="http://schemas.microsoft.com/office/excel/2006/main">
          <x14:cfRule type="dataBar" id="{99E44647-0BFD-4A14-B9DB-1C13EDBCA862}">
            <x14:dataBar minLength="0" maxLength="100" gradient="0" negativeBarColorSameAsPositive="1" axisPosition="none">
              <x14:cfvo type="num">
                <xm:f>0</xm:f>
              </x14:cfvo>
              <x14:cfvo type="num">
                <xm:f>100</xm:f>
              </x14:cfvo>
            </x14:dataBar>
          </x14:cfRule>
          <xm:sqref>H50:H55</xm:sqref>
        </x14:conditionalFormatting>
        <x14:conditionalFormatting xmlns:xm="http://schemas.microsoft.com/office/excel/2006/main">
          <x14:cfRule type="dataBar" id="{1EB0F996-F778-4E09-87D9-35066A4A282E}">
            <x14:dataBar minLength="0" maxLength="100" gradient="0" negativeBarColorSameAsPositive="1" axisPosition="none">
              <x14:cfvo type="num">
                <xm:f>0</xm:f>
              </x14:cfvo>
              <x14:cfvo type="num">
                <xm:f>100</xm:f>
              </x14:cfvo>
            </x14:dataBar>
          </x14:cfRule>
          <xm:sqref>H56:H61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5664-6D78-4563-887F-3638BB751A42}">
  <sheetPr>
    <tabColor rgb="FF002060"/>
    <pageSetUpPr fitToPage="1"/>
  </sheetPr>
  <dimension ref="A1:XEY79"/>
  <sheetViews>
    <sheetView showGridLines="0" zoomScale="115" zoomScaleNormal="115" workbookViewId="0">
      <selection activeCell="B11" sqref="B11"/>
    </sheetView>
  </sheetViews>
  <sheetFormatPr baseColWidth="10" defaultColWidth="0" defaultRowHeight="16.350000000000001" customHeight="1" zeroHeight="1"/>
  <cols>
    <col min="1" max="1" width="8.7109375" style="443" customWidth="1"/>
    <col min="2" max="2" width="9.28515625" style="443" customWidth="1"/>
    <col min="3" max="3" width="9.28515625" style="474" customWidth="1"/>
    <col min="4" max="5" width="9.28515625" style="443" customWidth="1"/>
    <col min="6" max="6" width="13.140625" style="443" customWidth="1"/>
    <col min="7" max="7" width="9.28515625" style="443" customWidth="1"/>
    <col min="8" max="8" width="17.7109375" style="443" customWidth="1"/>
    <col min="9" max="10" width="1.85546875" style="443" customWidth="1"/>
    <col min="11" max="12" width="18.7109375" style="475" customWidth="1"/>
    <col min="13" max="13" width="9.28515625" style="443" customWidth="1"/>
    <col min="14" max="14" width="9.28515625" style="443" hidden="1"/>
    <col min="15" max="19" width="11.5703125" hidden="1"/>
    <col min="20" max="20" width="19.140625" hidden="1"/>
    <col min="21" max="16379" width="11.5703125" hidden="1"/>
    <col min="16380" max="16384" width="1.140625" hidden="1"/>
  </cols>
  <sheetData>
    <row r="1" spans="1:15" ht="15">
      <c r="A1"/>
      <c r="B1"/>
      <c r="C1" s="452"/>
      <c r="D1"/>
      <c r="E1"/>
      <c r="F1"/>
      <c r="G1"/>
      <c r="H1"/>
      <c r="I1"/>
      <c r="J1"/>
      <c r="K1"/>
      <c r="L1"/>
      <c r="M1"/>
      <c r="N1"/>
    </row>
    <row r="2" spans="1:15" ht="15">
      <c r="A2"/>
      <c r="B2"/>
      <c r="C2" s="452"/>
      <c r="D2"/>
      <c r="E2"/>
      <c r="F2"/>
      <c r="G2"/>
      <c r="H2"/>
      <c r="I2"/>
      <c r="J2"/>
      <c r="K2"/>
      <c r="L2"/>
      <c r="M2"/>
      <c r="N2"/>
    </row>
    <row r="3" spans="1:15" ht="15">
      <c r="A3"/>
      <c r="B3"/>
      <c r="C3" s="452"/>
      <c r="D3"/>
      <c r="E3"/>
      <c r="F3"/>
      <c r="G3"/>
      <c r="H3"/>
      <c r="I3"/>
      <c r="J3"/>
      <c r="K3"/>
      <c r="L3"/>
      <c r="M3"/>
      <c r="N3"/>
    </row>
    <row r="4" spans="1:15" ht="15">
      <c r="A4"/>
      <c r="B4"/>
      <c r="C4" s="452"/>
      <c r="D4"/>
      <c r="E4"/>
      <c r="F4"/>
      <c r="G4"/>
      <c r="H4"/>
      <c r="I4"/>
      <c r="J4"/>
      <c r="K4"/>
      <c r="L4"/>
      <c r="M4"/>
      <c r="N4"/>
    </row>
    <row r="5" spans="1:15" ht="15">
      <c r="A5"/>
      <c r="B5"/>
      <c r="C5" s="452"/>
      <c r="D5"/>
      <c r="E5"/>
      <c r="F5"/>
      <c r="G5"/>
      <c r="H5"/>
      <c r="I5"/>
      <c r="J5"/>
      <c r="K5"/>
      <c r="L5"/>
      <c r="M5"/>
      <c r="N5"/>
    </row>
    <row r="6" spans="1:15" ht="15">
      <c r="A6"/>
      <c r="B6"/>
      <c r="C6" s="452"/>
      <c r="D6"/>
      <c r="E6"/>
      <c r="F6"/>
      <c r="G6"/>
      <c r="H6"/>
      <c r="I6"/>
      <c r="J6"/>
      <c r="K6"/>
      <c r="L6"/>
      <c r="M6"/>
      <c r="N6"/>
    </row>
    <row r="7" spans="1:15" ht="20.85" customHeight="1">
      <c r="A7"/>
      <c r="B7" s="536" t="s">
        <v>92</v>
      </c>
      <c r="C7" s="536"/>
      <c r="D7" s="536"/>
      <c r="E7" s="536"/>
      <c r="F7" s="536"/>
      <c r="G7" s="536"/>
      <c r="H7" s="536"/>
      <c r="I7" s="536"/>
      <c r="J7" s="536"/>
      <c r="K7" s="536"/>
      <c r="L7" s="536"/>
      <c r="M7" s="441"/>
      <c r="N7" s="441"/>
    </row>
    <row r="8" spans="1:15" ht="20.45" customHeight="1">
      <c r="A8"/>
      <c r="B8" s="536" t="s">
        <v>263</v>
      </c>
      <c r="C8" s="536"/>
      <c r="D8" s="536"/>
      <c r="E8" s="536"/>
      <c r="F8" s="536"/>
      <c r="G8" s="536"/>
      <c r="H8" s="536"/>
      <c r="I8" s="536"/>
      <c r="J8" s="536"/>
      <c r="K8" s="536"/>
      <c r="L8" s="536"/>
      <c r="M8" s="442"/>
      <c r="N8" s="442"/>
    </row>
    <row r="9" spans="1:15" ht="20.85" customHeight="1">
      <c r="A9"/>
      <c r="B9" s="547" t="s">
        <v>481</v>
      </c>
      <c r="C9" s="536"/>
      <c r="D9" s="536"/>
      <c r="E9" s="536"/>
      <c r="F9" s="536"/>
      <c r="G9" s="536"/>
      <c r="H9" s="536"/>
      <c r="I9" s="536"/>
      <c r="J9" s="536"/>
      <c r="K9" s="536"/>
      <c r="L9" s="536"/>
      <c r="M9" s="442"/>
      <c r="N9" s="442"/>
    </row>
    <row r="10" spans="1:15" ht="12.2" customHeight="1">
      <c r="B10" s="444"/>
      <c r="C10" s="453"/>
      <c r="D10" s="444"/>
      <c r="E10" s="444"/>
      <c r="F10" s="444"/>
      <c r="G10" s="444"/>
      <c r="H10" s="444"/>
      <c r="I10" s="444"/>
      <c r="J10" s="444"/>
      <c r="K10" s="551" t="s">
        <v>482</v>
      </c>
      <c r="L10" s="551"/>
      <c r="M10" s="444"/>
      <c r="N10" s="444"/>
    </row>
    <row r="11" spans="1:15" ht="18" customHeight="1">
      <c r="B11" s="454" t="s">
        <v>264</v>
      </c>
      <c r="C11" s="552" t="s">
        <v>95</v>
      </c>
      <c r="D11" s="552"/>
      <c r="E11" s="552"/>
      <c r="F11" s="552"/>
      <c r="G11" s="552" t="s">
        <v>265</v>
      </c>
      <c r="H11" s="553"/>
      <c r="I11" s="444"/>
      <c r="J11" s="444"/>
      <c r="K11" s="454" t="s">
        <v>266</v>
      </c>
      <c r="L11" s="455" t="s">
        <v>267</v>
      </c>
      <c r="M11" s="444"/>
      <c r="N11" s="444"/>
    </row>
    <row r="12" spans="1:15" ht="13.9" customHeight="1">
      <c r="B12" s="554" t="s">
        <v>272</v>
      </c>
      <c r="C12" s="555"/>
      <c r="D12" s="555"/>
      <c r="E12" s="555"/>
      <c r="F12" s="555"/>
      <c r="G12" s="555"/>
      <c r="H12" s="556"/>
      <c r="K12" s="557"/>
      <c r="L12" s="558"/>
    </row>
    <row r="13" spans="1:15" ht="12.2" customHeight="1">
      <c r="B13" s="681">
        <v>1</v>
      </c>
      <c r="C13" s="682" t="s">
        <v>97</v>
      </c>
      <c r="D13" s="579" t="s">
        <v>33</v>
      </c>
      <c r="E13" s="579"/>
      <c r="F13" s="579"/>
      <c r="G13" s="470">
        <v>99.79</v>
      </c>
      <c r="H13" s="471">
        <v>99.79</v>
      </c>
      <c r="I13" s="444"/>
      <c r="J13" s="444"/>
      <c r="K13" s="472">
        <v>99.79</v>
      </c>
      <c r="L13" s="473">
        <v>100</v>
      </c>
      <c r="M13" s="444"/>
      <c r="N13" s="444"/>
      <c r="O13" t="s">
        <v>273</v>
      </c>
    </row>
    <row r="14" spans="1:15" ht="12.2" customHeight="1">
      <c r="B14" s="456">
        <v>2</v>
      </c>
      <c r="C14" s="683" t="s">
        <v>109</v>
      </c>
      <c r="D14" s="573" t="s">
        <v>43</v>
      </c>
      <c r="E14" s="573"/>
      <c r="F14" s="573"/>
      <c r="G14" s="458">
        <v>98.71</v>
      </c>
      <c r="H14" s="459">
        <v>98.71</v>
      </c>
      <c r="I14" s="444"/>
      <c r="J14" s="444"/>
      <c r="K14" s="460">
        <v>98.71</v>
      </c>
      <c r="L14" s="461">
        <v>100</v>
      </c>
      <c r="M14" s="444"/>
      <c r="N14" s="444"/>
      <c r="O14" t="s">
        <v>273</v>
      </c>
    </row>
    <row r="15" spans="1:15" ht="12.2" customHeight="1">
      <c r="B15" s="456">
        <v>3</v>
      </c>
      <c r="C15" s="683" t="s">
        <v>98</v>
      </c>
      <c r="D15" s="573" t="s">
        <v>47</v>
      </c>
      <c r="E15" s="573"/>
      <c r="F15" s="573"/>
      <c r="G15" s="458">
        <v>96.99</v>
      </c>
      <c r="H15" s="459">
        <v>96.99</v>
      </c>
      <c r="I15" s="444"/>
      <c r="J15" s="444"/>
      <c r="K15" s="460">
        <v>96.99</v>
      </c>
      <c r="L15" s="461">
        <v>100</v>
      </c>
      <c r="M15" s="444"/>
      <c r="N15" s="444"/>
      <c r="O15" t="s">
        <v>273</v>
      </c>
    </row>
    <row r="16" spans="1:15" ht="12.2" customHeight="1">
      <c r="B16" s="456">
        <v>4</v>
      </c>
      <c r="C16" s="683" t="s">
        <v>104</v>
      </c>
      <c r="D16" s="573" t="s">
        <v>71</v>
      </c>
      <c r="E16" s="573"/>
      <c r="F16" s="573"/>
      <c r="G16" s="458">
        <v>96.34</v>
      </c>
      <c r="H16" s="459">
        <v>96.34</v>
      </c>
      <c r="I16" s="444"/>
      <c r="J16" s="444"/>
      <c r="K16" s="460">
        <v>96.34</v>
      </c>
      <c r="L16" s="461">
        <v>100</v>
      </c>
      <c r="M16" s="444"/>
      <c r="N16" s="444"/>
      <c r="O16" t="s">
        <v>273</v>
      </c>
    </row>
    <row r="17" spans="2:20" ht="12.2" customHeight="1">
      <c r="B17" s="456">
        <v>5</v>
      </c>
      <c r="C17" s="683" t="s">
        <v>100</v>
      </c>
      <c r="D17" s="573" t="s">
        <v>56</v>
      </c>
      <c r="E17" s="573"/>
      <c r="F17" s="573"/>
      <c r="G17" s="458">
        <v>94.85</v>
      </c>
      <c r="H17" s="459">
        <v>94.85</v>
      </c>
      <c r="I17" s="444"/>
      <c r="J17" s="444"/>
      <c r="K17" s="460">
        <v>94.85</v>
      </c>
      <c r="L17" s="461">
        <v>100</v>
      </c>
      <c r="M17" s="444"/>
      <c r="N17" s="444"/>
      <c r="O17" t="s">
        <v>273</v>
      </c>
    </row>
    <row r="18" spans="2:20" ht="12.2" customHeight="1">
      <c r="B18" s="456">
        <v>6</v>
      </c>
      <c r="C18" s="683" t="s">
        <v>102</v>
      </c>
      <c r="D18" s="573" t="s">
        <v>58</v>
      </c>
      <c r="E18" s="573"/>
      <c r="F18" s="573"/>
      <c r="G18" s="458">
        <v>92.23</v>
      </c>
      <c r="H18" s="459">
        <v>92.23</v>
      </c>
      <c r="I18" s="444"/>
      <c r="J18" s="444"/>
      <c r="K18" s="460">
        <v>92.23</v>
      </c>
      <c r="L18" s="461">
        <v>100</v>
      </c>
      <c r="M18" s="444"/>
      <c r="N18" s="444"/>
      <c r="O18" t="s">
        <v>273</v>
      </c>
    </row>
    <row r="19" spans="2:20" ht="12.2" customHeight="1">
      <c r="B19" s="462">
        <v>7</v>
      </c>
      <c r="C19" s="684" t="s">
        <v>99</v>
      </c>
      <c r="D19" s="585" t="s">
        <v>70</v>
      </c>
      <c r="E19" s="585"/>
      <c r="F19" s="585"/>
      <c r="G19" s="464">
        <v>91.04</v>
      </c>
      <c r="H19" s="465">
        <v>91.04</v>
      </c>
      <c r="I19" s="444"/>
      <c r="J19" s="444"/>
      <c r="K19" s="466">
        <v>91.04</v>
      </c>
      <c r="L19" s="467">
        <v>100</v>
      </c>
      <c r="M19" s="444"/>
      <c r="N19" s="444"/>
      <c r="O19" t="s">
        <v>273</v>
      </c>
    </row>
    <row r="20" spans="2:20" s="443" customFormat="1" ht="4.3499999999999996" customHeight="1">
      <c r="B20" s="560"/>
      <c r="C20" s="560"/>
      <c r="D20" s="560"/>
      <c r="E20" s="560"/>
      <c r="F20" s="560"/>
      <c r="G20" s="560"/>
      <c r="H20" s="560"/>
      <c r="K20" s="559"/>
      <c r="L20" s="559"/>
    </row>
    <row r="21" spans="2:20" ht="13.9" customHeight="1">
      <c r="B21" s="561" t="s">
        <v>274</v>
      </c>
      <c r="C21" s="562"/>
      <c r="D21" s="562"/>
      <c r="E21" s="562"/>
      <c r="F21" s="562"/>
      <c r="G21" s="562"/>
      <c r="H21" s="563"/>
      <c r="K21" s="564"/>
      <c r="L21" s="565"/>
      <c r="M21" s="444"/>
      <c r="N21" s="444"/>
    </row>
    <row r="22" spans="2:20" ht="12.2" customHeight="1">
      <c r="B22" s="456">
        <v>1</v>
      </c>
      <c r="C22" s="457" t="s">
        <v>113</v>
      </c>
      <c r="D22" s="566" t="s">
        <v>65</v>
      </c>
      <c r="E22" s="567"/>
      <c r="F22" s="568"/>
      <c r="G22" s="458">
        <v>97.26</v>
      </c>
      <c r="H22" s="459">
        <v>97.26</v>
      </c>
      <c r="K22" s="460">
        <v>97.26</v>
      </c>
      <c r="L22" s="461">
        <v>100</v>
      </c>
      <c r="M22" s="444"/>
      <c r="N22" s="444"/>
      <c r="O22" t="s">
        <v>275</v>
      </c>
    </row>
    <row r="23" spans="2:20" ht="12.2" customHeight="1">
      <c r="B23" s="456">
        <v>2</v>
      </c>
      <c r="C23" s="457" t="s">
        <v>130</v>
      </c>
      <c r="D23" s="566" t="s">
        <v>36</v>
      </c>
      <c r="E23" s="567"/>
      <c r="F23" s="568"/>
      <c r="G23" s="458">
        <v>90.49</v>
      </c>
      <c r="H23" s="459">
        <v>90.49</v>
      </c>
      <c r="K23" s="460">
        <v>90.49</v>
      </c>
      <c r="L23" s="461">
        <v>100</v>
      </c>
      <c r="M23" s="444"/>
      <c r="N23" s="444"/>
      <c r="O23" t="s">
        <v>275</v>
      </c>
    </row>
    <row r="24" spans="2:20" ht="12.2" customHeight="1">
      <c r="B24" s="462">
        <v>3</v>
      </c>
      <c r="C24" s="463" t="s">
        <v>123</v>
      </c>
      <c r="D24" s="569" t="s">
        <v>60</v>
      </c>
      <c r="E24" s="570"/>
      <c r="F24" s="571"/>
      <c r="G24" s="464">
        <v>75.510000000000005</v>
      </c>
      <c r="H24" s="465">
        <v>75.510000000000005</v>
      </c>
      <c r="K24" s="466">
        <v>75.510000000000005</v>
      </c>
      <c r="L24" s="467">
        <v>100</v>
      </c>
      <c r="M24" s="444"/>
      <c r="N24" s="444"/>
      <c r="O24" t="s">
        <v>275</v>
      </c>
    </row>
    <row r="25" spans="2:20" s="443" customFormat="1" ht="4.3499999999999996" customHeight="1">
      <c r="B25" s="572"/>
      <c r="C25" s="572"/>
      <c r="D25" s="572"/>
      <c r="E25" s="572"/>
      <c r="F25" s="572"/>
      <c r="G25" s="572"/>
      <c r="H25" s="572"/>
      <c r="K25" s="559"/>
      <c r="L25" s="559"/>
      <c r="T25"/>
    </row>
    <row r="26" spans="2:20" ht="12.2" customHeight="1">
      <c r="B26" s="574" t="s">
        <v>276</v>
      </c>
      <c r="C26" s="575"/>
      <c r="D26" s="575"/>
      <c r="E26" s="575"/>
      <c r="F26" s="575"/>
      <c r="G26" s="575"/>
      <c r="H26" s="576"/>
      <c r="K26" s="577"/>
      <c r="L26" s="578"/>
    </row>
    <row r="27" spans="2:20" s="443" customFormat="1" ht="15.75">
      <c r="B27" s="468">
        <v>1</v>
      </c>
      <c r="C27" s="469" t="s">
        <v>116</v>
      </c>
      <c r="D27" s="579" t="s">
        <v>53</v>
      </c>
      <c r="E27" s="579"/>
      <c r="F27" s="579"/>
      <c r="G27" s="470">
        <v>100</v>
      </c>
      <c r="H27" s="471">
        <v>100</v>
      </c>
      <c r="K27" s="472">
        <v>100</v>
      </c>
      <c r="L27" s="473">
        <v>100</v>
      </c>
      <c r="O27" s="443" t="s">
        <v>277</v>
      </c>
      <c r="T27"/>
    </row>
    <row r="28" spans="2:20" ht="13.9" customHeight="1">
      <c r="B28" s="456">
        <v>1</v>
      </c>
      <c r="C28" s="457" t="s">
        <v>127</v>
      </c>
      <c r="D28" s="573" t="s">
        <v>48</v>
      </c>
      <c r="E28" s="573"/>
      <c r="F28" s="573"/>
      <c r="G28" s="458">
        <v>100</v>
      </c>
      <c r="H28" s="459">
        <v>100</v>
      </c>
      <c r="K28" s="460">
        <v>100</v>
      </c>
      <c r="L28" s="461">
        <v>100</v>
      </c>
      <c r="M28" s="444"/>
      <c r="N28" s="444"/>
      <c r="O28" s="443" t="s">
        <v>277</v>
      </c>
      <c r="P28" s="443"/>
      <c r="Q28" s="443"/>
      <c r="R28" s="443"/>
    </row>
    <row r="29" spans="2:20" ht="12.2" customHeight="1">
      <c r="B29" s="456">
        <v>3</v>
      </c>
      <c r="C29" s="457" t="s">
        <v>119</v>
      </c>
      <c r="D29" s="573" t="s">
        <v>46</v>
      </c>
      <c r="E29" s="573"/>
      <c r="F29" s="573"/>
      <c r="G29" s="458">
        <v>99.56</v>
      </c>
      <c r="H29" s="459">
        <v>99.56</v>
      </c>
      <c r="K29" s="460">
        <v>99.56</v>
      </c>
      <c r="L29" s="461">
        <v>100</v>
      </c>
      <c r="M29" s="444"/>
      <c r="N29" s="444"/>
      <c r="O29" s="443" t="s">
        <v>277</v>
      </c>
      <c r="P29" s="443"/>
      <c r="Q29" s="443"/>
      <c r="R29" s="443"/>
    </row>
    <row r="30" spans="2:20" ht="12.2" customHeight="1">
      <c r="B30" s="456">
        <v>4</v>
      </c>
      <c r="C30" s="457" t="s">
        <v>111</v>
      </c>
      <c r="D30" s="573" t="s">
        <v>66</v>
      </c>
      <c r="E30" s="573"/>
      <c r="F30" s="573"/>
      <c r="G30" s="458">
        <v>99.23</v>
      </c>
      <c r="H30" s="459">
        <v>99.23</v>
      </c>
      <c r="K30" s="460">
        <v>99.23</v>
      </c>
      <c r="L30" s="461">
        <v>100</v>
      </c>
      <c r="M30" s="444"/>
      <c r="N30" s="444"/>
      <c r="O30" s="443" t="s">
        <v>277</v>
      </c>
      <c r="P30" s="443"/>
      <c r="Q30" s="443"/>
      <c r="R30" s="443"/>
    </row>
    <row r="31" spans="2:20" ht="12.2" customHeight="1">
      <c r="B31" s="456">
        <v>5</v>
      </c>
      <c r="C31" s="457" t="s">
        <v>110</v>
      </c>
      <c r="D31" s="573" t="s">
        <v>40</v>
      </c>
      <c r="E31" s="573"/>
      <c r="F31" s="573"/>
      <c r="G31" s="458">
        <v>98.25</v>
      </c>
      <c r="H31" s="459">
        <v>98.25</v>
      </c>
      <c r="K31" s="460">
        <v>98.25</v>
      </c>
      <c r="L31" s="461">
        <v>100</v>
      </c>
      <c r="O31" s="443" t="s">
        <v>277</v>
      </c>
      <c r="P31" s="443"/>
      <c r="Q31" s="443"/>
      <c r="R31" s="443"/>
    </row>
    <row r="32" spans="2:20" ht="12.2" customHeight="1">
      <c r="B32" s="456">
        <v>6</v>
      </c>
      <c r="C32" s="457" t="s">
        <v>146</v>
      </c>
      <c r="D32" s="573" t="s">
        <v>49</v>
      </c>
      <c r="E32" s="573"/>
      <c r="F32" s="573"/>
      <c r="G32" s="458">
        <v>97.99</v>
      </c>
      <c r="H32" s="459">
        <v>97.99</v>
      </c>
      <c r="K32" s="460">
        <v>97.99</v>
      </c>
      <c r="L32" s="461">
        <v>100</v>
      </c>
      <c r="O32" s="443" t="s">
        <v>277</v>
      </c>
      <c r="P32" s="443"/>
      <c r="Q32" s="443"/>
      <c r="R32" s="443"/>
    </row>
    <row r="33" spans="2:20" s="443" customFormat="1" ht="15.75">
      <c r="B33" s="456">
        <v>7</v>
      </c>
      <c r="C33" s="457" t="s">
        <v>132</v>
      </c>
      <c r="D33" s="573" t="s">
        <v>68</v>
      </c>
      <c r="E33" s="573"/>
      <c r="F33" s="573"/>
      <c r="G33" s="458">
        <v>97.73</v>
      </c>
      <c r="H33" s="459">
        <v>97.73</v>
      </c>
      <c r="K33" s="460">
        <v>97.73</v>
      </c>
      <c r="L33" s="461">
        <v>100</v>
      </c>
      <c r="O33" s="443" t="s">
        <v>277</v>
      </c>
      <c r="T33"/>
    </row>
    <row r="34" spans="2:20" ht="12.2" customHeight="1">
      <c r="B34" s="456">
        <v>8</v>
      </c>
      <c r="C34" s="457" t="s">
        <v>144</v>
      </c>
      <c r="D34" s="573" t="s">
        <v>38</v>
      </c>
      <c r="E34" s="573"/>
      <c r="F34" s="573"/>
      <c r="G34" s="458">
        <v>96.97</v>
      </c>
      <c r="H34" s="459">
        <v>96.97</v>
      </c>
      <c r="K34" s="460">
        <v>96.97</v>
      </c>
      <c r="L34" s="461">
        <v>100</v>
      </c>
      <c r="O34" s="443" t="s">
        <v>277</v>
      </c>
      <c r="P34" s="443"/>
      <c r="Q34" s="443"/>
      <c r="R34" s="443"/>
    </row>
    <row r="35" spans="2:20" ht="12.2" customHeight="1">
      <c r="B35" s="456">
        <v>9</v>
      </c>
      <c r="C35" s="457" t="s">
        <v>115</v>
      </c>
      <c r="D35" s="573" t="s">
        <v>268</v>
      </c>
      <c r="E35" s="573"/>
      <c r="F35" s="573"/>
      <c r="G35" s="458">
        <v>95.52</v>
      </c>
      <c r="H35" s="459">
        <v>95.52</v>
      </c>
      <c r="K35" s="460">
        <v>95.52</v>
      </c>
      <c r="L35" s="461">
        <v>100</v>
      </c>
      <c r="M35" s="444"/>
      <c r="N35" s="444"/>
      <c r="O35" s="443" t="s">
        <v>277</v>
      </c>
      <c r="P35" s="443"/>
      <c r="Q35" s="443"/>
      <c r="R35" s="443"/>
    </row>
    <row r="36" spans="2:20" ht="12.2" customHeight="1">
      <c r="B36" s="456">
        <v>10</v>
      </c>
      <c r="C36" s="457" t="s">
        <v>108</v>
      </c>
      <c r="D36" s="573" t="s">
        <v>32</v>
      </c>
      <c r="E36" s="573"/>
      <c r="F36" s="573"/>
      <c r="G36" s="458">
        <v>93.71</v>
      </c>
      <c r="H36" s="459">
        <v>93.71</v>
      </c>
      <c r="K36" s="460">
        <v>93.71</v>
      </c>
      <c r="L36" s="461">
        <v>100</v>
      </c>
      <c r="M36" s="444"/>
      <c r="N36" s="444"/>
      <c r="O36" s="443" t="s">
        <v>277</v>
      </c>
      <c r="P36" s="443"/>
      <c r="Q36" s="443"/>
      <c r="R36" s="443"/>
    </row>
    <row r="37" spans="2:20" ht="12.2" customHeight="1">
      <c r="B37" s="456">
        <v>11</v>
      </c>
      <c r="C37" s="457" t="s">
        <v>112</v>
      </c>
      <c r="D37" s="573" t="s">
        <v>62</v>
      </c>
      <c r="E37" s="573"/>
      <c r="F37" s="573"/>
      <c r="G37" s="458">
        <v>89.79</v>
      </c>
      <c r="H37" s="459">
        <v>89.79</v>
      </c>
      <c r="K37" s="460">
        <v>89.79</v>
      </c>
      <c r="L37" s="461">
        <v>100</v>
      </c>
      <c r="M37" s="444"/>
      <c r="N37" s="444"/>
      <c r="O37" s="443" t="s">
        <v>277</v>
      </c>
      <c r="P37" s="443"/>
      <c r="Q37" s="443"/>
      <c r="R37" s="443"/>
    </row>
    <row r="38" spans="2:20" ht="12.2" customHeight="1">
      <c r="B38" s="462">
        <v>12</v>
      </c>
      <c r="C38" s="463" t="s">
        <v>106</v>
      </c>
      <c r="D38" s="585" t="s">
        <v>61</v>
      </c>
      <c r="E38" s="585"/>
      <c r="F38" s="585"/>
      <c r="G38" s="464">
        <v>87.54</v>
      </c>
      <c r="H38" s="465">
        <v>87.54</v>
      </c>
      <c r="K38" s="466">
        <v>87.54</v>
      </c>
      <c r="L38" s="467">
        <v>100</v>
      </c>
      <c r="M38" s="444"/>
      <c r="N38" s="444"/>
      <c r="O38" s="443" t="s">
        <v>277</v>
      </c>
      <c r="P38" s="443"/>
      <c r="Q38" s="443"/>
      <c r="R38" s="443"/>
    </row>
    <row r="39" spans="2:20" s="443" customFormat="1" ht="4.3499999999999996" customHeight="1">
      <c r="B39" s="559"/>
      <c r="C39" s="559"/>
      <c r="D39" s="559"/>
      <c r="E39" s="559"/>
      <c r="F39" s="559"/>
      <c r="G39" s="559"/>
      <c r="H39" s="559"/>
      <c r="K39" s="559"/>
      <c r="L39" s="559"/>
      <c r="T39"/>
    </row>
    <row r="40" spans="2:20" ht="12.2" customHeight="1">
      <c r="B40" s="580" t="s">
        <v>278</v>
      </c>
      <c r="C40" s="581"/>
      <c r="D40" s="581"/>
      <c r="E40" s="581"/>
      <c r="F40" s="581"/>
      <c r="G40" s="581"/>
      <c r="H40" s="582"/>
      <c r="I40" s="444"/>
      <c r="J40" s="444"/>
      <c r="K40" s="583"/>
      <c r="L40" s="584"/>
      <c r="M40" s="447"/>
      <c r="N40" s="447"/>
    </row>
    <row r="41" spans="2:20" ht="12.2" customHeight="1">
      <c r="B41" s="456">
        <v>1</v>
      </c>
      <c r="C41" s="457" t="s">
        <v>114</v>
      </c>
      <c r="D41" s="573" t="s">
        <v>73</v>
      </c>
      <c r="E41" s="573"/>
      <c r="F41" s="573"/>
      <c r="G41" s="458">
        <v>99.79</v>
      </c>
      <c r="H41" s="459">
        <v>99.79</v>
      </c>
      <c r="I41" s="444"/>
      <c r="J41" s="444"/>
      <c r="K41" s="460">
        <v>99.79</v>
      </c>
      <c r="L41" s="461">
        <v>100</v>
      </c>
      <c r="O41" t="s">
        <v>279</v>
      </c>
    </row>
    <row r="42" spans="2:20" ht="12.2" customHeight="1">
      <c r="B42" s="456">
        <v>2</v>
      </c>
      <c r="C42" s="457" t="s">
        <v>101</v>
      </c>
      <c r="D42" s="573" t="s">
        <v>37</v>
      </c>
      <c r="E42" s="573"/>
      <c r="F42" s="573"/>
      <c r="G42" s="458">
        <v>98.8</v>
      </c>
      <c r="H42" s="459">
        <v>98.8</v>
      </c>
      <c r="I42" s="444"/>
      <c r="J42" s="444"/>
      <c r="K42" s="460">
        <v>98.8</v>
      </c>
      <c r="L42" s="461">
        <v>100</v>
      </c>
      <c r="M42" s="444"/>
      <c r="N42" s="444"/>
      <c r="O42" t="s">
        <v>279</v>
      </c>
    </row>
    <row r="43" spans="2:20" ht="12.2" customHeight="1">
      <c r="B43" s="456">
        <v>3</v>
      </c>
      <c r="C43" s="457" t="s">
        <v>140</v>
      </c>
      <c r="D43" s="573" t="s">
        <v>69</v>
      </c>
      <c r="E43" s="573"/>
      <c r="F43" s="573"/>
      <c r="G43" s="458">
        <v>97.82</v>
      </c>
      <c r="H43" s="459">
        <v>97.82</v>
      </c>
      <c r="I43" s="444"/>
      <c r="J43" s="444"/>
      <c r="K43" s="460">
        <v>97.82</v>
      </c>
      <c r="L43" s="461">
        <v>100</v>
      </c>
      <c r="M43" s="444"/>
      <c r="N43" s="444"/>
      <c r="O43" t="s">
        <v>279</v>
      </c>
    </row>
    <row r="44" spans="2:20" ht="13.9" customHeight="1">
      <c r="B44" s="456">
        <v>4</v>
      </c>
      <c r="C44" s="457" t="s">
        <v>105</v>
      </c>
      <c r="D44" s="573" t="s">
        <v>44</v>
      </c>
      <c r="E44" s="573"/>
      <c r="F44" s="573"/>
      <c r="G44" s="458">
        <v>97.73</v>
      </c>
      <c r="H44" s="459">
        <v>97.73</v>
      </c>
      <c r="I44" s="447"/>
      <c r="J44" s="447"/>
      <c r="K44" s="460">
        <v>97.73</v>
      </c>
      <c r="L44" s="461">
        <v>100</v>
      </c>
      <c r="O44" t="s">
        <v>279</v>
      </c>
    </row>
    <row r="45" spans="2:20" ht="12.2" customHeight="1">
      <c r="B45" s="456">
        <v>5</v>
      </c>
      <c r="C45" s="457" t="s">
        <v>103</v>
      </c>
      <c r="D45" s="573" t="s">
        <v>34</v>
      </c>
      <c r="E45" s="573"/>
      <c r="F45" s="573"/>
      <c r="G45" s="458">
        <v>95.5</v>
      </c>
      <c r="H45" s="459">
        <v>95.5</v>
      </c>
      <c r="K45" s="460">
        <v>95.5</v>
      </c>
      <c r="L45" s="461">
        <v>100</v>
      </c>
      <c r="O45" t="s">
        <v>279</v>
      </c>
    </row>
    <row r="46" spans="2:20" ht="12.2" customHeight="1">
      <c r="B46" s="462">
        <v>6</v>
      </c>
      <c r="C46" s="463" t="s">
        <v>121</v>
      </c>
      <c r="D46" s="585" t="s">
        <v>67</v>
      </c>
      <c r="E46" s="585"/>
      <c r="F46" s="585"/>
      <c r="G46" s="464">
        <v>94.01</v>
      </c>
      <c r="H46" s="465">
        <v>94.01</v>
      </c>
      <c r="K46" s="466">
        <v>94.01</v>
      </c>
      <c r="L46" s="467">
        <v>100</v>
      </c>
      <c r="O46" t="s">
        <v>279</v>
      </c>
    </row>
    <row r="47" spans="2:20" s="443" customFormat="1" ht="4.3499999999999996" customHeight="1">
      <c r="B47" s="559"/>
      <c r="C47" s="559"/>
      <c r="D47" s="559"/>
      <c r="E47" s="559"/>
      <c r="F47" s="559"/>
      <c r="G47" s="559"/>
      <c r="H47" s="559"/>
      <c r="K47" s="559"/>
      <c r="L47" s="559"/>
    </row>
    <row r="48" spans="2:20" ht="12.2" customHeight="1">
      <c r="B48" s="586" t="s">
        <v>280</v>
      </c>
      <c r="C48" s="587"/>
      <c r="D48" s="587"/>
      <c r="E48" s="587"/>
      <c r="F48" s="587"/>
      <c r="G48" s="587"/>
      <c r="H48" s="588"/>
      <c r="I48" s="444"/>
      <c r="J48" s="444"/>
      <c r="K48" s="589"/>
      <c r="L48" s="590"/>
    </row>
    <row r="49" spans="2:15" ht="12.2" customHeight="1">
      <c r="B49" s="468">
        <v>1</v>
      </c>
      <c r="C49" s="469" t="s">
        <v>145</v>
      </c>
      <c r="D49" s="579" t="s">
        <v>63</v>
      </c>
      <c r="E49" s="579"/>
      <c r="F49" s="579"/>
      <c r="G49" s="470">
        <v>100</v>
      </c>
      <c r="H49" s="471">
        <v>100</v>
      </c>
      <c r="I49" s="444"/>
      <c r="J49" s="444"/>
      <c r="K49" s="472">
        <v>100</v>
      </c>
      <c r="L49" s="473">
        <v>100</v>
      </c>
      <c r="O49" t="s">
        <v>281</v>
      </c>
    </row>
    <row r="50" spans="2:15" ht="12.2" customHeight="1">
      <c r="B50" s="456">
        <v>2</v>
      </c>
      <c r="C50" s="457" t="s">
        <v>135</v>
      </c>
      <c r="D50" s="573" t="s">
        <v>54</v>
      </c>
      <c r="E50" s="573"/>
      <c r="F50" s="573"/>
      <c r="G50" s="458">
        <v>99.52</v>
      </c>
      <c r="H50" s="459">
        <v>99.52</v>
      </c>
      <c r="I50" s="444"/>
      <c r="J50" s="444"/>
      <c r="K50" s="460">
        <v>99.52</v>
      </c>
      <c r="L50" s="461">
        <v>100</v>
      </c>
      <c r="O50" t="s">
        <v>281</v>
      </c>
    </row>
    <row r="51" spans="2:15" ht="12.2" customHeight="1">
      <c r="B51" s="456">
        <v>3</v>
      </c>
      <c r="C51" s="457" t="s">
        <v>131</v>
      </c>
      <c r="D51" s="573" t="s">
        <v>42</v>
      </c>
      <c r="E51" s="573"/>
      <c r="F51" s="573"/>
      <c r="G51" s="458">
        <v>99.23</v>
      </c>
      <c r="H51" s="459">
        <v>99.23</v>
      </c>
      <c r="K51" s="460">
        <v>99.23</v>
      </c>
      <c r="L51" s="461">
        <v>100</v>
      </c>
      <c r="O51" t="s">
        <v>281</v>
      </c>
    </row>
    <row r="52" spans="2:15" ht="12.2" customHeight="1">
      <c r="B52" s="456">
        <v>4</v>
      </c>
      <c r="C52" s="457" t="s">
        <v>143</v>
      </c>
      <c r="D52" s="573" t="s">
        <v>41</v>
      </c>
      <c r="E52" s="573"/>
      <c r="F52" s="573"/>
      <c r="G52" s="458">
        <v>98.48</v>
      </c>
      <c r="H52" s="459">
        <v>98.48</v>
      </c>
      <c r="K52" s="460">
        <v>98.48</v>
      </c>
      <c r="L52" s="461">
        <v>100</v>
      </c>
      <c r="O52" t="s">
        <v>281</v>
      </c>
    </row>
    <row r="53" spans="2:15" ht="12.2" customHeight="1">
      <c r="B53" s="456">
        <v>5</v>
      </c>
      <c r="C53" s="457" t="s">
        <v>107</v>
      </c>
      <c r="D53" s="573" t="s">
        <v>45</v>
      </c>
      <c r="E53" s="573"/>
      <c r="F53" s="573"/>
      <c r="G53" s="458">
        <v>98.05</v>
      </c>
      <c r="H53" s="459">
        <v>98.05</v>
      </c>
      <c r="I53" s="447"/>
      <c r="J53" s="447"/>
      <c r="K53" s="460">
        <v>98.05</v>
      </c>
      <c r="L53" s="461">
        <v>100</v>
      </c>
      <c r="O53" t="s">
        <v>281</v>
      </c>
    </row>
    <row r="54" spans="2:15" ht="12.2" customHeight="1">
      <c r="B54" s="456">
        <v>6</v>
      </c>
      <c r="C54" s="457" t="s">
        <v>141</v>
      </c>
      <c r="D54" s="573" t="s">
        <v>72</v>
      </c>
      <c r="E54" s="573"/>
      <c r="F54" s="573"/>
      <c r="G54" s="458">
        <v>97.78</v>
      </c>
      <c r="H54" s="459">
        <v>97.78</v>
      </c>
      <c r="K54" s="460">
        <v>97.78</v>
      </c>
      <c r="L54" s="461">
        <v>100</v>
      </c>
      <c r="O54" t="s">
        <v>281</v>
      </c>
    </row>
    <row r="55" spans="2:15" ht="15.75">
      <c r="B55" s="456">
        <v>7</v>
      </c>
      <c r="C55" s="457" t="s">
        <v>139</v>
      </c>
      <c r="D55" s="573" t="s">
        <v>57</v>
      </c>
      <c r="E55" s="573"/>
      <c r="F55" s="573"/>
      <c r="G55" s="458">
        <v>97.72</v>
      </c>
      <c r="H55" s="459">
        <v>97.72</v>
      </c>
      <c r="I55" s="444"/>
      <c r="J55" s="444"/>
      <c r="K55" s="460">
        <v>97.72</v>
      </c>
      <c r="L55" s="461">
        <v>100</v>
      </c>
      <c r="O55" t="s">
        <v>281</v>
      </c>
    </row>
    <row r="56" spans="2:15" ht="12.2" customHeight="1">
      <c r="B56" s="456">
        <v>8</v>
      </c>
      <c r="C56" s="457" t="s">
        <v>122</v>
      </c>
      <c r="D56" s="573" t="s">
        <v>31</v>
      </c>
      <c r="E56" s="573"/>
      <c r="F56" s="573"/>
      <c r="G56" s="458">
        <v>96.9</v>
      </c>
      <c r="H56" s="459">
        <v>96.9</v>
      </c>
      <c r="I56" s="444"/>
      <c r="J56" s="444"/>
      <c r="K56" s="460">
        <v>96.9</v>
      </c>
      <c r="L56" s="461">
        <v>100</v>
      </c>
      <c r="O56" t="s">
        <v>281</v>
      </c>
    </row>
    <row r="57" spans="2:15" ht="12.2" customHeight="1">
      <c r="B57" s="456">
        <v>9</v>
      </c>
      <c r="C57" s="457" t="s">
        <v>137</v>
      </c>
      <c r="D57" s="573" t="s">
        <v>138</v>
      </c>
      <c r="E57" s="573"/>
      <c r="F57" s="573"/>
      <c r="G57" s="458">
        <v>96.9</v>
      </c>
      <c r="H57" s="459">
        <v>96.9</v>
      </c>
      <c r="I57" s="444"/>
      <c r="J57" s="444"/>
      <c r="K57" s="460">
        <v>96.9</v>
      </c>
      <c r="L57" s="461">
        <v>100</v>
      </c>
      <c r="O57" t="s">
        <v>281</v>
      </c>
    </row>
    <row r="58" spans="2:15" ht="12.2" customHeight="1">
      <c r="B58" s="456">
        <v>10</v>
      </c>
      <c r="C58" s="457" t="s">
        <v>142</v>
      </c>
      <c r="D58" s="573" t="s">
        <v>64</v>
      </c>
      <c r="E58" s="573"/>
      <c r="F58" s="573"/>
      <c r="G58" s="458">
        <v>95.76</v>
      </c>
      <c r="H58" s="459">
        <v>95.76</v>
      </c>
      <c r="I58" s="444"/>
      <c r="J58" s="444"/>
      <c r="K58" s="460">
        <v>95.76</v>
      </c>
      <c r="L58" s="461">
        <v>100</v>
      </c>
      <c r="O58" t="s">
        <v>281</v>
      </c>
    </row>
    <row r="59" spans="2:15" ht="12.2" customHeight="1">
      <c r="B59" s="456">
        <v>11</v>
      </c>
      <c r="C59" s="457" t="s">
        <v>126</v>
      </c>
      <c r="D59" s="573" t="s">
        <v>269</v>
      </c>
      <c r="E59" s="573"/>
      <c r="F59" s="573"/>
      <c r="G59" s="458">
        <v>95.61</v>
      </c>
      <c r="H59" s="459">
        <v>95.61</v>
      </c>
      <c r="I59" s="447"/>
      <c r="J59" s="447"/>
      <c r="K59" s="460">
        <v>95.61</v>
      </c>
      <c r="L59" s="461">
        <v>100</v>
      </c>
      <c r="O59" t="s">
        <v>281</v>
      </c>
    </row>
    <row r="60" spans="2:15" ht="12.2" customHeight="1">
      <c r="B60" s="456">
        <v>12</v>
      </c>
      <c r="C60" s="457" t="s">
        <v>134</v>
      </c>
      <c r="D60" s="573" t="s">
        <v>59</v>
      </c>
      <c r="E60" s="573"/>
      <c r="F60" s="573"/>
      <c r="G60" s="458">
        <v>95.58</v>
      </c>
      <c r="H60" s="459">
        <v>95.58</v>
      </c>
      <c r="K60" s="460">
        <v>95.58</v>
      </c>
      <c r="L60" s="461">
        <v>100</v>
      </c>
      <c r="O60" t="s">
        <v>281</v>
      </c>
    </row>
    <row r="61" spans="2:15" ht="12.2" customHeight="1">
      <c r="B61" s="456">
        <v>13</v>
      </c>
      <c r="C61" s="457" t="s">
        <v>118</v>
      </c>
      <c r="D61" s="573" t="s">
        <v>470</v>
      </c>
      <c r="E61" s="573"/>
      <c r="F61" s="573"/>
      <c r="G61" s="458">
        <v>86.46</v>
      </c>
      <c r="H61" s="459">
        <v>86.46</v>
      </c>
      <c r="I61" s="444"/>
      <c r="J61" s="444"/>
      <c r="K61" s="460">
        <v>86.46</v>
      </c>
      <c r="L61" s="461">
        <v>100</v>
      </c>
      <c r="O61" t="s">
        <v>281</v>
      </c>
    </row>
    <row r="62" spans="2:15" ht="12.2" customHeight="1">
      <c r="B62" s="462">
        <v>14</v>
      </c>
      <c r="C62" s="463" t="s">
        <v>136</v>
      </c>
      <c r="D62" s="585" t="s">
        <v>39</v>
      </c>
      <c r="E62" s="585"/>
      <c r="F62" s="585"/>
      <c r="G62" s="464">
        <v>86.06</v>
      </c>
      <c r="H62" s="465">
        <v>86.06</v>
      </c>
      <c r="I62" s="444"/>
      <c r="J62" s="444"/>
      <c r="K62" s="466">
        <v>86.06</v>
      </c>
      <c r="L62" s="467">
        <v>100</v>
      </c>
      <c r="O62" t="s">
        <v>281</v>
      </c>
    </row>
    <row r="63" spans="2:15" s="443" customFormat="1" ht="4.3499999999999996" customHeight="1">
      <c r="B63" s="559"/>
      <c r="C63" s="559"/>
      <c r="D63" s="559"/>
      <c r="E63" s="559"/>
      <c r="F63" s="559"/>
      <c r="G63" s="559"/>
      <c r="H63" s="559"/>
      <c r="K63" s="559"/>
      <c r="L63" s="559"/>
    </row>
    <row r="64" spans="2:15" ht="12.2" customHeight="1">
      <c r="B64" s="591" t="s">
        <v>282</v>
      </c>
      <c r="C64" s="592"/>
      <c r="D64" s="592"/>
      <c r="E64" s="592"/>
      <c r="F64" s="592"/>
      <c r="G64" s="592"/>
      <c r="H64" s="593"/>
      <c r="K64" s="594"/>
      <c r="L64" s="595"/>
    </row>
    <row r="65" spans="2:15" ht="12.2" customHeight="1">
      <c r="B65" s="456">
        <v>1</v>
      </c>
      <c r="C65" s="457" t="s">
        <v>187</v>
      </c>
      <c r="D65" s="573" t="s">
        <v>185</v>
      </c>
      <c r="E65" s="573"/>
      <c r="F65" s="573"/>
      <c r="G65" s="458">
        <v>100</v>
      </c>
      <c r="H65" s="459">
        <v>100</v>
      </c>
      <c r="K65" s="460">
        <v>100</v>
      </c>
      <c r="L65" s="461">
        <v>100</v>
      </c>
      <c r="O65" t="s">
        <v>283</v>
      </c>
    </row>
    <row r="66" spans="2:15" ht="12.2" customHeight="1">
      <c r="B66" s="456">
        <v>1</v>
      </c>
      <c r="C66" s="457" t="s">
        <v>270</v>
      </c>
      <c r="D66" s="573" t="s">
        <v>231</v>
      </c>
      <c r="E66" s="573"/>
      <c r="F66" s="573"/>
      <c r="G66" s="458">
        <v>100</v>
      </c>
      <c r="H66" s="459">
        <v>100</v>
      </c>
      <c r="I66" s="448"/>
      <c r="J66" s="448"/>
      <c r="K66" s="460">
        <v>100</v>
      </c>
      <c r="L66" s="461">
        <v>100</v>
      </c>
      <c r="O66" t="s">
        <v>283</v>
      </c>
    </row>
    <row r="67" spans="2:15" ht="12.2" customHeight="1">
      <c r="B67" s="456">
        <v>1</v>
      </c>
      <c r="C67" s="457" t="s">
        <v>229</v>
      </c>
      <c r="D67" s="573" t="s">
        <v>230</v>
      </c>
      <c r="E67" s="573"/>
      <c r="F67" s="573"/>
      <c r="G67" s="458">
        <v>100</v>
      </c>
      <c r="H67" s="459">
        <v>100</v>
      </c>
      <c r="K67" s="460">
        <v>100</v>
      </c>
      <c r="L67" s="461">
        <v>100</v>
      </c>
      <c r="O67" t="s">
        <v>283</v>
      </c>
    </row>
    <row r="68" spans="2:15" ht="12.2" customHeight="1">
      <c r="B68" s="456">
        <v>4</v>
      </c>
      <c r="C68" s="457" t="s">
        <v>133</v>
      </c>
      <c r="D68" s="573" t="s">
        <v>55</v>
      </c>
      <c r="E68" s="573"/>
      <c r="F68" s="573"/>
      <c r="G68" s="458">
        <v>99.42</v>
      </c>
      <c r="H68" s="459">
        <v>99.42</v>
      </c>
      <c r="K68" s="460">
        <v>99.42</v>
      </c>
      <c r="L68" s="461">
        <v>100</v>
      </c>
      <c r="O68" t="s">
        <v>283</v>
      </c>
    </row>
    <row r="69" spans="2:15" ht="12.2" customHeight="1">
      <c r="B69" s="456">
        <v>5</v>
      </c>
      <c r="C69" s="457" t="s">
        <v>129</v>
      </c>
      <c r="D69" s="573" t="s">
        <v>74</v>
      </c>
      <c r="E69" s="573"/>
      <c r="F69" s="573"/>
      <c r="G69" s="458">
        <v>98.84</v>
      </c>
      <c r="H69" s="459">
        <v>98.84</v>
      </c>
      <c r="K69" s="460">
        <v>98.84</v>
      </c>
      <c r="L69" s="461">
        <v>100</v>
      </c>
      <c r="O69" t="s">
        <v>283</v>
      </c>
    </row>
    <row r="70" spans="2:15" ht="12.2" customHeight="1">
      <c r="B70" s="456">
        <v>6</v>
      </c>
      <c r="C70" s="457" t="s">
        <v>120</v>
      </c>
      <c r="D70" s="573" t="s">
        <v>51</v>
      </c>
      <c r="E70" s="573"/>
      <c r="F70" s="573"/>
      <c r="G70" s="458">
        <v>98.59</v>
      </c>
      <c r="H70" s="459">
        <v>98.59</v>
      </c>
      <c r="K70" s="460">
        <v>98.59</v>
      </c>
      <c r="L70" s="461">
        <v>100</v>
      </c>
      <c r="O70" t="s">
        <v>283</v>
      </c>
    </row>
    <row r="71" spans="2:15" ht="12.2" customHeight="1">
      <c r="B71" s="456">
        <v>7</v>
      </c>
      <c r="C71" s="457" t="s">
        <v>117</v>
      </c>
      <c r="D71" s="573" t="s">
        <v>35</v>
      </c>
      <c r="E71" s="573"/>
      <c r="F71" s="573"/>
      <c r="G71" s="458">
        <v>96.15</v>
      </c>
      <c r="H71" s="459">
        <v>96.15</v>
      </c>
      <c r="K71" s="460">
        <v>96.15</v>
      </c>
      <c r="L71" s="461">
        <v>100</v>
      </c>
      <c r="O71" t="s">
        <v>283</v>
      </c>
    </row>
    <row r="72" spans="2:15" ht="12.2" customHeight="1">
      <c r="B72" s="456">
        <v>8</v>
      </c>
      <c r="C72" s="457" t="s">
        <v>124</v>
      </c>
      <c r="D72" s="573" t="s">
        <v>125</v>
      </c>
      <c r="E72" s="573"/>
      <c r="F72" s="573"/>
      <c r="G72" s="458">
        <v>96.11</v>
      </c>
      <c r="H72" s="459">
        <v>96.11</v>
      </c>
      <c r="K72" s="460">
        <v>96.11</v>
      </c>
      <c r="L72" s="461">
        <v>100</v>
      </c>
      <c r="O72" t="s">
        <v>283</v>
      </c>
    </row>
    <row r="73" spans="2:15" ht="12.2" customHeight="1">
      <c r="B73" s="462">
        <v>9</v>
      </c>
      <c r="C73" s="463" t="s">
        <v>128</v>
      </c>
      <c r="D73" s="585" t="s">
        <v>52</v>
      </c>
      <c r="E73" s="585"/>
      <c r="F73" s="585"/>
      <c r="G73" s="464">
        <v>89.88</v>
      </c>
      <c r="H73" s="465">
        <v>89.88</v>
      </c>
      <c r="K73" s="466">
        <v>89.88</v>
      </c>
      <c r="L73" s="467">
        <v>100</v>
      </c>
      <c r="O73" t="s">
        <v>283</v>
      </c>
    </row>
    <row r="74" spans="2:15" ht="15.75"/>
    <row r="75" spans="2:15" ht="15.75"/>
    <row r="76" spans="2:15" ht="15.75"/>
    <row r="77" spans="2:15" ht="15.75"/>
    <row r="78" spans="2:15" ht="15.75"/>
    <row r="79" spans="2:15" ht="15.75"/>
  </sheetData>
  <mergeCells count="79">
    <mergeCell ref="D69:F69"/>
    <mergeCell ref="D70:F70"/>
    <mergeCell ref="D71:F71"/>
    <mergeCell ref="D72:F72"/>
    <mergeCell ref="D73:F73"/>
    <mergeCell ref="B64:H64"/>
    <mergeCell ref="K64:L64"/>
    <mergeCell ref="D65:F65"/>
    <mergeCell ref="D66:F66"/>
    <mergeCell ref="D67:F67"/>
    <mergeCell ref="D68:F68"/>
    <mergeCell ref="D59:F59"/>
    <mergeCell ref="D60:F60"/>
    <mergeCell ref="D61:F61"/>
    <mergeCell ref="D62:F62"/>
    <mergeCell ref="B63:H63"/>
    <mergeCell ref="K63:L63"/>
    <mergeCell ref="D53:F53"/>
    <mergeCell ref="D54:F54"/>
    <mergeCell ref="D55:F55"/>
    <mergeCell ref="D56:F56"/>
    <mergeCell ref="D57:F57"/>
    <mergeCell ref="D58:F58"/>
    <mergeCell ref="B48:H48"/>
    <mergeCell ref="K48:L48"/>
    <mergeCell ref="D49:F49"/>
    <mergeCell ref="D50:F50"/>
    <mergeCell ref="D51:F51"/>
    <mergeCell ref="D52:F52"/>
    <mergeCell ref="D43:F43"/>
    <mergeCell ref="D44:F44"/>
    <mergeCell ref="D45:F45"/>
    <mergeCell ref="D46:F46"/>
    <mergeCell ref="B47:H47"/>
    <mergeCell ref="K47:L47"/>
    <mergeCell ref="B39:H39"/>
    <mergeCell ref="K39:L39"/>
    <mergeCell ref="B40:H40"/>
    <mergeCell ref="K40:L40"/>
    <mergeCell ref="D41:F41"/>
    <mergeCell ref="D42:F42"/>
    <mergeCell ref="D33:F33"/>
    <mergeCell ref="D34:F34"/>
    <mergeCell ref="D35:F35"/>
    <mergeCell ref="D36:F36"/>
    <mergeCell ref="D37:F37"/>
    <mergeCell ref="D38:F38"/>
    <mergeCell ref="D27:F27"/>
    <mergeCell ref="D28:F28"/>
    <mergeCell ref="D29:F29"/>
    <mergeCell ref="D30:F30"/>
    <mergeCell ref="D31:F31"/>
    <mergeCell ref="D32:F32"/>
    <mergeCell ref="D22:F22"/>
    <mergeCell ref="D23:F23"/>
    <mergeCell ref="D24:F24"/>
    <mergeCell ref="B25:H25"/>
    <mergeCell ref="K25:L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6 H22 H27:H35 H41:H45 H49:H60 H65:H72">
    <cfRule type="dataBar" priority="3">
      <dataBar showValue="0">
        <cfvo type="num" val="0"/>
        <cfvo type="num" val="100"/>
        <color rgb="FF008066"/>
      </dataBar>
      <extLst>
        <ext xmlns:x14="http://schemas.microsoft.com/office/spreadsheetml/2009/9/main" uri="{B025F937-C7B1-47D3-B67F-A62EFF666E3E}">
          <x14:id>{3F28C1DF-0A33-4084-84FC-DEB7C96336D0}</x14:id>
        </ext>
      </extLst>
    </cfRule>
  </conditionalFormatting>
  <conditionalFormatting sqref="H17:H19 H23 H36 H46">
    <cfRule type="dataBar" priority="2">
      <dataBar showValue="0">
        <cfvo type="num" val="0"/>
        <cfvo type="num" val="100"/>
        <color rgb="FFFFC107"/>
      </dataBar>
      <extLst>
        <ext xmlns:x14="http://schemas.microsoft.com/office/spreadsheetml/2009/9/main" uri="{B025F937-C7B1-47D3-B67F-A62EFF666E3E}">
          <x14:id>{CF0931E4-73D8-4D01-BA95-589ED6014880}</x14:id>
        </ext>
      </extLst>
    </cfRule>
  </conditionalFormatting>
  <conditionalFormatting sqref="H37:H38 H24 H61:H62 H73">
    <cfRule type="dataBar" priority="1">
      <dataBar showValue="0">
        <cfvo type="num" val="0"/>
        <cfvo type="num" val="100"/>
        <color rgb="FFB30039"/>
      </dataBar>
      <extLst>
        <ext xmlns:x14="http://schemas.microsoft.com/office/spreadsheetml/2009/9/main" uri="{B025F937-C7B1-47D3-B67F-A62EFF666E3E}">
          <x14:id>{9F36B547-187A-4EDE-BE64-87D65A4952B8}</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3F28C1DF-0A33-4084-84FC-DEB7C96336D0}">
            <x14:dataBar minLength="0" maxLength="100" gradient="0" negativeBarColorSameAsPositive="1" axisPosition="none">
              <x14:cfvo type="num">
                <xm:f>0</xm:f>
              </x14:cfvo>
              <x14:cfvo type="num">
                <xm:f>100</xm:f>
              </x14:cfvo>
            </x14:dataBar>
          </x14:cfRule>
          <xm:sqref>H13:H16 H22 H27:H35 H41:H45 H49:H60 H65:H72</xm:sqref>
        </x14:conditionalFormatting>
        <x14:conditionalFormatting xmlns:xm="http://schemas.microsoft.com/office/excel/2006/main">
          <x14:cfRule type="dataBar" id="{CF0931E4-73D8-4D01-BA95-589ED6014880}">
            <x14:dataBar minLength="0" maxLength="100" gradient="0" negativeBarColorSameAsPositive="1" axisPosition="none">
              <x14:cfvo type="num">
                <xm:f>0</xm:f>
              </x14:cfvo>
              <x14:cfvo type="num">
                <xm:f>100</xm:f>
              </x14:cfvo>
            </x14:dataBar>
          </x14:cfRule>
          <xm:sqref>H17:H19 H23 H36 H46</xm:sqref>
        </x14:conditionalFormatting>
        <x14:conditionalFormatting xmlns:xm="http://schemas.microsoft.com/office/excel/2006/main">
          <x14:cfRule type="dataBar" id="{9F36B547-187A-4EDE-BE64-87D65A4952B8}">
            <x14:dataBar minLength="0" maxLength="100" gradient="0" negativeBarColorSameAsPositive="1" axisPosition="none">
              <x14:cfvo type="num">
                <xm:f>0</xm:f>
              </x14:cfvo>
              <x14:cfvo type="num">
                <xm:f>100</xm:f>
              </x14:cfvo>
            </x14:dataBar>
          </x14:cfRule>
          <xm:sqref>H37:H38 H24 H61:H62 H73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0793-3BFC-4C1C-AD0D-3FCD1B0E80D5}">
  <sheetPr>
    <tabColor rgb="FF002060"/>
    <pageSetUpPr fitToPage="1"/>
  </sheetPr>
  <dimension ref="A1:U113"/>
  <sheetViews>
    <sheetView showGridLines="0" zoomScale="55" zoomScaleNormal="55" workbookViewId="0">
      <selection activeCell="B8" sqref="B8:B9"/>
    </sheetView>
  </sheetViews>
  <sheetFormatPr baseColWidth="10" defaultColWidth="0" defaultRowHeight="19.350000000000001" customHeight="1" zeroHeight="1"/>
  <cols>
    <col min="1" max="1" width="7.140625" style="80" customWidth="1"/>
    <col min="2" max="2" width="14.28515625" style="80" customWidth="1"/>
    <col min="3" max="3" width="15.7109375" style="80" customWidth="1"/>
    <col min="4" max="5" width="25.7109375" style="80" customWidth="1"/>
    <col min="6" max="6" width="4.7109375" style="80" customWidth="1"/>
    <col min="7" max="8" width="20.7109375" style="80" customWidth="1"/>
    <col min="9" max="9" width="4.7109375" style="80" customWidth="1"/>
    <col min="10" max="11" width="20.7109375" style="80" customWidth="1"/>
    <col min="12" max="12" width="4.7109375" style="80" customWidth="1"/>
    <col min="13" max="14" width="20.7109375" style="80" customWidth="1"/>
    <col min="15" max="15" width="4.7109375" style="80" customWidth="1"/>
    <col min="16" max="17" width="20.7109375" style="80" customWidth="1"/>
    <col min="18" max="18" width="4.7109375" style="80" customWidth="1"/>
    <col min="19" max="20" width="20.7109375" style="80" customWidth="1"/>
    <col min="21" max="21" width="7.140625" style="80" customWidth="1"/>
    <col min="22" max="16384" width="15.7109375" style="80" hidden="1"/>
  </cols>
  <sheetData>
    <row r="1" spans="2:20" ht="16.5"/>
    <row r="2" spans="2:20" ht="16.5"/>
    <row r="3" spans="2:20" ht="30">
      <c r="B3" s="596" t="s">
        <v>92</v>
      </c>
      <c r="C3" s="596"/>
      <c r="D3" s="596"/>
      <c r="E3" s="596"/>
      <c r="F3" s="596"/>
      <c r="G3" s="596"/>
      <c r="H3" s="596"/>
      <c r="I3" s="596"/>
      <c r="J3" s="596"/>
      <c r="K3" s="596"/>
      <c r="L3" s="596"/>
      <c r="M3" s="596"/>
      <c r="N3" s="596"/>
      <c r="O3" s="596"/>
      <c r="P3" s="596"/>
      <c r="Q3" s="596"/>
      <c r="R3" s="596"/>
      <c r="S3" s="596"/>
      <c r="T3" s="596"/>
    </row>
    <row r="4" spans="2:20" ht="30">
      <c r="B4" s="596" t="s">
        <v>93</v>
      </c>
      <c r="C4" s="596"/>
      <c r="D4" s="596"/>
      <c r="E4" s="596"/>
      <c r="F4" s="596"/>
      <c r="G4" s="596"/>
      <c r="H4" s="596"/>
      <c r="I4" s="596"/>
      <c r="J4" s="596"/>
      <c r="K4" s="596"/>
      <c r="L4" s="596"/>
      <c r="M4" s="596"/>
      <c r="N4" s="596"/>
      <c r="O4" s="596"/>
      <c r="P4" s="596"/>
      <c r="Q4" s="596"/>
      <c r="R4" s="596"/>
      <c r="S4" s="596"/>
      <c r="T4" s="596"/>
    </row>
    <row r="5" spans="2:20" ht="30">
      <c r="B5" s="597" t="s">
        <v>481</v>
      </c>
      <c r="C5" s="597"/>
      <c r="D5" s="597"/>
      <c r="E5" s="597"/>
      <c r="F5" s="597"/>
      <c r="G5" s="597"/>
      <c r="H5" s="597"/>
      <c r="I5" s="597"/>
      <c r="J5" s="597"/>
      <c r="K5" s="597"/>
      <c r="L5" s="597"/>
      <c r="M5" s="597"/>
      <c r="N5" s="597"/>
      <c r="O5" s="597"/>
      <c r="P5" s="597"/>
      <c r="Q5" s="597"/>
      <c r="R5" s="597"/>
      <c r="S5" s="597"/>
      <c r="T5" s="597"/>
    </row>
    <row r="6" spans="2:20" ht="18">
      <c r="M6" s="598" t="s">
        <v>482</v>
      </c>
      <c r="N6" s="598"/>
      <c r="O6" s="598"/>
      <c r="P6" s="598"/>
      <c r="Q6" s="598"/>
      <c r="R6" s="598"/>
      <c r="S6" s="598"/>
      <c r="T6" s="598"/>
    </row>
    <row r="7" spans="2:20" ht="16.5"/>
    <row r="8" spans="2:20" ht="27.6" customHeight="1">
      <c r="B8" s="599" t="s">
        <v>264</v>
      </c>
      <c r="C8" s="601" t="s">
        <v>95</v>
      </c>
      <c r="D8" s="601"/>
      <c r="E8" s="602"/>
      <c r="F8" s="476"/>
      <c r="G8" s="605" t="s">
        <v>96</v>
      </c>
      <c r="H8" s="606"/>
      <c r="I8" s="476"/>
      <c r="J8" s="607" t="s">
        <v>284</v>
      </c>
      <c r="K8" s="608"/>
      <c r="L8" s="476"/>
      <c r="M8" s="609" t="s">
        <v>285</v>
      </c>
      <c r="N8" s="610"/>
      <c r="O8" s="476"/>
      <c r="P8" s="611" t="s">
        <v>286</v>
      </c>
      <c r="Q8" s="612"/>
      <c r="R8" s="476"/>
      <c r="S8" s="615" t="s">
        <v>287</v>
      </c>
      <c r="T8" s="616"/>
    </row>
    <row r="9" spans="2:20" ht="27.6" customHeight="1">
      <c r="B9" s="600"/>
      <c r="C9" s="603"/>
      <c r="D9" s="603"/>
      <c r="E9" s="604"/>
      <c r="F9" s="476"/>
      <c r="G9" s="477" t="s">
        <v>266</v>
      </c>
      <c r="H9" s="478" t="s">
        <v>267</v>
      </c>
      <c r="I9" s="476"/>
      <c r="J9" s="479" t="s">
        <v>266</v>
      </c>
      <c r="K9" s="480" t="s">
        <v>267</v>
      </c>
      <c r="L9" s="476"/>
      <c r="M9" s="481" t="s">
        <v>266</v>
      </c>
      <c r="N9" s="482" t="s">
        <v>267</v>
      </c>
      <c r="O9" s="476"/>
      <c r="P9" s="483" t="s">
        <v>266</v>
      </c>
      <c r="Q9" s="484" t="s">
        <v>267</v>
      </c>
      <c r="R9" s="476"/>
      <c r="S9" s="485" t="s">
        <v>266</v>
      </c>
      <c r="T9" s="486" t="s">
        <v>267</v>
      </c>
    </row>
    <row r="10" spans="2:20" ht="18">
      <c r="B10" s="487">
        <v>1</v>
      </c>
      <c r="C10" s="488" t="s">
        <v>116</v>
      </c>
      <c r="D10" s="489" t="s">
        <v>53</v>
      </c>
      <c r="E10" s="490"/>
      <c r="F10" s="491"/>
      <c r="G10" s="492">
        <v>100</v>
      </c>
      <c r="H10" s="493">
        <v>100</v>
      </c>
      <c r="I10" s="491"/>
      <c r="J10" s="492" t="s">
        <v>288</v>
      </c>
      <c r="K10" s="493">
        <v>100</v>
      </c>
      <c r="L10" s="491"/>
      <c r="M10" s="492" t="s">
        <v>288</v>
      </c>
      <c r="N10" s="493">
        <v>100</v>
      </c>
      <c r="O10" s="491"/>
      <c r="P10" s="492">
        <v>100</v>
      </c>
      <c r="Q10" s="493">
        <v>100</v>
      </c>
      <c r="R10" s="491"/>
      <c r="S10" s="492">
        <v>100</v>
      </c>
      <c r="T10" s="493">
        <v>100</v>
      </c>
    </row>
    <row r="11" spans="2:20" ht="18">
      <c r="B11" s="494">
        <v>1</v>
      </c>
      <c r="C11" s="495" t="s">
        <v>127</v>
      </c>
      <c r="D11" s="496" t="s">
        <v>48</v>
      </c>
      <c r="E11" s="497"/>
      <c r="F11" s="491"/>
      <c r="G11" s="498">
        <v>100</v>
      </c>
      <c r="H11" s="499">
        <v>100</v>
      </c>
      <c r="I11" s="491"/>
      <c r="J11" s="498">
        <v>100</v>
      </c>
      <c r="K11" s="499">
        <v>100</v>
      </c>
      <c r="L11" s="491"/>
      <c r="M11" s="498" t="s">
        <v>288</v>
      </c>
      <c r="N11" s="499">
        <v>100</v>
      </c>
      <c r="O11" s="491"/>
      <c r="P11" s="498">
        <v>100</v>
      </c>
      <c r="Q11" s="499">
        <v>100</v>
      </c>
      <c r="R11" s="491"/>
      <c r="S11" s="498">
        <v>100</v>
      </c>
      <c r="T11" s="499">
        <v>100</v>
      </c>
    </row>
    <row r="12" spans="2:20" ht="18">
      <c r="B12" s="494">
        <v>1</v>
      </c>
      <c r="C12" s="495" t="s">
        <v>145</v>
      </c>
      <c r="D12" s="496" t="s">
        <v>63</v>
      </c>
      <c r="E12" s="497"/>
      <c r="F12" s="491"/>
      <c r="G12" s="498">
        <v>100</v>
      </c>
      <c r="H12" s="499">
        <v>100</v>
      </c>
      <c r="I12" s="491"/>
      <c r="J12" s="498">
        <v>100</v>
      </c>
      <c r="K12" s="499">
        <v>100</v>
      </c>
      <c r="L12" s="491"/>
      <c r="M12" s="498" t="s">
        <v>288</v>
      </c>
      <c r="N12" s="499">
        <v>100</v>
      </c>
      <c r="O12" s="491"/>
      <c r="P12" s="498">
        <v>100</v>
      </c>
      <c r="Q12" s="499">
        <v>100</v>
      </c>
      <c r="R12" s="491"/>
      <c r="S12" s="498">
        <v>100</v>
      </c>
      <c r="T12" s="499">
        <v>100</v>
      </c>
    </row>
    <row r="13" spans="2:20" ht="18">
      <c r="B13" s="494">
        <v>1</v>
      </c>
      <c r="C13" s="495" t="s">
        <v>187</v>
      </c>
      <c r="D13" s="496" t="s">
        <v>185</v>
      </c>
      <c r="E13" s="497"/>
      <c r="F13" s="491"/>
      <c r="G13" s="498">
        <v>100</v>
      </c>
      <c r="H13" s="499">
        <v>100</v>
      </c>
      <c r="I13" s="491"/>
      <c r="J13" s="498" t="s">
        <v>288</v>
      </c>
      <c r="K13" s="499">
        <v>100</v>
      </c>
      <c r="L13" s="491"/>
      <c r="M13" s="498" t="s">
        <v>288</v>
      </c>
      <c r="N13" s="499">
        <v>100</v>
      </c>
      <c r="O13" s="491"/>
      <c r="P13" s="498">
        <v>100</v>
      </c>
      <c r="Q13" s="499">
        <v>100</v>
      </c>
      <c r="R13" s="491"/>
      <c r="S13" s="498">
        <v>100</v>
      </c>
      <c r="T13" s="499">
        <v>100</v>
      </c>
    </row>
    <row r="14" spans="2:20" ht="18">
      <c r="B14" s="494">
        <v>1</v>
      </c>
      <c r="C14" s="495" t="s">
        <v>270</v>
      </c>
      <c r="D14" s="496" t="s">
        <v>231</v>
      </c>
      <c r="E14" s="497"/>
      <c r="F14" s="491"/>
      <c r="G14" s="498">
        <v>100</v>
      </c>
      <c r="H14" s="499">
        <v>100</v>
      </c>
      <c r="I14" s="491"/>
      <c r="J14" s="498" t="s">
        <v>288</v>
      </c>
      <c r="K14" s="499">
        <v>100</v>
      </c>
      <c r="L14" s="491"/>
      <c r="M14" s="498" t="s">
        <v>288</v>
      </c>
      <c r="N14" s="499">
        <v>100</v>
      </c>
      <c r="O14" s="491"/>
      <c r="P14" s="498">
        <v>100</v>
      </c>
      <c r="Q14" s="499">
        <v>100</v>
      </c>
      <c r="R14" s="491"/>
      <c r="S14" s="498">
        <v>100</v>
      </c>
      <c r="T14" s="499">
        <v>100</v>
      </c>
    </row>
    <row r="15" spans="2:20" ht="18">
      <c r="B15" s="494">
        <v>1</v>
      </c>
      <c r="C15" s="495" t="s">
        <v>229</v>
      </c>
      <c r="D15" s="496" t="s">
        <v>230</v>
      </c>
      <c r="E15" s="497"/>
      <c r="F15" s="491"/>
      <c r="G15" s="498">
        <v>100</v>
      </c>
      <c r="H15" s="499">
        <v>100</v>
      </c>
      <c r="I15" s="491"/>
      <c r="J15" s="498" t="s">
        <v>288</v>
      </c>
      <c r="K15" s="499">
        <v>100</v>
      </c>
      <c r="L15" s="491"/>
      <c r="M15" s="498" t="s">
        <v>288</v>
      </c>
      <c r="N15" s="499">
        <v>100</v>
      </c>
      <c r="O15" s="491"/>
      <c r="P15" s="498">
        <v>100</v>
      </c>
      <c r="Q15" s="499">
        <v>100</v>
      </c>
      <c r="R15" s="491"/>
      <c r="S15" s="498">
        <v>100</v>
      </c>
      <c r="T15" s="499">
        <v>100</v>
      </c>
    </row>
    <row r="16" spans="2:20" ht="18">
      <c r="B16" s="494">
        <v>7</v>
      </c>
      <c r="C16" s="495" t="s">
        <v>97</v>
      </c>
      <c r="D16" s="496" t="s">
        <v>33</v>
      </c>
      <c r="E16" s="497"/>
      <c r="F16" s="491"/>
      <c r="G16" s="498">
        <v>100</v>
      </c>
      <c r="H16" s="499">
        <v>100</v>
      </c>
      <c r="I16" s="491"/>
      <c r="J16" s="498">
        <v>99.77</v>
      </c>
      <c r="K16" s="499">
        <v>100</v>
      </c>
      <c r="L16" s="491"/>
      <c r="M16" s="498">
        <v>100</v>
      </c>
      <c r="N16" s="499">
        <v>100</v>
      </c>
      <c r="O16" s="491"/>
      <c r="P16" s="498">
        <v>100</v>
      </c>
      <c r="Q16" s="499">
        <v>100</v>
      </c>
      <c r="R16" s="491"/>
      <c r="S16" s="498">
        <v>98.97</v>
      </c>
      <c r="T16" s="499">
        <v>100</v>
      </c>
    </row>
    <row r="17" spans="2:20" ht="18">
      <c r="B17" s="494">
        <v>8</v>
      </c>
      <c r="C17" s="495" t="s">
        <v>114</v>
      </c>
      <c r="D17" s="496" t="s">
        <v>73</v>
      </c>
      <c r="E17" s="497"/>
      <c r="F17" s="491"/>
      <c r="G17" s="498">
        <v>100</v>
      </c>
      <c r="H17" s="499">
        <v>100</v>
      </c>
      <c r="I17" s="491"/>
      <c r="J17" s="498">
        <v>99.51</v>
      </c>
      <c r="K17" s="499">
        <v>100</v>
      </c>
      <c r="L17" s="491"/>
      <c r="M17" s="498">
        <v>100</v>
      </c>
      <c r="N17" s="499">
        <v>100</v>
      </c>
      <c r="O17" s="491"/>
      <c r="P17" s="498">
        <v>100</v>
      </c>
      <c r="Q17" s="499">
        <v>100</v>
      </c>
      <c r="R17" s="491"/>
      <c r="S17" s="498">
        <v>99.49</v>
      </c>
      <c r="T17" s="499">
        <v>100</v>
      </c>
    </row>
    <row r="18" spans="2:20" ht="18">
      <c r="B18" s="494">
        <v>9</v>
      </c>
      <c r="C18" s="495" t="s">
        <v>119</v>
      </c>
      <c r="D18" s="496" t="s">
        <v>46</v>
      </c>
      <c r="E18" s="497"/>
      <c r="F18" s="491"/>
      <c r="G18" s="498">
        <v>99.1</v>
      </c>
      <c r="H18" s="499">
        <v>100</v>
      </c>
      <c r="I18" s="491"/>
      <c r="J18" s="498" t="s">
        <v>288</v>
      </c>
      <c r="K18" s="499">
        <v>100</v>
      </c>
      <c r="L18" s="491"/>
      <c r="M18" s="498" t="s">
        <v>288</v>
      </c>
      <c r="N18" s="499">
        <v>100</v>
      </c>
      <c r="O18" s="491"/>
      <c r="P18" s="498">
        <v>100</v>
      </c>
      <c r="Q18" s="499">
        <v>100</v>
      </c>
      <c r="R18" s="491"/>
      <c r="S18" s="498">
        <v>100</v>
      </c>
      <c r="T18" s="499">
        <v>100</v>
      </c>
    </row>
    <row r="19" spans="2:20" ht="18">
      <c r="B19" s="494">
        <v>10</v>
      </c>
      <c r="C19" s="495" t="s">
        <v>135</v>
      </c>
      <c r="D19" s="496" t="s">
        <v>54</v>
      </c>
      <c r="E19" s="497"/>
      <c r="F19" s="491"/>
      <c r="G19" s="498">
        <v>100</v>
      </c>
      <c r="H19" s="499">
        <v>100</v>
      </c>
      <c r="I19" s="491"/>
      <c r="J19" s="498">
        <v>99.77</v>
      </c>
      <c r="K19" s="499">
        <v>100</v>
      </c>
      <c r="L19" s="491"/>
      <c r="M19" s="498" t="s">
        <v>288</v>
      </c>
      <c r="N19" s="499">
        <v>100</v>
      </c>
      <c r="O19" s="491"/>
      <c r="P19" s="498">
        <v>89.74</v>
      </c>
      <c r="Q19" s="499">
        <v>100</v>
      </c>
      <c r="R19" s="491"/>
      <c r="S19" s="498">
        <v>100</v>
      </c>
      <c r="T19" s="499">
        <v>100</v>
      </c>
    </row>
    <row r="20" spans="2:20" ht="18">
      <c r="B20" s="494">
        <v>11</v>
      </c>
      <c r="C20" s="495" t="s">
        <v>133</v>
      </c>
      <c r="D20" s="496" t="s">
        <v>55</v>
      </c>
      <c r="E20" s="497"/>
      <c r="F20" s="491"/>
      <c r="G20" s="498">
        <v>100</v>
      </c>
      <c r="H20" s="499">
        <v>100</v>
      </c>
      <c r="I20" s="491"/>
      <c r="J20" s="498">
        <v>98.61</v>
      </c>
      <c r="K20" s="499">
        <v>100</v>
      </c>
      <c r="L20" s="491"/>
      <c r="M20" s="498" t="s">
        <v>288</v>
      </c>
      <c r="N20" s="499">
        <v>100</v>
      </c>
      <c r="O20" s="491"/>
      <c r="P20" s="498">
        <v>100</v>
      </c>
      <c r="Q20" s="499">
        <v>100</v>
      </c>
      <c r="R20" s="491"/>
      <c r="S20" s="498">
        <v>100</v>
      </c>
      <c r="T20" s="499">
        <v>100</v>
      </c>
    </row>
    <row r="21" spans="2:20" ht="18">
      <c r="B21" s="494">
        <v>12</v>
      </c>
      <c r="C21" s="495" t="s">
        <v>111</v>
      </c>
      <c r="D21" s="496" t="s">
        <v>66</v>
      </c>
      <c r="E21" s="497"/>
      <c r="F21" s="491"/>
      <c r="G21" s="498">
        <v>98.63</v>
      </c>
      <c r="H21" s="499">
        <v>100</v>
      </c>
      <c r="I21" s="491"/>
      <c r="J21" s="498">
        <v>99.31</v>
      </c>
      <c r="K21" s="499">
        <v>100</v>
      </c>
      <c r="L21" s="491"/>
      <c r="M21" s="498" t="s">
        <v>288</v>
      </c>
      <c r="N21" s="499">
        <v>100</v>
      </c>
      <c r="O21" s="491"/>
      <c r="P21" s="498">
        <v>100</v>
      </c>
      <c r="Q21" s="499">
        <v>100</v>
      </c>
      <c r="R21" s="491"/>
      <c r="S21" s="498">
        <v>100</v>
      </c>
      <c r="T21" s="499">
        <v>100</v>
      </c>
    </row>
    <row r="22" spans="2:20" ht="18">
      <c r="B22" s="494">
        <v>13</v>
      </c>
      <c r="C22" s="495" t="s">
        <v>131</v>
      </c>
      <c r="D22" s="496" t="s">
        <v>42</v>
      </c>
      <c r="E22" s="497"/>
      <c r="F22" s="491"/>
      <c r="G22" s="498">
        <v>99.47</v>
      </c>
      <c r="H22" s="499">
        <v>100</v>
      </c>
      <c r="I22" s="491"/>
      <c r="J22" s="498">
        <v>98.62</v>
      </c>
      <c r="K22" s="499">
        <v>100</v>
      </c>
      <c r="L22" s="491"/>
      <c r="M22" s="498" t="s">
        <v>288</v>
      </c>
      <c r="N22" s="499">
        <v>100</v>
      </c>
      <c r="O22" s="491"/>
      <c r="P22" s="498">
        <v>100</v>
      </c>
      <c r="Q22" s="499">
        <v>100</v>
      </c>
      <c r="R22" s="491"/>
      <c r="S22" s="498">
        <v>100</v>
      </c>
      <c r="T22" s="499">
        <v>100</v>
      </c>
    </row>
    <row r="23" spans="2:20" ht="18">
      <c r="B23" s="494">
        <v>14</v>
      </c>
      <c r="C23" s="495" t="s">
        <v>129</v>
      </c>
      <c r="D23" s="496" t="s">
        <v>74</v>
      </c>
      <c r="E23" s="497"/>
      <c r="F23" s="491"/>
      <c r="G23" s="498">
        <v>99.49</v>
      </c>
      <c r="H23" s="499">
        <v>100</v>
      </c>
      <c r="I23" s="491"/>
      <c r="J23" s="498" t="s">
        <v>288</v>
      </c>
      <c r="K23" s="499">
        <v>100</v>
      </c>
      <c r="L23" s="491"/>
      <c r="M23" s="498" t="s">
        <v>288</v>
      </c>
      <c r="N23" s="499">
        <v>100</v>
      </c>
      <c r="O23" s="491"/>
      <c r="P23" s="498">
        <v>100</v>
      </c>
      <c r="Q23" s="499">
        <v>100</v>
      </c>
      <c r="R23" s="491"/>
      <c r="S23" s="498">
        <v>100</v>
      </c>
      <c r="T23" s="499">
        <v>100</v>
      </c>
    </row>
    <row r="24" spans="2:20" ht="18">
      <c r="B24" s="494">
        <v>15</v>
      </c>
      <c r="C24" s="495" t="s">
        <v>101</v>
      </c>
      <c r="D24" s="496" t="s">
        <v>37</v>
      </c>
      <c r="E24" s="497"/>
      <c r="F24" s="491"/>
      <c r="G24" s="498">
        <v>100</v>
      </c>
      <c r="H24" s="499">
        <v>100</v>
      </c>
      <c r="I24" s="491"/>
      <c r="J24" s="498">
        <v>96.39</v>
      </c>
      <c r="K24" s="499">
        <v>100</v>
      </c>
      <c r="L24" s="491"/>
      <c r="M24" s="498">
        <v>99.52</v>
      </c>
      <c r="N24" s="499">
        <v>100</v>
      </c>
      <c r="O24" s="491"/>
      <c r="P24" s="498">
        <v>100</v>
      </c>
      <c r="Q24" s="499">
        <v>100</v>
      </c>
      <c r="R24" s="491"/>
      <c r="S24" s="498">
        <v>100</v>
      </c>
      <c r="T24" s="499">
        <v>100</v>
      </c>
    </row>
    <row r="25" spans="2:20" ht="18">
      <c r="B25" s="494">
        <v>16</v>
      </c>
      <c r="C25" s="495" t="s">
        <v>109</v>
      </c>
      <c r="D25" s="496" t="s">
        <v>43</v>
      </c>
      <c r="E25" s="497"/>
      <c r="F25" s="491"/>
      <c r="G25" s="498">
        <v>100</v>
      </c>
      <c r="H25" s="499">
        <v>100</v>
      </c>
      <c r="I25" s="491"/>
      <c r="J25" s="498">
        <v>99.76</v>
      </c>
      <c r="K25" s="499">
        <v>100</v>
      </c>
      <c r="L25" s="491"/>
      <c r="M25" s="498">
        <v>95.82</v>
      </c>
      <c r="N25" s="499">
        <v>100</v>
      </c>
      <c r="O25" s="491"/>
      <c r="P25" s="498">
        <v>100</v>
      </c>
      <c r="Q25" s="499">
        <v>100</v>
      </c>
      <c r="R25" s="491"/>
      <c r="S25" s="498">
        <v>100</v>
      </c>
      <c r="T25" s="499">
        <v>100</v>
      </c>
    </row>
    <row r="26" spans="2:20" ht="18">
      <c r="B26" s="494">
        <v>17</v>
      </c>
      <c r="C26" s="495" t="s">
        <v>120</v>
      </c>
      <c r="D26" s="496" t="s">
        <v>51</v>
      </c>
      <c r="E26" s="497"/>
      <c r="F26" s="491"/>
      <c r="G26" s="498">
        <v>98.49</v>
      </c>
      <c r="H26" s="499">
        <v>100</v>
      </c>
      <c r="I26" s="491"/>
      <c r="J26" s="498">
        <v>99.76</v>
      </c>
      <c r="K26" s="499">
        <v>100</v>
      </c>
      <c r="L26" s="491"/>
      <c r="M26" s="498" t="s">
        <v>288</v>
      </c>
      <c r="N26" s="499">
        <v>100</v>
      </c>
      <c r="O26" s="491"/>
      <c r="P26" s="498">
        <v>82.05</v>
      </c>
      <c r="Q26" s="499">
        <v>100</v>
      </c>
      <c r="R26" s="491"/>
      <c r="S26" s="498">
        <v>99.49</v>
      </c>
      <c r="T26" s="499">
        <v>100</v>
      </c>
    </row>
    <row r="27" spans="2:20" ht="18">
      <c r="B27" s="494">
        <v>18</v>
      </c>
      <c r="C27" s="495" t="s">
        <v>143</v>
      </c>
      <c r="D27" s="496" t="s">
        <v>41</v>
      </c>
      <c r="E27" s="497"/>
      <c r="F27" s="491"/>
      <c r="G27" s="498">
        <v>100</v>
      </c>
      <c r="H27" s="499">
        <v>100</v>
      </c>
      <c r="I27" s="491"/>
      <c r="J27" s="498">
        <v>96.87</v>
      </c>
      <c r="K27" s="499">
        <v>100</v>
      </c>
      <c r="L27" s="491"/>
      <c r="M27" s="498" t="s">
        <v>288</v>
      </c>
      <c r="N27" s="499">
        <v>100</v>
      </c>
      <c r="O27" s="491"/>
      <c r="P27" s="498">
        <v>94.87</v>
      </c>
      <c r="Q27" s="499">
        <v>100</v>
      </c>
      <c r="R27" s="491"/>
      <c r="S27" s="498">
        <v>100</v>
      </c>
      <c r="T27" s="499">
        <v>100</v>
      </c>
    </row>
    <row r="28" spans="2:20" ht="18">
      <c r="B28" s="494">
        <v>19</v>
      </c>
      <c r="C28" s="495" t="s">
        <v>110</v>
      </c>
      <c r="D28" s="496" t="s">
        <v>40</v>
      </c>
      <c r="E28" s="497"/>
      <c r="F28" s="491"/>
      <c r="G28" s="498">
        <v>99.18</v>
      </c>
      <c r="H28" s="499">
        <v>100</v>
      </c>
      <c r="I28" s="491"/>
      <c r="J28" s="498">
        <v>98.84</v>
      </c>
      <c r="K28" s="499">
        <v>100</v>
      </c>
      <c r="L28" s="491"/>
      <c r="M28" s="498" t="s">
        <v>288</v>
      </c>
      <c r="N28" s="499">
        <v>100</v>
      </c>
      <c r="O28" s="491"/>
      <c r="P28" s="498">
        <v>97.44</v>
      </c>
      <c r="Q28" s="499">
        <v>100</v>
      </c>
      <c r="R28" s="491"/>
      <c r="S28" s="498">
        <v>95.38</v>
      </c>
      <c r="T28" s="499">
        <v>100</v>
      </c>
    </row>
    <row r="29" spans="2:20" ht="18">
      <c r="B29" s="494">
        <v>20</v>
      </c>
      <c r="C29" s="495" t="s">
        <v>107</v>
      </c>
      <c r="D29" s="496" t="s">
        <v>45</v>
      </c>
      <c r="E29" s="497"/>
      <c r="F29" s="491"/>
      <c r="G29" s="498">
        <v>100</v>
      </c>
      <c r="H29" s="499">
        <v>100</v>
      </c>
      <c r="I29" s="491"/>
      <c r="J29" s="498">
        <v>96.16</v>
      </c>
      <c r="K29" s="499">
        <v>100</v>
      </c>
      <c r="L29" s="491"/>
      <c r="M29" s="498">
        <v>100</v>
      </c>
      <c r="N29" s="499">
        <v>100</v>
      </c>
      <c r="O29" s="491"/>
      <c r="P29" s="498">
        <v>100</v>
      </c>
      <c r="Q29" s="499">
        <v>100</v>
      </c>
      <c r="R29" s="491"/>
      <c r="S29" s="498">
        <v>94.36</v>
      </c>
      <c r="T29" s="499">
        <v>100</v>
      </c>
    </row>
    <row r="30" spans="2:20" ht="18">
      <c r="B30" s="494">
        <v>21</v>
      </c>
      <c r="C30" s="495" t="s">
        <v>146</v>
      </c>
      <c r="D30" s="496" t="s">
        <v>49</v>
      </c>
      <c r="E30" s="497"/>
      <c r="F30" s="491"/>
      <c r="G30" s="498">
        <v>96.1</v>
      </c>
      <c r="H30" s="499">
        <v>100</v>
      </c>
      <c r="I30" s="491"/>
      <c r="J30" s="498" t="s">
        <v>288</v>
      </c>
      <c r="K30" s="499">
        <v>100</v>
      </c>
      <c r="L30" s="491"/>
      <c r="M30" s="498" t="s">
        <v>288</v>
      </c>
      <c r="N30" s="499">
        <v>100</v>
      </c>
      <c r="O30" s="491"/>
      <c r="P30" s="498" t="s">
        <v>288</v>
      </c>
      <c r="Q30" s="499">
        <v>100</v>
      </c>
      <c r="R30" s="491"/>
      <c r="S30" s="498">
        <v>100</v>
      </c>
      <c r="T30" s="499">
        <v>100</v>
      </c>
    </row>
    <row r="31" spans="2:20" ht="18">
      <c r="B31" s="494">
        <v>22</v>
      </c>
      <c r="C31" s="495" t="s">
        <v>140</v>
      </c>
      <c r="D31" s="496" t="s">
        <v>69</v>
      </c>
      <c r="E31" s="497"/>
      <c r="F31" s="491"/>
      <c r="G31" s="498">
        <v>100</v>
      </c>
      <c r="H31" s="499">
        <v>100</v>
      </c>
      <c r="I31" s="491"/>
      <c r="J31" s="498">
        <v>92.9</v>
      </c>
      <c r="K31" s="499">
        <v>100</v>
      </c>
      <c r="L31" s="491"/>
      <c r="M31" s="498">
        <v>100</v>
      </c>
      <c r="N31" s="499">
        <v>100</v>
      </c>
      <c r="O31" s="491"/>
      <c r="P31" s="498">
        <v>100</v>
      </c>
      <c r="Q31" s="499">
        <v>100</v>
      </c>
      <c r="R31" s="491"/>
      <c r="S31" s="498">
        <v>100</v>
      </c>
      <c r="T31" s="499">
        <v>100</v>
      </c>
    </row>
    <row r="32" spans="2:20" ht="18">
      <c r="B32" s="494">
        <v>23</v>
      </c>
      <c r="C32" s="495" t="s">
        <v>141</v>
      </c>
      <c r="D32" s="496" t="s">
        <v>72</v>
      </c>
      <c r="E32" s="497"/>
      <c r="F32" s="491"/>
      <c r="G32" s="498">
        <v>100</v>
      </c>
      <c r="H32" s="499">
        <v>100</v>
      </c>
      <c r="I32" s="491"/>
      <c r="J32" s="498">
        <v>94.82</v>
      </c>
      <c r="K32" s="499">
        <v>100</v>
      </c>
      <c r="L32" s="491"/>
      <c r="M32" s="498" t="s">
        <v>288</v>
      </c>
      <c r="N32" s="499">
        <v>100</v>
      </c>
      <c r="O32" s="491"/>
      <c r="P32" s="498">
        <v>100</v>
      </c>
      <c r="Q32" s="499">
        <v>100</v>
      </c>
      <c r="R32" s="491"/>
      <c r="S32" s="498">
        <v>100</v>
      </c>
      <c r="T32" s="499">
        <v>100</v>
      </c>
    </row>
    <row r="33" spans="2:20" ht="18">
      <c r="B33" s="494">
        <v>24</v>
      </c>
      <c r="C33" s="495" t="s">
        <v>132</v>
      </c>
      <c r="D33" s="496" t="s">
        <v>68</v>
      </c>
      <c r="E33" s="497"/>
      <c r="F33" s="491"/>
      <c r="G33" s="498">
        <v>100</v>
      </c>
      <c r="H33" s="499">
        <v>100</v>
      </c>
      <c r="I33" s="491"/>
      <c r="J33" s="498" t="s">
        <v>288</v>
      </c>
      <c r="K33" s="499">
        <v>100</v>
      </c>
      <c r="L33" s="491"/>
      <c r="M33" s="498" t="s">
        <v>288</v>
      </c>
      <c r="N33" s="499">
        <v>100</v>
      </c>
      <c r="O33" s="491"/>
      <c r="P33" s="498">
        <v>76.92</v>
      </c>
      <c r="Q33" s="499">
        <v>100</v>
      </c>
      <c r="R33" s="491"/>
      <c r="S33" s="498">
        <v>99.49</v>
      </c>
      <c r="T33" s="499">
        <v>100</v>
      </c>
    </row>
    <row r="34" spans="2:20" ht="18">
      <c r="B34" s="494">
        <v>25</v>
      </c>
      <c r="C34" s="495" t="s">
        <v>105</v>
      </c>
      <c r="D34" s="496" t="s">
        <v>44</v>
      </c>
      <c r="E34" s="497"/>
      <c r="F34" s="491"/>
      <c r="G34" s="498">
        <v>100</v>
      </c>
      <c r="H34" s="499">
        <v>100</v>
      </c>
      <c r="I34" s="491"/>
      <c r="J34" s="498">
        <v>97.8</v>
      </c>
      <c r="K34" s="499">
        <v>100</v>
      </c>
      <c r="L34" s="491"/>
      <c r="M34" s="498">
        <v>94.35</v>
      </c>
      <c r="N34" s="499">
        <v>100</v>
      </c>
      <c r="O34" s="491"/>
      <c r="P34" s="498">
        <v>100</v>
      </c>
      <c r="Q34" s="499">
        <v>100</v>
      </c>
      <c r="R34" s="491"/>
      <c r="S34" s="498">
        <v>100</v>
      </c>
      <c r="T34" s="499">
        <v>100</v>
      </c>
    </row>
    <row r="35" spans="2:20" ht="18">
      <c r="B35" s="494">
        <v>26</v>
      </c>
      <c r="C35" s="495" t="s">
        <v>139</v>
      </c>
      <c r="D35" s="496" t="s">
        <v>57</v>
      </c>
      <c r="E35" s="497"/>
      <c r="F35" s="491"/>
      <c r="G35" s="498">
        <v>98.08</v>
      </c>
      <c r="H35" s="499">
        <v>100</v>
      </c>
      <c r="I35" s="491"/>
      <c r="J35" s="498">
        <v>96.66</v>
      </c>
      <c r="K35" s="499">
        <v>100</v>
      </c>
      <c r="L35" s="491"/>
      <c r="M35" s="498" t="s">
        <v>288</v>
      </c>
      <c r="N35" s="499">
        <v>100</v>
      </c>
      <c r="O35" s="491"/>
      <c r="P35" s="498">
        <v>94.87</v>
      </c>
      <c r="Q35" s="499">
        <v>100</v>
      </c>
      <c r="R35" s="491"/>
      <c r="S35" s="498">
        <v>100</v>
      </c>
      <c r="T35" s="499">
        <v>100</v>
      </c>
    </row>
    <row r="36" spans="2:20" ht="18">
      <c r="B36" s="494">
        <v>27</v>
      </c>
      <c r="C36" s="495" t="s">
        <v>113</v>
      </c>
      <c r="D36" s="496" t="s">
        <v>65</v>
      </c>
      <c r="E36" s="497"/>
      <c r="F36" s="491"/>
      <c r="G36" s="498">
        <v>100</v>
      </c>
      <c r="H36" s="499">
        <v>100</v>
      </c>
      <c r="I36" s="491"/>
      <c r="J36" s="498">
        <v>90.7</v>
      </c>
      <c r="K36" s="499">
        <v>100</v>
      </c>
      <c r="L36" s="491"/>
      <c r="M36" s="498">
        <v>100</v>
      </c>
      <c r="N36" s="499">
        <v>100</v>
      </c>
      <c r="O36" s="491"/>
      <c r="P36" s="498">
        <v>100</v>
      </c>
      <c r="Q36" s="499">
        <v>100</v>
      </c>
      <c r="R36" s="491"/>
      <c r="S36" s="498">
        <v>100</v>
      </c>
      <c r="T36" s="499">
        <v>100</v>
      </c>
    </row>
    <row r="37" spans="2:20" ht="18">
      <c r="B37" s="494">
        <v>28</v>
      </c>
      <c r="C37" s="495" t="s">
        <v>98</v>
      </c>
      <c r="D37" s="496" t="s">
        <v>47</v>
      </c>
      <c r="E37" s="497"/>
      <c r="F37" s="491"/>
      <c r="G37" s="498">
        <v>100</v>
      </c>
      <c r="H37" s="499">
        <v>100</v>
      </c>
      <c r="I37" s="491"/>
      <c r="J37" s="498">
        <v>92.47</v>
      </c>
      <c r="K37" s="499">
        <v>100</v>
      </c>
      <c r="L37" s="491"/>
      <c r="M37" s="498">
        <v>97.38</v>
      </c>
      <c r="N37" s="499">
        <v>100</v>
      </c>
      <c r="O37" s="491"/>
      <c r="P37" s="498">
        <v>100</v>
      </c>
      <c r="Q37" s="499">
        <v>100</v>
      </c>
      <c r="R37" s="491"/>
      <c r="S37" s="498">
        <v>100</v>
      </c>
      <c r="T37" s="499">
        <v>100</v>
      </c>
    </row>
    <row r="38" spans="2:20" ht="18">
      <c r="B38" s="494">
        <v>29</v>
      </c>
      <c r="C38" s="495" t="s">
        <v>144</v>
      </c>
      <c r="D38" s="496" t="s">
        <v>38</v>
      </c>
      <c r="E38" s="497"/>
      <c r="F38" s="491"/>
      <c r="G38" s="498">
        <v>97.28</v>
      </c>
      <c r="H38" s="499">
        <v>100</v>
      </c>
      <c r="I38" s="491"/>
      <c r="J38" s="498">
        <v>97.85</v>
      </c>
      <c r="K38" s="499">
        <v>100</v>
      </c>
      <c r="L38" s="491"/>
      <c r="M38" s="498" t="s">
        <v>288</v>
      </c>
      <c r="N38" s="499">
        <v>100</v>
      </c>
      <c r="O38" s="491"/>
      <c r="P38" s="498">
        <v>100</v>
      </c>
      <c r="Q38" s="499">
        <v>100</v>
      </c>
      <c r="R38" s="491"/>
      <c r="S38" s="498">
        <v>93.85</v>
      </c>
      <c r="T38" s="499">
        <v>100</v>
      </c>
    </row>
    <row r="39" spans="2:20" ht="18">
      <c r="B39" s="494">
        <v>30</v>
      </c>
      <c r="C39" s="495" t="s">
        <v>122</v>
      </c>
      <c r="D39" s="496" t="s">
        <v>31</v>
      </c>
      <c r="E39" s="497"/>
      <c r="F39" s="491"/>
      <c r="G39" s="498">
        <v>100</v>
      </c>
      <c r="H39" s="499">
        <v>100</v>
      </c>
      <c r="I39" s="491"/>
      <c r="J39" s="498">
        <v>93.21</v>
      </c>
      <c r="K39" s="499">
        <v>100</v>
      </c>
      <c r="L39" s="491"/>
      <c r="M39" s="498" t="s">
        <v>288</v>
      </c>
      <c r="N39" s="499">
        <v>100</v>
      </c>
      <c r="O39" s="491"/>
      <c r="P39" s="498">
        <v>100</v>
      </c>
      <c r="Q39" s="499">
        <v>100</v>
      </c>
      <c r="R39" s="491"/>
      <c r="S39" s="498">
        <v>98.97</v>
      </c>
      <c r="T39" s="499">
        <v>100</v>
      </c>
    </row>
    <row r="40" spans="2:20" ht="18">
      <c r="B40" s="494">
        <v>31</v>
      </c>
      <c r="C40" s="495" t="s">
        <v>137</v>
      </c>
      <c r="D40" s="496" t="s">
        <v>138</v>
      </c>
      <c r="E40" s="497"/>
      <c r="F40" s="491"/>
      <c r="G40" s="498">
        <v>99.18</v>
      </c>
      <c r="H40" s="499">
        <v>100</v>
      </c>
      <c r="I40" s="491"/>
      <c r="J40" s="498">
        <v>93.42</v>
      </c>
      <c r="K40" s="499">
        <v>100</v>
      </c>
      <c r="L40" s="491"/>
      <c r="M40" s="498" t="s">
        <v>288</v>
      </c>
      <c r="N40" s="499">
        <v>100</v>
      </c>
      <c r="O40" s="491"/>
      <c r="P40" s="498">
        <v>100</v>
      </c>
      <c r="Q40" s="499">
        <v>100</v>
      </c>
      <c r="R40" s="491"/>
      <c r="S40" s="498">
        <v>100</v>
      </c>
      <c r="T40" s="499">
        <v>100</v>
      </c>
    </row>
    <row r="41" spans="2:20" ht="18">
      <c r="B41" s="494">
        <v>32</v>
      </c>
      <c r="C41" s="495" t="s">
        <v>104</v>
      </c>
      <c r="D41" s="496" t="s">
        <v>71</v>
      </c>
      <c r="E41" s="497"/>
      <c r="F41" s="491"/>
      <c r="G41" s="498">
        <v>98.67</v>
      </c>
      <c r="H41" s="499">
        <v>100</v>
      </c>
      <c r="I41" s="491"/>
      <c r="J41" s="498">
        <v>97.93</v>
      </c>
      <c r="K41" s="499">
        <v>100</v>
      </c>
      <c r="L41" s="491"/>
      <c r="M41" s="498">
        <v>90.81</v>
      </c>
      <c r="N41" s="499">
        <v>100</v>
      </c>
      <c r="O41" s="491"/>
      <c r="P41" s="498">
        <v>100</v>
      </c>
      <c r="Q41" s="499">
        <v>100</v>
      </c>
      <c r="R41" s="491"/>
      <c r="S41" s="498">
        <v>100</v>
      </c>
      <c r="T41" s="499">
        <v>100</v>
      </c>
    </row>
    <row r="42" spans="2:20" ht="18">
      <c r="B42" s="494">
        <v>33</v>
      </c>
      <c r="C42" s="495" t="s">
        <v>117</v>
      </c>
      <c r="D42" s="496" t="s">
        <v>35</v>
      </c>
      <c r="E42" s="497"/>
      <c r="F42" s="491"/>
      <c r="G42" s="498">
        <v>98.94</v>
      </c>
      <c r="H42" s="499">
        <v>100</v>
      </c>
      <c r="I42" s="491"/>
      <c r="J42" s="498">
        <v>94.92</v>
      </c>
      <c r="K42" s="499">
        <v>100</v>
      </c>
      <c r="L42" s="491"/>
      <c r="M42" s="498">
        <v>93.35</v>
      </c>
      <c r="N42" s="499">
        <v>100</v>
      </c>
      <c r="O42" s="491"/>
      <c r="P42" s="498">
        <v>100</v>
      </c>
      <c r="Q42" s="499">
        <v>100</v>
      </c>
      <c r="R42" s="491"/>
      <c r="S42" s="498">
        <v>98.97</v>
      </c>
      <c r="T42" s="499">
        <v>100</v>
      </c>
    </row>
    <row r="43" spans="2:20" ht="18">
      <c r="B43" s="494">
        <v>34</v>
      </c>
      <c r="C43" s="495" t="s">
        <v>124</v>
      </c>
      <c r="D43" s="496" t="s">
        <v>125</v>
      </c>
      <c r="E43" s="497"/>
      <c r="F43" s="491"/>
      <c r="G43" s="498">
        <v>96.4</v>
      </c>
      <c r="H43" s="499">
        <v>100</v>
      </c>
      <c r="I43" s="491"/>
      <c r="J43" s="498">
        <v>94.14</v>
      </c>
      <c r="K43" s="499">
        <v>100</v>
      </c>
      <c r="L43" s="491"/>
      <c r="M43" s="498">
        <v>98.81</v>
      </c>
      <c r="N43" s="499">
        <v>100</v>
      </c>
      <c r="O43" s="491"/>
      <c r="P43" s="498">
        <v>100</v>
      </c>
      <c r="Q43" s="499">
        <v>100</v>
      </c>
      <c r="R43" s="491"/>
      <c r="S43" s="498">
        <v>93.33</v>
      </c>
      <c r="T43" s="499">
        <v>100</v>
      </c>
    </row>
    <row r="44" spans="2:20" ht="18">
      <c r="B44" s="494">
        <v>35</v>
      </c>
      <c r="C44" s="495" t="s">
        <v>142</v>
      </c>
      <c r="D44" s="496" t="s">
        <v>64</v>
      </c>
      <c r="E44" s="497"/>
      <c r="F44" s="491"/>
      <c r="G44" s="498">
        <v>98.9</v>
      </c>
      <c r="H44" s="499">
        <v>100</v>
      </c>
      <c r="I44" s="491"/>
      <c r="J44" s="498">
        <v>90.95</v>
      </c>
      <c r="K44" s="499">
        <v>100</v>
      </c>
      <c r="L44" s="491"/>
      <c r="M44" s="498" t="s">
        <v>288</v>
      </c>
      <c r="N44" s="499">
        <v>100</v>
      </c>
      <c r="O44" s="491"/>
      <c r="P44" s="498">
        <v>100</v>
      </c>
      <c r="Q44" s="499">
        <v>100</v>
      </c>
      <c r="R44" s="491"/>
      <c r="S44" s="498">
        <v>100</v>
      </c>
      <c r="T44" s="499">
        <v>100</v>
      </c>
    </row>
    <row r="45" spans="2:20" ht="18">
      <c r="B45" s="494">
        <v>36</v>
      </c>
      <c r="C45" s="495" t="s">
        <v>126</v>
      </c>
      <c r="D45" s="496" t="s">
        <v>269</v>
      </c>
      <c r="E45" s="497"/>
      <c r="F45" s="491"/>
      <c r="G45" s="498">
        <v>97.63</v>
      </c>
      <c r="H45" s="499">
        <v>100</v>
      </c>
      <c r="I45" s="491"/>
      <c r="J45" s="498">
        <v>91.15</v>
      </c>
      <c r="K45" s="499">
        <v>100</v>
      </c>
      <c r="L45" s="491"/>
      <c r="M45" s="498">
        <v>99.52</v>
      </c>
      <c r="N45" s="499">
        <v>100</v>
      </c>
      <c r="O45" s="491"/>
      <c r="P45" s="498">
        <v>100</v>
      </c>
      <c r="Q45" s="499">
        <v>100</v>
      </c>
      <c r="R45" s="491"/>
      <c r="S45" s="498">
        <v>93.33</v>
      </c>
      <c r="T45" s="499">
        <v>100</v>
      </c>
    </row>
    <row r="46" spans="2:20" ht="18">
      <c r="B46" s="494">
        <v>37</v>
      </c>
      <c r="C46" s="495" t="s">
        <v>134</v>
      </c>
      <c r="D46" s="496" t="s">
        <v>59</v>
      </c>
      <c r="E46" s="497"/>
      <c r="F46" s="491"/>
      <c r="G46" s="498">
        <v>100</v>
      </c>
      <c r="H46" s="499">
        <v>100</v>
      </c>
      <c r="I46" s="491"/>
      <c r="J46" s="498">
        <v>85.4</v>
      </c>
      <c r="K46" s="499">
        <v>100</v>
      </c>
      <c r="L46" s="491"/>
      <c r="M46" s="498">
        <v>100</v>
      </c>
      <c r="N46" s="499">
        <v>100</v>
      </c>
      <c r="O46" s="491"/>
      <c r="P46" s="498">
        <v>100</v>
      </c>
      <c r="Q46" s="499">
        <v>100</v>
      </c>
      <c r="R46" s="491"/>
      <c r="S46" s="498">
        <v>100</v>
      </c>
      <c r="T46" s="499">
        <v>100</v>
      </c>
    </row>
    <row r="47" spans="2:20" ht="18">
      <c r="B47" s="494">
        <v>38</v>
      </c>
      <c r="C47" s="495" t="s">
        <v>115</v>
      </c>
      <c r="D47" s="496" t="s">
        <v>268</v>
      </c>
      <c r="E47" s="497"/>
      <c r="F47" s="491"/>
      <c r="G47" s="498">
        <v>100</v>
      </c>
      <c r="H47" s="499">
        <v>100</v>
      </c>
      <c r="I47" s="491"/>
      <c r="J47" s="498">
        <v>96.39</v>
      </c>
      <c r="K47" s="499">
        <v>100</v>
      </c>
      <c r="L47" s="491"/>
      <c r="M47" s="498" t="s">
        <v>288</v>
      </c>
      <c r="N47" s="499">
        <v>100</v>
      </c>
      <c r="O47" s="491"/>
      <c r="P47" s="498">
        <v>30.77</v>
      </c>
      <c r="Q47" s="499">
        <v>100</v>
      </c>
      <c r="R47" s="491"/>
      <c r="S47" s="498">
        <v>97.95</v>
      </c>
      <c r="T47" s="499">
        <v>100</v>
      </c>
    </row>
    <row r="48" spans="2:20" ht="18">
      <c r="B48" s="494">
        <v>39</v>
      </c>
      <c r="C48" s="495" t="s">
        <v>103</v>
      </c>
      <c r="D48" s="496" t="s">
        <v>34</v>
      </c>
      <c r="E48" s="497"/>
      <c r="F48" s="491"/>
      <c r="G48" s="498">
        <v>100</v>
      </c>
      <c r="H48" s="499">
        <v>100</v>
      </c>
      <c r="I48" s="491"/>
      <c r="J48" s="498">
        <v>90.64</v>
      </c>
      <c r="K48" s="499">
        <v>100</v>
      </c>
      <c r="L48" s="491"/>
      <c r="M48" s="498">
        <v>96.04</v>
      </c>
      <c r="N48" s="499">
        <v>100</v>
      </c>
      <c r="O48" s="491"/>
      <c r="P48" s="498">
        <v>97.44</v>
      </c>
      <c r="Q48" s="499">
        <v>100</v>
      </c>
      <c r="R48" s="491"/>
      <c r="S48" s="498">
        <v>96.41</v>
      </c>
      <c r="T48" s="499">
        <v>100</v>
      </c>
    </row>
    <row r="49" spans="2:20" ht="18">
      <c r="B49" s="494">
        <v>40</v>
      </c>
      <c r="C49" s="495" t="s">
        <v>100</v>
      </c>
      <c r="D49" s="496" t="s">
        <v>56</v>
      </c>
      <c r="E49" s="497"/>
      <c r="F49" s="491"/>
      <c r="G49" s="498">
        <v>100</v>
      </c>
      <c r="H49" s="499">
        <v>100</v>
      </c>
      <c r="I49" s="491"/>
      <c r="J49" s="498">
        <v>93.47</v>
      </c>
      <c r="K49" s="499">
        <v>100</v>
      </c>
      <c r="L49" s="491"/>
      <c r="M49" s="498">
        <v>89.05</v>
      </c>
      <c r="N49" s="499">
        <v>100</v>
      </c>
      <c r="O49" s="491"/>
      <c r="P49" s="498">
        <v>100</v>
      </c>
      <c r="Q49" s="499">
        <v>100</v>
      </c>
      <c r="R49" s="491"/>
      <c r="S49" s="498">
        <v>99.49</v>
      </c>
      <c r="T49" s="499">
        <v>100</v>
      </c>
    </row>
    <row r="50" spans="2:20" ht="18">
      <c r="B50" s="494">
        <v>41</v>
      </c>
      <c r="C50" s="495" t="s">
        <v>121</v>
      </c>
      <c r="D50" s="496" t="s">
        <v>67</v>
      </c>
      <c r="E50" s="497"/>
      <c r="F50" s="491"/>
      <c r="G50" s="498">
        <v>98.14</v>
      </c>
      <c r="H50" s="499">
        <v>100</v>
      </c>
      <c r="I50" s="491"/>
      <c r="J50" s="498">
        <v>84.67</v>
      </c>
      <c r="K50" s="499">
        <v>100</v>
      </c>
      <c r="L50" s="491"/>
      <c r="M50" s="498">
        <v>97.16</v>
      </c>
      <c r="N50" s="499">
        <v>100</v>
      </c>
      <c r="O50" s="491"/>
      <c r="P50" s="498">
        <v>97.44</v>
      </c>
      <c r="Q50" s="499">
        <v>100</v>
      </c>
      <c r="R50" s="491"/>
      <c r="S50" s="498">
        <v>98.97</v>
      </c>
      <c r="T50" s="499">
        <v>100</v>
      </c>
    </row>
    <row r="51" spans="2:20" ht="18">
      <c r="B51" s="494">
        <v>42</v>
      </c>
      <c r="C51" s="495" t="s">
        <v>108</v>
      </c>
      <c r="D51" s="496" t="s">
        <v>32</v>
      </c>
      <c r="E51" s="497"/>
      <c r="F51" s="491"/>
      <c r="G51" s="498">
        <v>100</v>
      </c>
      <c r="H51" s="499">
        <v>100</v>
      </c>
      <c r="I51" s="491"/>
      <c r="J51" s="498">
        <v>86.59</v>
      </c>
      <c r="K51" s="499">
        <v>100</v>
      </c>
      <c r="L51" s="491"/>
      <c r="M51" s="498">
        <v>95.27</v>
      </c>
      <c r="N51" s="499">
        <v>100</v>
      </c>
      <c r="O51" s="491"/>
      <c r="P51" s="498">
        <v>100</v>
      </c>
      <c r="Q51" s="499">
        <v>100</v>
      </c>
      <c r="R51" s="491"/>
      <c r="S51" s="498">
        <v>92.82</v>
      </c>
      <c r="T51" s="499">
        <v>100</v>
      </c>
    </row>
    <row r="52" spans="2:20" ht="18">
      <c r="B52" s="494">
        <v>43</v>
      </c>
      <c r="C52" s="495" t="s">
        <v>102</v>
      </c>
      <c r="D52" s="496" t="s">
        <v>58</v>
      </c>
      <c r="E52" s="497"/>
      <c r="F52" s="491"/>
      <c r="G52" s="498">
        <v>99.47</v>
      </c>
      <c r="H52" s="499">
        <v>100</v>
      </c>
      <c r="I52" s="491"/>
      <c r="J52" s="498">
        <v>81.06</v>
      </c>
      <c r="K52" s="499">
        <v>100</v>
      </c>
      <c r="L52" s="491"/>
      <c r="M52" s="498">
        <v>98.21</v>
      </c>
      <c r="N52" s="499">
        <v>100</v>
      </c>
      <c r="O52" s="491"/>
      <c r="P52" s="498">
        <v>66.67</v>
      </c>
      <c r="Q52" s="499">
        <v>100</v>
      </c>
      <c r="R52" s="491"/>
      <c r="S52" s="498">
        <v>95.38</v>
      </c>
      <c r="T52" s="499">
        <v>100</v>
      </c>
    </row>
    <row r="53" spans="2:20" ht="18">
      <c r="B53" s="494">
        <v>44</v>
      </c>
      <c r="C53" s="495" t="s">
        <v>99</v>
      </c>
      <c r="D53" s="496" t="s">
        <v>70</v>
      </c>
      <c r="E53" s="497"/>
      <c r="F53" s="491"/>
      <c r="G53" s="498">
        <v>100</v>
      </c>
      <c r="H53" s="499">
        <v>100</v>
      </c>
      <c r="I53" s="491"/>
      <c r="J53" s="498">
        <v>84.78</v>
      </c>
      <c r="K53" s="499">
        <v>100</v>
      </c>
      <c r="L53" s="491"/>
      <c r="M53" s="498">
        <v>84.7</v>
      </c>
      <c r="N53" s="499">
        <v>100</v>
      </c>
      <c r="O53" s="491"/>
      <c r="P53" s="498">
        <v>100</v>
      </c>
      <c r="Q53" s="499">
        <v>100</v>
      </c>
      <c r="R53" s="491"/>
      <c r="S53" s="498">
        <v>100</v>
      </c>
      <c r="T53" s="499">
        <v>100</v>
      </c>
    </row>
    <row r="54" spans="2:20" ht="18">
      <c r="B54" s="494">
        <v>45</v>
      </c>
      <c r="C54" s="495" t="s">
        <v>130</v>
      </c>
      <c r="D54" s="496" t="s">
        <v>36</v>
      </c>
      <c r="E54" s="497"/>
      <c r="F54" s="491"/>
      <c r="G54" s="498">
        <v>99.15</v>
      </c>
      <c r="H54" s="499">
        <v>100</v>
      </c>
      <c r="I54" s="491"/>
      <c r="J54" s="498">
        <v>81.08</v>
      </c>
      <c r="K54" s="499">
        <v>100</v>
      </c>
      <c r="L54" s="491"/>
      <c r="M54" s="498" t="s">
        <v>288</v>
      </c>
      <c r="N54" s="499">
        <v>100</v>
      </c>
      <c r="O54" s="491"/>
      <c r="P54" s="498">
        <v>84.62</v>
      </c>
      <c r="Q54" s="499">
        <v>100</v>
      </c>
      <c r="R54" s="491"/>
      <c r="S54" s="498">
        <v>96.92</v>
      </c>
      <c r="T54" s="499">
        <v>100</v>
      </c>
    </row>
    <row r="55" spans="2:20" ht="18">
      <c r="B55" s="494">
        <v>46</v>
      </c>
      <c r="C55" s="495" t="s">
        <v>128</v>
      </c>
      <c r="D55" s="496" t="s">
        <v>52</v>
      </c>
      <c r="E55" s="497"/>
      <c r="F55" s="491"/>
      <c r="G55" s="498">
        <v>89.84</v>
      </c>
      <c r="H55" s="499">
        <v>100</v>
      </c>
      <c r="I55" s="491"/>
      <c r="J55" s="498">
        <v>85.69</v>
      </c>
      <c r="K55" s="499">
        <v>100</v>
      </c>
      <c r="L55" s="491"/>
      <c r="M55" s="498" t="s">
        <v>288</v>
      </c>
      <c r="N55" s="499">
        <v>100</v>
      </c>
      <c r="O55" s="491"/>
      <c r="P55" s="498">
        <v>97.44</v>
      </c>
      <c r="Q55" s="499">
        <v>100</v>
      </c>
      <c r="R55" s="491"/>
      <c r="S55" s="498">
        <v>97.95</v>
      </c>
      <c r="T55" s="499">
        <v>100</v>
      </c>
    </row>
    <row r="56" spans="2:20" ht="18">
      <c r="B56" s="494">
        <v>47</v>
      </c>
      <c r="C56" s="495" t="s">
        <v>112</v>
      </c>
      <c r="D56" s="496" t="s">
        <v>62</v>
      </c>
      <c r="E56" s="497"/>
      <c r="F56" s="491"/>
      <c r="G56" s="498">
        <v>98.36</v>
      </c>
      <c r="H56" s="499">
        <v>100</v>
      </c>
      <c r="I56" s="491"/>
      <c r="J56" s="498">
        <v>92.1</v>
      </c>
      <c r="K56" s="499">
        <v>100</v>
      </c>
      <c r="L56" s="491"/>
      <c r="M56" s="498" t="s">
        <v>288</v>
      </c>
      <c r="N56" s="499">
        <v>100</v>
      </c>
      <c r="O56" s="491"/>
      <c r="P56" s="498">
        <v>100</v>
      </c>
      <c r="Q56" s="499">
        <v>100</v>
      </c>
      <c r="R56" s="491"/>
      <c r="S56" s="498">
        <v>93.33</v>
      </c>
      <c r="T56" s="499">
        <v>100</v>
      </c>
    </row>
    <row r="57" spans="2:20" ht="18">
      <c r="B57" s="494">
        <v>48</v>
      </c>
      <c r="C57" s="495" t="s">
        <v>106</v>
      </c>
      <c r="D57" s="496" t="s">
        <v>61</v>
      </c>
      <c r="E57" s="497"/>
      <c r="F57" s="491"/>
      <c r="G57" s="498">
        <v>100</v>
      </c>
      <c r="H57" s="499">
        <v>100</v>
      </c>
      <c r="I57" s="491"/>
      <c r="J57" s="498">
        <v>70.44</v>
      </c>
      <c r="K57" s="499">
        <v>100</v>
      </c>
      <c r="L57" s="491"/>
      <c r="M57" s="498">
        <v>89.95</v>
      </c>
      <c r="N57" s="499">
        <v>100</v>
      </c>
      <c r="O57" s="491"/>
      <c r="P57" s="498">
        <v>79.489999999999995</v>
      </c>
      <c r="Q57" s="499">
        <v>100</v>
      </c>
      <c r="R57" s="491"/>
      <c r="S57" s="498">
        <v>99.49</v>
      </c>
      <c r="T57" s="499">
        <v>100</v>
      </c>
    </row>
    <row r="58" spans="2:20" ht="18">
      <c r="B58" s="494">
        <v>49</v>
      </c>
      <c r="C58" s="495" t="s">
        <v>118</v>
      </c>
      <c r="D58" s="496" t="s">
        <v>470</v>
      </c>
      <c r="E58" s="497"/>
      <c r="F58" s="491"/>
      <c r="G58" s="498">
        <v>92.37</v>
      </c>
      <c r="H58" s="499">
        <v>100</v>
      </c>
      <c r="I58" s="491"/>
      <c r="J58" s="498">
        <v>74.73</v>
      </c>
      <c r="K58" s="499">
        <v>100</v>
      </c>
      <c r="L58" s="491"/>
      <c r="M58" s="498">
        <v>92.74</v>
      </c>
      <c r="N58" s="499">
        <v>100</v>
      </c>
      <c r="O58" s="491"/>
      <c r="P58" s="498">
        <v>56.41</v>
      </c>
      <c r="Q58" s="499">
        <v>100</v>
      </c>
      <c r="R58" s="491"/>
      <c r="S58" s="498">
        <v>94.36</v>
      </c>
      <c r="T58" s="499">
        <v>100</v>
      </c>
    </row>
    <row r="59" spans="2:20" ht="18">
      <c r="B59" s="494">
        <v>50</v>
      </c>
      <c r="C59" s="495" t="s">
        <v>136</v>
      </c>
      <c r="D59" s="496" t="s">
        <v>39</v>
      </c>
      <c r="E59" s="497"/>
      <c r="F59" s="491"/>
      <c r="G59" s="498">
        <v>93.97</v>
      </c>
      <c r="H59" s="499">
        <v>100</v>
      </c>
      <c r="I59" s="491"/>
      <c r="J59" s="498">
        <v>62.64</v>
      </c>
      <c r="K59" s="499">
        <v>100</v>
      </c>
      <c r="L59" s="491"/>
      <c r="M59" s="498">
        <v>100</v>
      </c>
      <c r="N59" s="499">
        <v>100</v>
      </c>
      <c r="O59" s="491"/>
      <c r="P59" s="498">
        <v>66.67</v>
      </c>
      <c r="Q59" s="499">
        <v>100</v>
      </c>
      <c r="R59" s="491"/>
      <c r="S59" s="498">
        <v>96.92</v>
      </c>
      <c r="T59" s="499">
        <v>100</v>
      </c>
    </row>
    <row r="60" spans="2:20" ht="18">
      <c r="B60" s="500">
        <v>51</v>
      </c>
      <c r="C60" s="501" t="s">
        <v>123</v>
      </c>
      <c r="D60" s="502" t="s">
        <v>60</v>
      </c>
      <c r="E60" s="503"/>
      <c r="F60" s="491"/>
      <c r="G60" s="504">
        <v>87.03</v>
      </c>
      <c r="H60" s="505">
        <v>100</v>
      </c>
      <c r="I60" s="491"/>
      <c r="J60" s="504">
        <v>70.19</v>
      </c>
      <c r="K60" s="505">
        <v>100</v>
      </c>
      <c r="L60" s="491"/>
      <c r="M60" s="504" t="s">
        <v>288</v>
      </c>
      <c r="N60" s="505">
        <v>100</v>
      </c>
      <c r="O60" s="491"/>
      <c r="P60" s="504">
        <v>82.05</v>
      </c>
      <c r="Q60" s="505">
        <v>100</v>
      </c>
      <c r="R60" s="491"/>
      <c r="S60" s="504">
        <v>91.28</v>
      </c>
      <c r="T60" s="505">
        <v>100</v>
      </c>
    </row>
    <row r="61" spans="2:20" ht="18">
      <c r="B61" s="80" t="s">
        <v>271</v>
      </c>
      <c r="C61" s="80" t="s">
        <v>271</v>
      </c>
      <c r="D61" s="613" t="s">
        <v>271</v>
      </c>
      <c r="E61" s="614"/>
      <c r="G61" t="s">
        <v>271</v>
      </c>
      <c r="H61" t="s">
        <v>271</v>
      </c>
      <c r="J61" t="s">
        <v>271</v>
      </c>
      <c r="K61" t="s">
        <v>271</v>
      </c>
      <c r="M61" t="s">
        <v>271</v>
      </c>
      <c r="N61" t="s">
        <v>271</v>
      </c>
      <c r="P61" t="s">
        <v>271</v>
      </c>
      <c r="Q61" t="s">
        <v>271</v>
      </c>
      <c r="S61" t="s">
        <v>271</v>
      </c>
      <c r="T61" t="s">
        <v>271</v>
      </c>
    </row>
    <row r="62" spans="2:20" ht="18">
      <c r="B62" s="80" t="s">
        <v>271</v>
      </c>
      <c r="C62" s="80" t="s">
        <v>271</v>
      </c>
      <c r="D62" s="613" t="s">
        <v>271</v>
      </c>
      <c r="E62" s="614"/>
      <c r="G62" t="s">
        <v>271</v>
      </c>
      <c r="H62" t="s">
        <v>271</v>
      </c>
      <c r="J62" t="s">
        <v>271</v>
      </c>
      <c r="K62" t="s">
        <v>271</v>
      </c>
      <c r="M62" t="s">
        <v>271</v>
      </c>
      <c r="N62" t="s">
        <v>271</v>
      </c>
      <c r="P62" t="s">
        <v>271</v>
      </c>
      <c r="Q62" t="s">
        <v>271</v>
      </c>
      <c r="S62" t="s">
        <v>271</v>
      </c>
      <c r="T62" t="s">
        <v>271</v>
      </c>
    </row>
    <row r="63" spans="2:20" ht="17.45" hidden="1" customHeight="1">
      <c r="B63" s="80" t="s">
        <v>271</v>
      </c>
      <c r="C63" s="80" t="s">
        <v>271</v>
      </c>
      <c r="D63" s="613" t="s">
        <v>271</v>
      </c>
      <c r="E63" s="614"/>
      <c r="G63" t="s">
        <v>271</v>
      </c>
      <c r="H63" t="s">
        <v>271</v>
      </c>
      <c r="J63" t="s">
        <v>271</v>
      </c>
      <c r="K63" t="s">
        <v>271</v>
      </c>
      <c r="M63" t="s">
        <v>271</v>
      </c>
      <c r="N63" t="s">
        <v>271</v>
      </c>
      <c r="P63" t="s">
        <v>271</v>
      </c>
      <c r="Q63" t="s">
        <v>271</v>
      </c>
      <c r="S63" t="s">
        <v>271</v>
      </c>
      <c r="T63" t="s">
        <v>271</v>
      </c>
    </row>
    <row r="64" spans="2:20" ht="18" hidden="1">
      <c r="B64" s="80" t="s">
        <v>271</v>
      </c>
      <c r="C64" s="80" t="s">
        <v>271</v>
      </c>
      <c r="D64" s="613" t="s">
        <v>271</v>
      </c>
      <c r="E64" s="614"/>
      <c r="G64" t="s">
        <v>271</v>
      </c>
      <c r="H64" t="s">
        <v>271</v>
      </c>
      <c r="J64" t="s">
        <v>271</v>
      </c>
      <c r="K64" t="s">
        <v>271</v>
      </c>
      <c r="M64" t="s">
        <v>271</v>
      </c>
      <c r="N64" t="s">
        <v>271</v>
      </c>
      <c r="P64" t="s">
        <v>271</v>
      </c>
      <c r="Q64" t="s">
        <v>271</v>
      </c>
      <c r="S64" t="s">
        <v>271</v>
      </c>
      <c r="T64" t="s">
        <v>271</v>
      </c>
    </row>
    <row r="65" spans="2:20" ht="18" hidden="1">
      <c r="B65" s="80" t="s">
        <v>271</v>
      </c>
      <c r="C65" s="80" t="s">
        <v>271</v>
      </c>
      <c r="D65" s="613" t="s">
        <v>271</v>
      </c>
      <c r="E65" s="614"/>
      <c r="G65" t="s">
        <v>271</v>
      </c>
      <c r="H65" t="s">
        <v>271</v>
      </c>
      <c r="J65" t="s">
        <v>271</v>
      </c>
      <c r="K65" t="s">
        <v>271</v>
      </c>
      <c r="M65" t="s">
        <v>271</v>
      </c>
      <c r="N65" t="s">
        <v>271</v>
      </c>
      <c r="P65" t="s">
        <v>271</v>
      </c>
      <c r="Q65" t="s">
        <v>271</v>
      </c>
      <c r="S65" t="s">
        <v>271</v>
      </c>
      <c r="T65" t="s">
        <v>271</v>
      </c>
    </row>
    <row r="66" spans="2:20" ht="18" hidden="1">
      <c r="B66" s="80" t="s">
        <v>271</v>
      </c>
      <c r="C66" s="80" t="s">
        <v>271</v>
      </c>
      <c r="D66" s="613" t="s">
        <v>271</v>
      </c>
      <c r="E66" s="614"/>
      <c r="G66" t="s">
        <v>271</v>
      </c>
      <c r="H66" t="s">
        <v>271</v>
      </c>
      <c r="J66" t="s">
        <v>271</v>
      </c>
      <c r="K66" t="s">
        <v>271</v>
      </c>
      <c r="M66" t="s">
        <v>271</v>
      </c>
      <c r="N66" t="s">
        <v>271</v>
      </c>
      <c r="P66" t="s">
        <v>271</v>
      </c>
      <c r="Q66" t="s">
        <v>271</v>
      </c>
      <c r="S66" t="s">
        <v>271</v>
      </c>
      <c r="T66" t="s">
        <v>271</v>
      </c>
    </row>
    <row r="67" spans="2:20" ht="18" hidden="1">
      <c r="B67" s="80" t="s">
        <v>271</v>
      </c>
      <c r="C67" s="80" t="s">
        <v>271</v>
      </c>
      <c r="D67" s="613" t="s">
        <v>271</v>
      </c>
      <c r="E67" s="614"/>
      <c r="G67" t="s">
        <v>271</v>
      </c>
      <c r="H67" t="s">
        <v>271</v>
      </c>
      <c r="J67" t="s">
        <v>271</v>
      </c>
      <c r="K67" t="s">
        <v>271</v>
      </c>
      <c r="M67" t="s">
        <v>271</v>
      </c>
      <c r="N67" t="s">
        <v>271</v>
      </c>
      <c r="P67" t="s">
        <v>271</v>
      </c>
      <c r="Q67" t="s">
        <v>271</v>
      </c>
      <c r="S67" t="s">
        <v>271</v>
      </c>
      <c r="T67" t="s">
        <v>271</v>
      </c>
    </row>
    <row r="68" spans="2:20" ht="18" hidden="1">
      <c r="B68" s="80" t="s">
        <v>271</v>
      </c>
      <c r="C68" s="80" t="s">
        <v>271</v>
      </c>
      <c r="D68" s="613" t="s">
        <v>271</v>
      </c>
      <c r="E68" s="614"/>
      <c r="G68" t="s">
        <v>271</v>
      </c>
      <c r="H68" t="s">
        <v>271</v>
      </c>
      <c r="J68" t="s">
        <v>271</v>
      </c>
      <c r="K68" t="s">
        <v>271</v>
      </c>
      <c r="M68" t="s">
        <v>271</v>
      </c>
      <c r="N68" t="s">
        <v>271</v>
      </c>
      <c r="P68" t="s">
        <v>271</v>
      </c>
      <c r="Q68" t="s">
        <v>271</v>
      </c>
      <c r="S68" t="s">
        <v>271</v>
      </c>
      <c r="T68" t="s">
        <v>271</v>
      </c>
    </row>
    <row r="69" spans="2:20" ht="18" hidden="1">
      <c r="B69" s="80" t="s">
        <v>271</v>
      </c>
      <c r="C69" s="80" t="s">
        <v>271</v>
      </c>
      <c r="D69" s="613" t="s">
        <v>271</v>
      </c>
      <c r="E69" s="614"/>
      <c r="G69" t="s">
        <v>271</v>
      </c>
      <c r="H69" t="s">
        <v>271</v>
      </c>
      <c r="J69" t="s">
        <v>271</v>
      </c>
      <c r="K69" t="s">
        <v>271</v>
      </c>
      <c r="M69" t="s">
        <v>271</v>
      </c>
      <c r="N69" t="s">
        <v>271</v>
      </c>
      <c r="P69" t="s">
        <v>271</v>
      </c>
      <c r="Q69" t="s">
        <v>271</v>
      </c>
      <c r="S69" t="s">
        <v>271</v>
      </c>
      <c r="T69" t="s">
        <v>271</v>
      </c>
    </row>
    <row r="70" spans="2:20" ht="18" hidden="1">
      <c r="B70" s="80" t="s">
        <v>271</v>
      </c>
      <c r="C70" s="80" t="s">
        <v>271</v>
      </c>
      <c r="D70" s="613" t="s">
        <v>271</v>
      </c>
      <c r="E70" s="614"/>
      <c r="G70" t="s">
        <v>271</v>
      </c>
      <c r="H70" t="s">
        <v>271</v>
      </c>
      <c r="J70" t="s">
        <v>271</v>
      </c>
      <c r="K70" t="s">
        <v>271</v>
      </c>
      <c r="M70" t="s">
        <v>271</v>
      </c>
      <c r="N70" t="s">
        <v>271</v>
      </c>
      <c r="P70" t="s">
        <v>271</v>
      </c>
      <c r="Q70" t="s">
        <v>271</v>
      </c>
      <c r="S70" t="s">
        <v>271</v>
      </c>
      <c r="T70" t="s">
        <v>271</v>
      </c>
    </row>
    <row r="71" spans="2:20" ht="18" hidden="1">
      <c r="B71" s="80" t="s">
        <v>271</v>
      </c>
      <c r="C71" s="80" t="s">
        <v>271</v>
      </c>
      <c r="D71" s="613" t="s">
        <v>271</v>
      </c>
      <c r="E71" s="614"/>
      <c r="G71" t="s">
        <v>271</v>
      </c>
      <c r="H71" t="s">
        <v>271</v>
      </c>
      <c r="J71" t="s">
        <v>271</v>
      </c>
      <c r="K71" t="s">
        <v>271</v>
      </c>
      <c r="M71" t="s">
        <v>271</v>
      </c>
      <c r="N71" t="s">
        <v>271</v>
      </c>
      <c r="P71" t="s">
        <v>271</v>
      </c>
      <c r="Q71" t="s">
        <v>271</v>
      </c>
      <c r="S71" t="s">
        <v>271</v>
      </c>
      <c r="T71" t="s">
        <v>271</v>
      </c>
    </row>
    <row r="72" spans="2:20" ht="18" hidden="1">
      <c r="B72" s="80" t="s">
        <v>271</v>
      </c>
      <c r="C72" s="80" t="s">
        <v>271</v>
      </c>
      <c r="D72" s="613" t="s">
        <v>271</v>
      </c>
      <c r="E72" s="614"/>
      <c r="G72" t="s">
        <v>271</v>
      </c>
      <c r="H72" t="s">
        <v>271</v>
      </c>
      <c r="J72" t="s">
        <v>271</v>
      </c>
      <c r="K72" t="s">
        <v>271</v>
      </c>
      <c r="M72" t="s">
        <v>271</v>
      </c>
      <c r="N72" t="s">
        <v>271</v>
      </c>
      <c r="P72" t="s">
        <v>271</v>
      </c>
      <c r="Q72" t="s">
        <v>271</v>
      </c>
      <c r="S72" t="s">
        <v>271</v>
      </c>
      <c r="T72" t="s">
        <v>271</v>
      </c>
    </row>
    <row r="73" spans="2:20" ht="18" hidden="1">
      <c r="B73" s="80" t="s">
        <v>271</v>
      </c>
      <c r="C73" s="80" t="s">
        <v>271</v>
      </c>
      <c r="D73" s="613" t="s">
        <v>271</v>
      </c>
      <c r="E73" s="614"/>
      <c r="G73" t="s">
        <v>271</v>
      </c>
      <c r="H73" t="s">
        <v>271</v>
      </c>
      <c r="J73" t="s">
        <v>271</v>
      </c>
      <c r="K73" t="s">
        <v>271</v>
      </c>
      <c r="M73" t="s">
        <v>271</v>
      </c>
      <c r="N73" t="s">
        <v>271</v>
      </c>
      <c r="P73" t="s">
        <v>271</v>
      </c>
      <c r="Q73" t="s">
        <v>271</v>
      </c>
      <c r="S73" t="s">
        <v>271</v>
      </c>
      <c r="T73" t="s">
        <v>271</v>
      </c>
    </row>
    <row r="74" spans="2:20" ht="18" hidden="1">
      <c r="B74" s="80" t="s">
        <v>271</v>
      </c>
      <c r="C74" s="80" t="s">
        <v>271</v>
      </c>
      <c r="D74" s="613" t="s">
        <v>271</v>
      </c>
      <c r="E74" s="614"/>
      <c r="G74" t="s">
        <v>271</v>
      </c>
      <c r="H74" t="s">
        <v>271</v>
      </c>
      <c r="J74" t="s">
        <v>271</v>
      </c>
      <c r="K74" t="s">
        <v>271</v>
      </c>
      <c r="M74" t="s">
        <v>271</v>
      </c>
      <c r="N74" t="s">
        <v>271</v>
      </c>
      <c r="P74" t="s">
        <v>271</v>
      </c>
      <c r="Q74" t="s">
        <v>271</v>
      </c>
      <c r="S74" t="s">
        <v>271</v>
      </c>
      <c r="T74" t="s">
        <v>271</v>
      </c>
    </row>
    <row r="75" spans="2:20" ht="18" hidden="1">
      <c r="B75" s="80" t="s">
        <v>271</v>
      </c>
      <c r="C75" s="80" t="s">
        <v>271</v>
      </c>
      <c r="D75" s="613" t="s">
        <v>271</v>
      </c>
      <c r="E75" s="614"/>
      <c r="G75" t="s">
        <v>271</v>
      </c>
      <c r="H75" t="s">
        <v>271</v>
      </c>
      <c r="J75" t="s">
        <v>271</v>
      </c>
      <c r="K75" t="s">
        <v>271</v>
      </c>
      <c r="M75" t="s">
        <v>271</v>
      </c>
      <c r="N75" t="s">
        <v>271</v>
      </c>
      <c r="P75" t="s">
        <v>271</v>
      </c>
      <c r="Q75" t="s">
        <v>271</v>
      </c>
      <c r="S75" t="s">
        <v>271</v>
      </c>
      <c r="T75" t="s">
        <v>271</v>
      </c>
    </row>
    <row r="76" spans="2:20" ht="18" hidden="1">
      <c r="B76" s="80" t="s">
        <v>271</v>
      </c>
      <c r="C76" s="80" t="s">
        <v>271</v>
      </c>
      <c r="D76" s="613" t="s">
        <v>271</v>
      </c>
      <c r="E76" s="614"/>
      <c r="G76" t="s">
        <v>271</v>
      </c>
      <c r="H76" t="s">
        <v>271</v>
      </c>
      <c r="J76" t="s">
        <v>271</v>
      </c>
      <c r="K76" t="s">
        <v>271</v>
      </c>
      <c r="M76" t="s">
        <v>271</v>
      </c>
      <c r="N76" t="s">
        <v>271</v>
      </c>
      <c r="P76" t="s">
        <v>271</v>
      </c>
      <c r="Q76" t="s">
        <v>271</v>
      </c>
      <c r="S76" t="s">
        <v>271</v>
      </c>
      <c r="T76" t="s">
        <v>271</v>
      </c>
    </row>
    <row r="77" spans="2:20" ht="18" hidden="1">
      <c r="B77" s="80" t="s">
        <v>271</v>
      </c>
      <c r="C77" s="80" t="s">
        <v>271</v>
      </c>
      <c r="D77" s="613" t="s">
        <v>271</v>
      </c>
      <c r="E77" s="614"/>
      <c r="G77" t="s">
        <v>271</v>
      </c>
      <c r="H77" t="s">
        <v>271</v>
      </c>
      <c r="J77" t="s">
        <v>271</v>
      </c>
      <c r="K77" t="s">
        <v>271</v>
      </c>
      <c r="M77" t="s">
        <v>271</v>
      </c>
      <c r="N77" t="s">
        <v>271</v>
      </c>
      <c r="P77" t="s">
        <v>271</v>
      </c>
      <c r="Q77" t="s">
        <v>271</v>
      </c>
      <c r="S77" t="s">
        <v>271</v>
      </c>
      <c r="T77" t="s">
        <v>271</v>
      </c>
    </row>
    <row r="78" spans="2:20" ht="18" hidden="1">
      <c r="B78" s="80" t="s">
        <v>271</v>
      </c>
      <c r="C78" s="80" t="s">
        <v>271</v>
      </c>
      <c r="D78" s="613" t="s">
        <v>271</v>
      </c>
      <c r="E78" s="614"/>
      <c r="G78" t="s">
        <v>271</v>
      </c>
      <c r="H78" t="s">
        <v>271</v>
      </c>
      <c r="J78" t="s">
        <v>271</v>
      </c>
      <c r="K78" t="s">
        <v>271</v>
      </c>
      <c r="M78" t="s">
        <v>271</v>
      </c>
      <c r="N78" t="s">
        <v>271</v>
      </c>
      <c r="P78" t="s">
        <v>271</v>
      </c>
      <c r="Q78" t="s">
        <v>271</v>
      </c>
      <c r="S78" t="s">
        <v>271</v>
      </c>
      <c r="T78" t="s">
        <v>271</v>
      </c>
    </row>
    <row r="79" spans="2:20" ht="18" hidden="1">
      <c r="B79" s="80" t="s">
        <v>271</v>
      </c>
      <c r="C79" s="80" t="s">
        <v>271</v>
      </c>
      <c r="D79" s="613" t="s">
        <v>271</v>
      </c>
      <c r="E79" s="614"/>
      <c r="G79" t="s">
        <v>271</v>
      </c>
      <c r="H79" t="s">
        <v>271</v>
      </c>
      <c r="J79" t="s">
        <v>271</v>
      </c>
      <c r="K79" t="s">
        <v>271</v>
      </c>
      <c r="M79" t="s">
        <v>271</v>
      </c>
      <c r="N79" t="s">
        <v>271</v>
      </c>
      <c r="P79" t="s">
        <v>271</v>
      </c>
      <c r="Q79" t="s">
        <v>271</v>
      </c>
      <c r="S79" t="s">
        <v>271</v>
      </c>
      <c r="T79" t="s">
        <v>271</v>
      </c>
    </row>
    <row r="80" spans="2:20" ht="18" hidden="1">
      <c r="B80" s="80" t="s">
        <v>271</v>
      </c>
      <c r="C80" s="80" t="s">
        <v>271</v>
      </c>
      <c r="D80" s="613" t="s">
        <v>271</v>
      </c>
      <c r="E80" s="614"/>
      <c r="G80" t="s">
        <v>271</v>
      </c>
      <c r="H80" t="s">
        <v>271</v>
      </c>
      <c r="J80" t="s">
        <v>271</v>
      </c>
      <c r="K80" t="s">
        <v>271</v>
      </c>
      <c r="M80" t="s">
        <v>271</v>
      </c>
      <c r="N80" t="s">
        <v>271</v>
      </c>
      <c r="P80" t="s">
        <v>271</v>
      </c>
      <c r="Q80" t="s">
        <v>271</v>
      </c>
      <c r="S80" t="s">
        <v>271</v>
      </c>
      <c r="T80" t="s">
        <v>271</v>
      </c>
    </row>
    <row r="81" spans="2:20" ht="18" hidden="1">
      <c r="B81" s="80" t="s">
        <v>271</v>
      </c>
      <c r="C81" s="80" t="s">
        <v>271</v>
      </c>
      <c r="D81" s="613" t="s">
        <v>271</v>
      </c>
      <c r="E81" s="614"/>
      <c r="G81" t="s">
        <v>271</v>
      </c>
      <c r="H81" t="s">
        <v>271</v>
      </c>
      <c r="J81" t="s">
        <v>271</v>
      </c>
      <c r="K81" t="s">
        <v>271</v>
      </c>
      <c r="M81" t="s">
        <v>271</v>
      </c>
      <c r="N81" t="s">
        <v>271</v>
      </c>
      <c r="P81" t="s">
        <v>271</v>
      </c>
      <c r="Q81" t="s">
        <v>271</v>
      </c>
      <c r="S81" t="s">
        <v>271</v>
      </c>
      <c r="T81" t="s">
        <v>271</v>
      </c>
    </row>
    <row r="82" spans="2:20" ht="18" hidden="1">
      <c r="B82" s="80" t="s">
        <v>271</v>
      </c>
      <c r="C82" s="80" t="s">
        <v>271</v>
      </c>
      <c r="D82" s="613" t="s">
        <v>271</v>
      </c>
      <c r="E82" s="614"/>
      <c r="G82" t="s">
        <v>271</v>
      </c>
      <c r="H82" t="s">
        <v>271</v>
      </c>
      <c r="J82" t="s">
        <v>271</v>
      </c>
      <c r="K82" t="s">
        <v>271</v>
      </c>
      <c r="M82" t="s">
        <v>271</v>
      </c>
      <c r="N82" t="s">
        <v>271</v>
      </c>
      <c r="P82" t="s">
        <v>271</v>
      </c>
      <c r="Q82" t="s">
        <v>271</v>
      </c>
      <c r="S82" t="s">
        <v>271</v>
      </c>
      <c r="T82" t="s">
        <v>271</v>
      </c>
    </row>
    <row r="83" spans="2:20" ht="18" hidden="1">
      <c r="B83" s="80" t="s">
        <v>271</v>
      </c>
      <c r="C83" s="80" t="s">
        <v>271</v>
      </c>
      <c r="D83" s="613" t="s">
        <v>271</v>
      </c>
      <c r="E83" s="614"/>
      <c r="G83" t="s">
        <v>271</v>
      </c>
      <c r="H83" t="s">
        <v>271</v>
      </c>
      <c r="J83" t="s">
        <v>271</v>
      </c>
      <c r="K83" t="s">
        <v>271</v>
      </c>
      <c r="M83" t="s">
        <v>271</v>
      </c>
      <c r="N83" t="s">
        <v>271</v>
      </c>
      <c r="P83" t="s">
        <v>271</v>
      </c>
      <c r="Q83" t="s">
        <v>271</v>
      </c>
      <c r="S83" t="s">
        <v>271</v>
      </c>
      <c r="T83" t="s">
        <v>271</v>
      </c>
    </row>
    <row r="84" spans="2:20" ht="18" hidden="1">
      <c r="B84" s="80" t="s">
        <v>271</v>
      </c>
      <c r="C84" s="80" t="s">
        <v>271</v>
      </c>
      <c r="D84" s="613" t="s">
        <v>271</v>
      </c>
      <c r="E84" s="614"/>
      <c r="G84" t="s">
        <v>271</v>
      </c>
      <c r="H84" t="s">
        <v>271</v>
      </c>
      <c r="J84" t="s">
        <v>271</v>
      </c>
      <c r="K84" t="s">
        <v>271</v>
      </c>
      <c r="M84" t="s">
        <v>271</v>
      </c>
      <c r="N84" t="s">
        <v>271</v>
      </c>
      <c r="P84" t="s">
        <v>271</v>
      </c>
      <c r="Q84" t="s">
        <v>271</v>
      </c>
      <c r="S84" t="s">
        <v>271</v>
      </c>
      <c r="T84" t="s">
        <v>271</v>
      </c>
    </row>
    <row r="85" spans="2:20" ht="18" hidden="1">
      <c r="B85" s="80" t="s">
        <v>271</v>
      </c>
      <c r="C85" s="80" t="s">
        <v>271</v>
      </c>
      <c r="D85" s="613" t="s">
        <v>271</v>
      </c>
      <c r="E85" s="614"/>
      <c r="G85" t="s">
        <v>271</v>
      </c>
      <c r="H85" t="s">
        <v>271</v>
      </c>
      <c r="J85" t="s">
        <v>271</v>
      </c>
      <c r="K85" t="s">
        <v>271</v>
      </c>
      <c r="M85" t="s">
        <v>271</v>
      </c>
      <c r="N85" t="s">
        <v>271</v>
      </c>
      <c r="P85" t="s">
        <v>271</v>
      </c>
      <c r="Q85" t="s">
        <v>271</v>
      </c>
      <c r="S85" t="s">
        <v>271</v>
      </c>
      <c r="T85" t="s">
        <v>271</v>
      </c>
    </row>
    <row r="86" spans="2:20" ht="18" hidden="1">
      <c r="B86" s="80" t="s">
        <v>271</v>
      </c>
      <c r="C86" s="80" t="s">
        <v>271</v>
      </c>
      <c r="D86" s="613" t="s">
        <v>271</v>
      </c>
      <c r="E86" s="614"/>
      <c r="G86" t="s">
        <v>271</v>
      </c>
      <c r="H86" t="s">
        <v>271</v>
      </c>
      <c r="J86" t="s">
        <v>271</v>
      </c>
      <c r="K86" t="s">
        <v>271</v>
      </c>
      <c r="M86" t="s">
        <v>271</v>
      </c>
      <c r="N86" t="s">
        <v>271</v>
      </c>
      <c r="P86" t="s">
        <v>271</v>
      </c>
      <c r="Q86" t="s">
        <v>271</v>
      </c>
      <c r="S86" t="s">
        <v>271</v>
      </c>
      <c r="T86" t="s">
        <v>271</v>
      </c>
    </row>
    <row r="87" spans="2:20" ht="18" hidden="1">
      <c r="B87" s="80" t="s">
        <v>271</v>
      </c>
      <c r="C87" s="80" t="s">
        <v>271</v>
      </c>
      <c r="D87" s="613" t="s">
        <v>271</v>
      </c>
      <c r="E87" s="614"/>
      <c r="G87" t="s">
        <v>271</v>
      </c>
      <c r="H87" t="s">
        <v>271</v>
      </c>
      <c r="J87" t="s">
        <v>271</v>
      </c>
      <c r="K87" t="s">
        <v>271</v>
      </c>
      <c r="M87" t="s">
        <v>271</v>
      </c>
      <c r="N87" t="s">
        <v>271</v>
      </c>
      <c r="P87" t="s">
        <v>271</v>
      </c>
      <c r="Q87" t="s">
        <v>271</v>
      </c>
      <c r="S87" t="s">
        <v>271</v>
      </c>
      <c r="T87" t="s">
        <v>271</v>
      </c>
    </row>
    <row r="88" spans="2:20" ht="18" hidden="1">
      <c r="B88" s="80" t="s">
        <v>271</v>
      </c>
      <c r="C88" s="80" t="s">
        <v>271</v>
      </c>
      <c r="D88" s="613" t="s">
        <v>271</v>
      </c>
      <c r="E88" s="614"/>
      <c r="G88" t="s">
        <v>271</v>
      </c>
      <c r="H88" t="s">
        <v>271</v>
      </c>
      <c r="J88" t="s">
        <v>271</v>
      </c>
      <c r="K88" t="s">
        <v>271</v>
      </c>
      <c r="M88" t="s">
        <v>271</v>
      </c>
      <c r="N88" t="s">
        <v>271</v>
      </c>
      <c r="P88" t="s">
        <v>271</v>
      </c>
      <c r="Q88" t="s">
        <v>271</v>
      </c>
      <c r="S88" t="s">
        <v>271</v>
      </c>
      <c r="T88" t="s">
        <v>271</v>
      </c>
    </row>
    <row r="89" spans="2:20" ht="18" hidden="1">
      <c r="B89" s="80" t="s">
        <v>271</v>
      </c>
      <c r="C89" s="80" t="s">
        <v>271</v>
      </c>
      <c r="D89" s="613" t="s">
        <v>271</v>
      </c>
      <c r="E89" s="614"/>
      <c r="G89" t="s">
        <v>271</v>
      </c>
      <c r="H89" t="s">
        <v>271</v>
      </c>
      <c r="J89" t="s">
        <v>271</v>
      </c>
      <c r="K89" t="s">
        <v>271</v>
      </c>
      <c r="M89" t="s">
        <v>271</v>
      </c>
      <c r="N89" t="s">
        <v>271</v>
      </c>
      <c r="P89" t="s">
        <v>271</v>
      </c>
      <c r="Q89" t="s">
        <v>271</v>
      </c>
      <c r="S89" t="s">
        <v>271</v>
      </c>
      <c r="T89" t="s">
        <v>271</v>
      </c>
    </row>
    <row r="90" spans="2:20" ht="18" hidden="1">
      <c r="B90" s="80" t="s">
        <v>271</v>
      </c>
      <c r="C90" s="80" t="s">
        <v>271</v>
      </c>
      <c r="D90" s="613" t="s">
        <v>271</v>
      </c>
      <c r="E90" s="614"/>
      <c r="G90" t="s">
        <v>271</v>
      </c>
      <c r="H90" t="s">
        <v>271</v>
      </c>
      <c r="J90" t="s">
        <v>271</v>
      </c>
      <c r="K90" t="s">
        <v>271</v>
      </c>
      <c r="M90" t="s">
        <v>271</v>
      </c>
      <c r="N90" t="s">
        <v>271</v>
      </c>
      <c r="P90" t="s">
        <v>271</v>
      </c>
      <c r="Q90" t="s">
        <v>271</v>
      </c>
      <c r="S90" t="s">
        <v>271</v>
      </c>
      <c r="T90" t="s">
        <v>271</v>
      </c>
    </row>
    <row r="91" spans="2:20" ht="18" hidden="1">
      <c r="B91" s="80" t="s">
        <v>271</v>
      </c>
      <c r="C91" s="80" t="s">
        <v>271</v>
      </c>
      <c r="D91" s="613" t="s">
        <v>271</v>
      </c>
      <c r="E91" s="614"/>
      <c r="G91" t="s">
        <v>271</v>
      </c>
      <c r="H91" t="s">
        <v>271</v>
      </c>
      <c r="J91" t="s">
        <v>271</v>
      </c>
      <c r="K91" t="s">
        <v>271</v>
      </c>
      <c r="M91" t="s">
        <v>271</v>
      </c>
      <c r="N91" t="s">
        <v>271</v>
      </c>
      <c r="P91" t="s">
        <v>271</v>
      </c>
      <c r="Q91" t="s">
        <v>271</v>
      </c>
      <c r="S91" t="s">
        <v>271</v>
      </c>
      <c r="T91" t="s">
        <v>271</v>
      </c>
    </row>
    <row r="92" spans="2:20" ht="18" hidden="1">
      <c r="B92" s="80" t="s">
        <v>271</v>
      </c>
      <c r="C92" s="80" t="s">
        <v>271</v>
      </c>
      <c r="D92" s="613" t="s">
        <v>271</v>
      </c>
      <c r="E92" s="614"/>
      <c r="G92" t="s">
        <v>271</v>
      </c>
      <c r="H92" t="s">
        <v>271</v>
      </c>
      <c r="J92" t="s">
        <v>271</v>
      </c>
      <c r="K92" t="s">
        <v>271</v>
      </c>
      <c r="M92" t="s">
        <v>271</v>
      </c>
      <c r="N92" t="s">
        <v>271</v>
      </c>
      <c r="P92" t="s">
        <v>271</v>
      </c>
      <c r="Q92" t="s">
        <v>271</v>
      </c>
      <c r="S92" t="s">
        <v>271</v>
      </c>
      <c r="T92" t="s">
        <v>271</v>
      </c>
    </row>
    <row r="93" spans="2:20" ht="18" hidden="1">
      <c r="B93" s="80" t="s">
        <v>271</v>
      </c>
      <c r="C93" s="80" t="s">
        <v>271</v>
      </c>
      <c r="D93" s="613" t="s">
        <v>271</v>
      </c>
      <c r="E93" s="614"/>
      <c r="G93" t="s">
        <v>271</v>
      </c>
      <c r="H93" t="s">
        <v>271</v>
      </c>
      <c r="J93" t="s">
        <v>271</v>
      </c>
      <c r="K93" t="s">
        <v>271</v>
      </c>
      <c r="M93" t="s">
        <v>271</v>
      </c>
      <c r="N93" t="s">
        <v>271</v>
      </c>
      <c r="P93" t="s">
        <v>271</v>
      </c>
      <c r="Q93" t="s">
        <v>271</v>
      </c>
      <c r="S93" t="s">
        <v>271</v>
      </c>
      <c r="T93" t="s">
        <v>271</v>
      </c>
    </row>
    <row r="94" spans="2:20" ht="18" hidden="1">
      <c r="B94" s="80" t="s">
        <v>271</v>
      </c>
      <c r="C94" s="80" t="s">
        <v>271</v>
      </c>
      <c r="D94" s="613" t="s">
        <v>271</v>
      </c>
      <c r="E94" s="614"/>
      <c r="G94" t="s">
        <v>271</v>
      </c>
      <c r="H94" t="s">
        <v>271</v>
      </c>
      <c r="J94" t="s">
        <v>271</v>
      </c>
      <c r="K94" t="s">
        <v>271</v>
      </c>
      <c r="M94" t="s">
        <v>271</v>
      </c>
      <c r="N94" t="s">
        <v>271</v>
      </c>
      <c r="P94" t="s">
        <v>271</v>
      </c>
      <c r="Q94" t="s">
        <v>271</v>
      </c>
      <c r="S94" t="s">
        <v>271</v>
      </c>
      <c r="T94" t="s">
        <v>271</v>
      </c>
    </row>
    <row r="95" spans="2:20" ht="18" hidden="1">
      <c r="B95" s="80" t="s">
        <v>271</v>
      </c>
      <c r="C95" s="80" t="s">
        <v>271</v>
      </c>
      <c r="D95" s="613" t="s">
        <v>271</v>
      </c>
      <c r="E95" s="614"/>
      <c r="G95" t="s">
        <v>271</v>
      </c>
      <c r="H95" t="s">
        <v>271</v>
      </c>
      <c r="J95" t="s">
        <v>271</v>
      </c>
      <c r="K95" t="s">
        <v>271</v>
      </c>
      <c r="M95" t="s">
        <v>271</v>
      </c>
      <c r="N95" t="s">
        <v>271</v>
      </c>
      <c r="P95" t="s">
        <v>271</v>
      </c>
      <c r="Q95" t="s">
        <v>271</v>
      </c>
      <c r="S95" t="s">
        <v>271</v>
      </c>
      <c r="T95" t="s">
        <v>271</v>
      </c>
    </row>
    <row r="96" spans="2:20" ht="18" hidden="1">
      <c r="B96" s="80" t="s">
        <v>271</v>
      </c>
      <c r="C96" s="80" t="s">
        <v>271</v>
      </c>
      <c r="D96" s="613" t="s">
        <v>271</v>
      </c>
      <c r="E96" s="614"/>
      <c r="G96" t="s">
        <v>271</v>
      </c>
      <c r="H96" t="s">
        <v>271</v>
      </c>
      <c r="J96" t="s">
        <v>271</v>
      </c>
      <c r="K96" t="s">
        <v>271</v>
      </c>
      <c r="M96" t="s">
        <v>271</v>
      </c>
      <c r="N96" t="s">
        <v>271</v>
      </c>
      <c r="P96" t="s">
        <v>271</v>
      </c>
      <c r="Q96" t="s">
        <v>271</v>
      </c>
      <c r="S96" t="s">
        <v>271</v>
      </c>
      <c r="T96" t="s">
        <v>271</v>
      </c>
    </row>
    <row r="97" spans="2:20" ht="18" hidden="1">
      <c r="B97" s="80" t="s">
        <v>271</v>
      </c>
      <c r="C97" s="80" t="s">
        <v>271</v>
      </c>
      <c r="D97" s="613" t="s">
        <v>271</v>
      </c>
      <c r="E97" s="614"/>
      <c r="G97" t="s">
        <v>271</v>
      </c>
      <c r="H97" t="s">
        <v>271</v>
      </c>
      <c r="J97" t="s">
        <v>271</v>
      </c>
      <c r="K97" t="s">
        <v>271</v>
      </c>
      <c r="M97" t="s">
        <v>271</v>
      </c>
      <c r="N97" t="s">
        <v>271</v>
      </c>
      <c r="P97" t="s">
        <v>271</v>
      </c>
      <c r="Q97" t="s">
        <v>271</v>
      </c>
      <c r="S97" t="s">
        <v>271</v>
      </c>
      <c r="T97" t="s">
        <v>271</v>
      </c>
    </row>
    <row r="98" spans="2:20" ht="18" hidden="1">
      <c r="B98" s="80" t="s">
        <v>271</v>
      </c>
      <c r="C98" s="80" t="s">
        <v>271</v>
      </c>
      <c r="D98" s="613" t="s">
        <v>271</v>
      </c>
      <c r="E98" s="614"/>
      <c r="G98" t="s">
        <v>271</v>
      </c>
      <c r="H98" t="s">
        <v>271</v>
      </c>
      <c r="J98" t="s">
        <v>271</v>
      </c>
      <c r="K98" t="s">
        <v>271</v>
      </c>
      <c r="M98" t="s">
        <v>271</v>
      </c>
      <c r="N98" t="s">
        <v>271</v>
      </c>
      <c r="P98" t="s">
        <v>271</v>
      </c>
      <c r="Q98" t="s">
        <v>271</v>
      </c>
      <c r="S98" t="s">
        <v>271</v>
      </c>
      <c r="T98" t="s">
        <v>271</v>
      </c>
    </row>
    <row r="99" spans="2:20" ht="18" hidden="1">
      <c r="B99" s="80" t="s">
        <v>271</v>
      </c>
      <c r="C99" s="80" t="s">
        <v>271</v>
      </c>
      <c r="D99" s="613" t="s">
        <v>271</v>
      </c>
      <c r="E99" s="614"/>
      <c r="G99" t="s">
        <v>271</v>
      </c>
      <c r="H99" t="s">
        <v>271</v>
      </c>
      <c r="J99" t="s">
        <v>271</v>
      </c>
      <c r="K99" t="s">
        <v>271</v>
      </c>
      <c r="M99" t="s">
        <v>271</v>
      </c>
      <c r="N99" t="s">
        <v>271</v>
      </c>
      <c r="P99" t="s">
        <v>271</v>
      </c>
      <c r="Q99" t="s">
        <v>271</v>
      </c>
      <c r="S99" t="s">
        <v>271</v>
      </c>
      <c r="T99" t="s">
        <v>271</v>
      </c>
    </row>
    <row r="100" spans="2:20" ht="18" hidden="1">
      <c r="B100" s="80" t="s">
        <v>271</v>
      </c>
      <c r="C100" s="80" t="s">
        <v>271</v>
      </c>
      <c r="D100" s="613" t="s">
        <v>271</v>
      </c>
      <c r="E100" s="614"/>
      <c r="G100" t="s">
        <v>271</v>
      </c>
      <c r="H100" t="s">
        <v>271</v>
      </c>
      <c r="J100" t="s">
        <v>271</v>
      </c>
      <c r="K100" t="s">
        <v>271</v>
      </c>
      <c r="M100" t="s">
        <v>271</v>
      </c>
      <c r="N100" t="s">
        <v>271</v>
      </c>
      <c r="P100" t="s">
        <v>271</v>
      </c>
      <c r="Q100" t="s">
        <v>271</v>
      </c>
      <c r="S100" t="s">
        <v>271</v>
      </c>
      <c r="T100" t="s">
        <v>271</v>
      </c>
    </row>
    <row r="101" spans="2:20" ht="18" hidden="1">
      <c r="B101" s="80" t="str">
        <f>_xlfn.XLOOKUP(C101,[1]Calificación!D:D,[1]Calificación!A:A,"",0,1)</f>
        <v/>
      </c>
      <c r="C101" s="80" t="str">
        <f>IF([1]Calificación!D90=0,"",[1]Calificación!D90)</f>
        <v/>
      </c>
      <c r="D101" s="613" t="str">
        <f>IFERROR(VLOOKUP(C101,[1]Calificación!$D$1:$X$52,2,0),"")</f>
        <v/>
      </c>
      <c r="E101" s="614"/>
      <c r="G101" t="str">
        <f>IFERROR(VLOOKUP(C101,[1]Calificación!$D$1:$X$52,12,0),"")</f>
        <v/>
      </c>
      <c r="H101" t="str">
        <f>IFERROR(IF(VLOOKUP(C101,[1]Calificación!$D$1:$X$52,13,0)=0,"n.a",VLOOKUP(C101,[1]Calificación!$D$1:$X$52,13,0)),"")</f>
        <v/>
      </c>
      <c r="J101" t="str">
        <f>IFERROR(IF(VLOOKUP(C101,[1]Calificación!$D$1:$X$52,14,0)=0,"n.a",VLOOKUP(C101,[1]Calificación!$D$1:$X$52,14,0)),"")</f>
        <v/>
      </c>
      <c r="K101" t="str">
        <f>IFERROR(IF(VLOOKUP(C101,[1]Calificación!$D$1:$X$52,15,0)=0,"n.a",VLOOKUP(C101,[1]Calificación!$D$1:$X$52,15,0)),"")</f>
        <v/>
      </c>
      <c r="M101" t="str">
        <f>IFERROR(IF(VLOOKUP(C101,[1]Calificación!$D$1:$X$52,16,0)=0,"n.a",VLOOKUP(C101,[1]Calificación!$D$1:$X$52,16,0)),"")</f>
        <v/>
      </c>
      <c r="N101" t="str">
        <f>IFERROR(IF(VLOOKUP(C101,[1]Calificación!$D$1:$X$52,17,0)=0,"n.a",VLOOKUP(C101,[1]Calificación!$D$1:$X$52,17,0)),"")</f>
        <v/>
      </c>
      <c r="P101" t="str">
        <f>IFERROR(IF(VLOOKUP(C101,[1]Calificación!$D$1:$X$52,18,0)=0,"n.a",VLOOKUP(C101,[1]Calificación!$D$1:$X$52,18,0)),"")</f>
        <v/>
      </c>
      <c r="Q101" t="str">
        <f>IFERROR(IF(VLOOKUP(C101,[1]Calificación!$D$1:$X$52,19,0)=0,"n.a",VLOOKUP(C101,[1]Calificación!$D$1:$X$52,19,0)),"")</f>
        <v/>
      </c>
      <c r="S101" t="str">
        <f>IFERROR(IF(VLOOKUP(C101,[1]Calificación!$D$1:$X$52,20,0)=0,"n.a",VLOOKUP(C101,[1]Calificación!$D$1:$X$52,20,0)),"")</f>
        <v/>
      </c>
      <c r="T101" t="str">
        <f>IFERROR(IF(VLOOKUP(C101,[1]Calificación!$D$1:$X$52,21,0)=0,"n.a",VLOOKUP(C101,[1]Calificación!$D$1:$X$52,21,0)),"")</f>
        <v/>
      </c>
    </row>
    <row r="102" spans="2:20" ht="18" hidden="1">
      <c r="B102" s="80" t="str">
        <f>_xlfn.XLOOKUP(C102,[1]Calificación!D:D,[1]Calificación!A:A,"",0,1)</f>
        <v/>
      </c>
      <c r="C102" s="80" t="str">
        <f>IF([1]Calificación!D91=0,"",[1]Calificación!D91)</f>
        <v/>
      </c>
      <c r="D102" s="613" t="str">
        <f>IFERROR(VLOOKUP(C102,[1]Calificación!$D$1:$X$52,2,0),"")</f>
        <v/>
      </c>
      <c r="E102" s="614"/>
      <c r="G102" t="str">
        <f>IFERROR(VLOOKUP(C102,[1]Calificación!$D$1:$X$52,12,0),"")</f>
        <v/>
      </c>
      <c r="H102" t="str">
        <f>IFERROR(IF(VLOOKUP(C102,[1]Calificación!$D$1:$X$52,13,0)=0,"n.a",VLOOKUP(C102,[1]Calificación!$D$1:$X$52,13,0)),"")</f>
        <v/>
      </c>
      <c r="J102" t="str">
        <f>IFERROR(IF(VLOOKUP(C102,[1]Calificación!$D$1:$X$52,14,0)=0,"n.a",VLOOKUP(C102,[1]Calificación!$D$1:$X$52,14,0)),"")</f>
        <v/>
      </c>
      <c r="K102" t="str">
        <f>IFERROR(IF(VLOOKUP(C102,[1]Calificación!$D$1:$X$52,15,0)=0,"n.a",VLOOKUP(C102,[1]Calificación!$D$1:$X$52,15,0)),"")</f>
        <v/>
      </c>
      <c r="M102" t="str">
        <f>IFERROR(IF(VLOOKUP(C102,[1]Calificación!$D$1:$X$52,16,0)=0,"n.a",VLOOKUP(C102,[1]Calificación!$D$1:$X$52,16,0)),"")</f>
        <v/>
      </c>
      <c r="N102" t="str">
        <f>IFERROR(IF(VLOOKUP(C102,[1]Calificación!$D$1:$X$52,17,0)=0,"n.a",VLOOKUP(C102,[1]Calificación!$D$1:$X$52,17,0)),"")</f>
        <v/>
      </c>
      <c r="P102" t="str">
        <f>IFERROR(IF(VLOOKUP(C102,[1]Calificación!$D$1:$X$52,18,0)=0,"n.a",VLOOKUP(C102,[1]Calificación!$D$1:$X$52,18,0)),"")</f>
        <v/>
      </c>
      <c r="Q102" t="str">
        <f>IFERROR(IF(VLOOKUP(C102,[1]Calificación!$D$1:$X$52,19,0)=0,"n.a",VLOOKUP(C102,[1]Calificación!$D$1:$X$52,19,0)),"")</f>
        <v/>
      </c>
      <c r="S102" t="str">
        <f>IFERROR(IF(VLOOKUP(C102,[1]Calificación!$D$1:$X$52,20,0)=0,"n.a",VLOOKUP(C102,[1]Calificación!$D$1:$X$52,20,0)),"")</f>
        <v/>
      </c>
      <c r="T102" t="str">
        <f>IFERROR(IF(VLOOKUP(C102,[1]Calificación!$D$1:$X$52,21,0)=0,"n.a",VLOOKUP(C102,[1]Calificación!$D$1:$X$52,21,0)),"")</f>
        <v/>
      </c>
    </row>
    <row r="103" spans="2:20" ht="18" hidden="1">
      <c r="B103" s="80" t="str">
        <f>_xlfn.XLOOKUP(C103,[1]Calificación!D:D,[1]Calificación!A:A,"",0,1)</f>
        <v/>
      </c>
      <c r="C103" s="80" t="str">
        <f>IF([1]Calificación!D92=0,"",[1]Calificación!D92)</f>
        <v/>
      </c>
      <c r="D103" s="613" t="str">
        <f>IFERROR(VLOOKUP(C103,[1]Calificación!$D$1:$X$52,2,0),"")</f>
        <v/>
      </c>
      <c r="E103" s="614"/>
      <c r="G103" t="str">
        <f>IFERROR(VLOOKUP(C103,[1]Calificación!$D$1:$X$52,12,0),"")</f>
        <v/>
      </c>
      <c r="H103" t="str">
        <f>IFERROR(IF(VLOOKUP(C103,[1]Calificación!$D$1:$X$52,13,0)=0,"n.a",VLOOKUP(C103,[1]Calificación!$D$1:$X$52,13,0)),"")</f>
        <v/>
      </c>
      <c r="J103" t="str">
        <f>IFERROR(IF(VLOOKUP(C103,[1]Calificación!$D$1:$X$52,14,0)=0,"n.a",VLOOKUP(C103,[1]Calificación!$D$1:$X$52,14,0)),"")</f>
        <v/>
      </c>
      <c r="K103" t="str">
        <f>IFERROR(IF(VLOOKUP(C103,[1]Calificación!$D$1:$X$52,15,0)=0,"n.a",VLOOKUP(C103,[1]Calificación!$D$1:$X$52,15,0)),"")</f>
        <v/>
      </c>
      <c r="M103" t="str">
        <f>IFERROR(IF(VLOOKUP(C103,[1]Calificación!$D$1:$X$52,16,0)=0,"n.a",VLOOKUP(C103,[1]Calificación!$D$1:$X$52,16,0)),"")</f>
        <v/>
      </c>
      <c r="N103" t="str">
        <f>IFERROR(IF(VLOOKUP(C103,[1]Calificación!$D$1:$X$52,17,0)=0,"n.a",VLOOKUP(C103,[1]Calificación!$D$1:$X$52,17,0)),"")</f>
        <v/>
      </c>
      <c r="P103" t="str">
        <f>IFERROR(IF(VLOOKUP(C103,[1]Calificación!$D$1:$X$52,18,0)=0,"n.a",VLOOKUP(C103,[1]Calificación!$D$1:$X$52,18,0)),"")</f>
        <v/>
      </c>
      <c r="Q103" t="str">
        <f>IFERROR(IF(VLOOKUP(C103,[1]Calificación!$D$1:$X$52,19,0)=0,"n.a",VLOOKUP(C103,[1]Calificación!$D$1:$X$52,19,0)),"")</f>
        <v/>
      </c>
      <c r="S103" t="str">
        <f>IFERROR(IF(VLOOKUP(C103,[1]Calificación!$D$1:$X$52,20,0)=0,"n.a",VLOOKUP(C103,[1]Calificación!$D$1:$X$52,20,0)),"")</f>
        <v/>
      </c>
      <c r="T103" t="str">
        <f>IFERROR(IF(VLOOKUP(C103,[1]Calificación!$D$1:$X$52,21,0)=0,"n.a",VLOOKUP(C103,[1]Calificación!$D$1:$X$52,21,0)),"")</f>
        <v/>
      </c>
    </row>
    <row r="104" spans="2:20" ht="18" hidden="1">
      <c r="B104" s="80" t="str">
        <f>_xlfn.XLOOKUP(C104,[1]Calificación!D:D,[1]Calificación!A:A,"",0,1)</f>
        <v/>
      </c>
      <c r="C104" s="80" t="str">
        <f>IF([1]Calificación!D93=0,"",[1]Calificación!D93)</f>
        <v/>
      </c>
      <c r="D104" s="613" t="str">
        <f>IFERROR(VLOOKUP(C104,[1]Calificación!$D$1:$X$52,2,0),"")</f>
        <v/>
      </c>
      <c r="E104" s="614"/>
      <c r="G104" t="str">
        <f>IFERROR(VLOOKUP(C104,[1]Calificación!$D$1:$X$52,12,0),"")</f>
        <v/>
      </c>
      <c r="H104" t="str">
        <f>IFERROR(IF(VLOOKUP(C104,[1]Calificación!$D$1:$X$52,13,0)=0,"n.a",VLOOKUP(C104,[1]Calificación!$D$1:$X$52,13,0)),"")</f>
        <v/>
      </c>
      <c r="J104" t="str">
        <f>IFERROR(IF(VLOOKUP(C104,[1]Calificación!$D$1:$X$52,14,0)=0,"n.a",VLOOKUP(C104,[1]Calificación!$D$1:$X$52,14,0)),"")</f>
        <v/>
      </c>
      <c r="K104" t="str">
        <f>IFERROR(IF(VLOOKUP(C104,[1]Calificación!$D$1:$X$52,15,0)=0,"n.a",VLOOKUP(C104,[1]Calificación!$D$1:$X$52,15,0)),"")</f>
        <v/>
      </c>
      <c r="M104" t="str">
        <f>IFERROR(IF(VLOOKUP(C104,[1]Calificación!$D$1:$X$52,16,0)=0,"n.a",VLOOKUP(C104,[1]Calificación!$D$1:$X$52,16,0)),"")</f>
        <v/>
      </c>
      <c r="N104" t="str">
        <f>IFERROR(IF(VLOOKUP(C104,[1]Calificación!$D$1:$X$52,17,0)=0,"n.a",VLOOKUP(C104,[1]Calificación!$D$1:$X$52,17,0)),"")</f>
        <v/>
      </c>
      <c r="P104" t="str">
        <f>IFERROR(IF(VLOOKUP(C104,[1]Calificación!$D$1:$X$52,18,0)=0,"n.a",VLOOKUP(C104,[1]Calificación!$D$1:$X$52,18,0)),"")</f>
        <v/>
      </c>
      <c r="Q104" t="str">
        <f>IFERROR(IF(VLOOKUP(C104,[1]Calificación!$D$1:$X$52,19,0)=0,"n.a",VLOOKUP(C104,[1]Calificación!$D$1:$X$52,19,0)),"")</f>
        <v/>
      </c>
      <c r="S104" t="str">
        <f>IFERROR(IF(VLOOKUP(C104,[1]Calificación!$D$1:$X$52,20,0)=0,"n.a",VLOOKUP(C104,[1]Calificación!$D$1:$X$52,20,0)),"")</f>
        <v/>
      </c>
      <c r="T104" t="str">
        <f>IFERROR(IF(VLOOKUP(C104,[1]Calificación!$D$1:$X$52,21,0)=0,"n.a",VLOOKUP(C104,[1]Calificación!$D$1:$X$52,21,0)),"")</f>
        <v/>
      </c>
    </row>
    <row r="105" spans="2:20" ht="18" hidden="1">
      <c r="B105" s="80" t="str">
        <f>_xlfn.XLOOKUP(C105,[1]Calificación!D:D,[1]Calificación!A:A,"",0,1)</f>
        <v/>
      </c>
      <c r="C105" s="80" t="str">
        <f>IF([1]Calificación!D94=0,"",[1]Calificación!D94)</f>
        <v/>
      </c>
      <c r="D105" s="613" t="str">
        <f>IFERROR(VLOOKUP(C105,[1]Calificación!$D$1:$X$52,2,0),"")</f>
        <v/>
      </c>
      <c r="E105" s="614"/>
      <c r="G105" t="str">
        <f>IFERROR(VLOOKUP(C105,[1]Calificación!$D$1:$X$52,12,0),"")</f>
        <v/>
      </c>
      <c r="H105" t="str">
        <f>IFERROR(IF(VLOOKUP(C105,[1]Calificación!$D$1:$X$52,13,0)=0,"n.a",VLOOKUP(C105,[1]Calificación!$D$1:$X$52,13,0)),"")</f>
        <v/>
      </c>
      <c r="J105" t="str">
        <f>IFERROR(IF(VLOOKUP(C105,[1]Calificación!$D$1:$X$52,14,0)=0,"n.a",VLOOKUP(C105,[1]Calificación!$D$1:$X$52,14,0)),"")</f>
        <v/>
      </c>
      <c r="K105" t="str">
        <f>IFERROR(IF(VLOOKUP(C105,[1]Calificación!$D$1:$X$52,15,0)=0,"n.a",VLOOKUP(C105,[1]Calificación!$D$1:$X$52,15,0)),"")</f>
        <v/>
      </c>
      <c r="M105" t="str">
        <f>IFERROR(IF(VLOOKUP(C105,[1]Calificación!$D$1:$X$52,16,0)=0,"n.a",VLOOKUP(C105,[1]Calificación!$D$1:$X$52,16,0)),"")</f>
        <v/>
      </c>
      <c r="N105" t="str">
        <f>IFERROR(IF(VLOOKUP(C105,[1]Calificación!$D$1:$X$52,17,0)=0,"n.a",VLOOKUP(C105,[1]Calificación!$D$1:$X$52,17,0)),"")</f>
        <v/>
      </c>
      <c r="P105" t="str">
        <f>IFERROR(IF(VLOOKUP(C105,[1]Calificación!$D$1:$X$52,18,0)=0,"n.a",VLOOKUP(C105,[1]Calificación!$D$1:$X$52,18,0)),"")</f>
        <v/>
      </c>
      <c r="Q105" t="str">
        <f>IFERROR(IF(VLOOKUP(C105,[1]Calificación!$D$1:$X$52,19,0)=0,"n.a",VLOOKUP(C105,[1]Calificación!$D$1:$X$52,19,0)),"")</f>
        <v/>
      </c>
      <c r="S105" t="str">
        <f>IFERROR(IF(VLOOKUP(C105,[1]Calificación!$D$1:$X$52,20,0)=0,"n.a",VLOOKUP(C105,[1]Calificación!$D$1:$X$52,20,0)),"")</f>
        <v/>
      </c>
      <c r="T105" t="str">
        <f>IFERROR(IF(VLOOKUP(C105,[1]Calificación!$D$1:$X$52,21,0)=0,"n.a",VLOOKUP(C105,[1]Calificación!$D$1:$X$52,21,0)),"")</f>
        <v/>
      </c>
    </row>
    <row r="106" spans="2:20" ht="18" hidden="1">
      <c r="B106" s="80" t="str">
        <f>_xlfn.XLOOKUP(C106,[1]Calificación!D:D,[1]Calificación!A:A,"",0,1)</f>
        <v/>
      </c>
      <c r="C106" s="80" t="str">
        <f>IF([1]Calificación!D95=0,"",[1]Calificación!D95)</f>
        <v/>
      </c>
      <c r="D106" s="613" t="str">
        <f>IFERROR(VLOOKUP(C106,[1]Calificación!$D$1:$X$52,2,0),"")</f>
        <v/>
      </c>
      <c r="E106" s="614"/>
      <c r="G106" t="str">
        <f>IFERROR(VLOOKUP(C106,[1]Calificación!$D$1:$X$52,12,0),"")</f>
        <v/>
      </c>
      <c r="H106" t="str">
        <f>IFERROR(IF(VLOOKUP(C106,[1]Calificación!$D$1:$X$52,13,0)=0,"n.a",VLOOKUP(C106,[1]Calificación!$D$1:$X$52,13,0)),"")</f>
        <v/>
      </c>
      <c r="J106" t="str">
        <f>IFERROR(IF(VLOOKUP(C106,[1]Calificación!$D$1:$X$52,14,0)=0,"n.a",VLOOKUP(C106,[1]Calificación!$D$1:$X$52,14,0)),"")</f>
        <v/>
      </c>
      <c r="K106" t="str">
        <f>IFERROR(IF(VLOOKUP(C106,[1]Calificación!$D$1:$X$52,15,0)=0,"n.a",VLOOKUP(C106,[1]Calificación!$D$1:$X$52,15,0)),"")</f>
        <v/>
      </c>
      <c r="M106" t="str">
        <f>IFERROR(IF(VLOOKUP(C106,[1]Calificación!$D$1:$X$52,16,0)=0,"n.a",VLOOKUP(C106,[1]Calificación!$D$1:$X$52,16,0)),"")</f>
        <v/>
      </c>
      <c r="N106" t="str">
        <f>IFERROR(IF(VLOOKUP(C106,[1]Calificación!$D$1:$X$52,17,0)=0,"n.a",VLOOKUP(C106,[1]Calificación!$D$1:$X$52,17,0)),"")</f>
        <v/>
      </c>
      <c r="P106" t="str">
        <f>IFERROR(IF(VLOOKUP(C106,[1]Calificación!$D$1:$X$52,18,0)=0,"n.a",VLOOKUP(C106,[1]Calificación!$D$1:$X$52,18,0)),"")</f>
        <v/>
      </c>
      <c r="Q106" t="str">
        <f>IFERROR(IF(VLOOKUP(C106,[1]Calificación!$D$1:$X$52,19,0)=0,"n.a",VLOOKUP(C106,[1]Calificación!$D$1:$X$52,19,0)),"")</f>
        <v/>
      </c>
      <c r="S106" t="str">
        <f>IFERROR(IF(VLOOKUP(C106,[1]Calificación!$D$1:$X$52,20,0)=0,"n.a",VLOOKUP(C106,[1]Calificación!$D$1:$X$52,20,0)),"")</f>
        <v/>
      </c>
      <c r="T106" t="str">
        <f>IFERROR(IF(VLOOKUP(C106,[1]Calificación!$D$1:$X$52,21,0)=0,"n.a",VLOOKUP(C106,[1]Calificación!$D$1:$X$52,21,0)),"")</f>
        <v/>
      </c>
    </row>
    <row r="107" spans="2:20" ht="18" hidden="1">
      <c r="B107" s="80" t="str">
        <f>_xlfn.XLOOKUP(C107,[1]Calificación!D:D,[1]Calificación!A:A,"",0,1)</f>
        <v/>
      </c>
      <c r="C107" s="80" t="str">
        <f>IF([1]Calificación!D96=0,"",[1]Calificación!D96)</f>
        <v/>
      </c>
      <c r="D107" s="613" t="str">
        <f>IFERROR(VLOOKUP(C107,[1]Calificación!$D$1:$X$52,2,0),"")</f>
        <v/>
      </c>
      <c r="E107" s="614"/>
      <c r="G107" t="str">
        <f>IFERROR(VLOOKUP(C107,[1]Calificación!$D$1:$X$52,12,0),"")</f>
        <v/>
      </c>
      <c r="H107" t="str">
        <f>IFERROR(IF(VLOOKUP(C107,[1]Calificación!$D$1:$X$52,13,0)=0,"n.a",VLOOKUP(C107,[1]Calificación!$D$1:$X$52,13,0)),"")</f>
        <v/>
      </c>
      <c r="J107" t="str">
        <f>IFERROR(IF(VLOOKUP(C107,[1]Calificación!$D$1:$X$52,14,0)=0,"n.a",VLOOKUP(C107,[1]Calificación!$D$1:$X$52,14,0)),"")</f>
        <v/>
      </c>
      <c r="K107" t="str">
        <f>IFERROR(IF(VLOOKUP(C107,[1]Calificación!$D$1:$X$52,15,0)=0,"n.a",VLOOKUP(C107,[1]Calificación!$D$1:$X$52,15,0)),"")</f>
        <v/>
      </c>
      <c r="M107" t="str">
        <f>IFERROR(IF(VLOOKUP(C107,[1]Calificación!$D$1:$X$52,16,0)=0,"n.a",VLOOKUP(C107,[1]Calificación!$D$1:$X$52,16,0)),"")</f>
        <v/>
      </c>
      <c r="N107" t="str">
        <f>IFERROR(IF(VLOOKUP(C107,[1]Calificación!$D$1:$X$52,17,0)=0,"n.a",VLOOKUP(C107,[1]Calificación!$D$1:$X$52,17,0)),"")</f>
        <v/>
      </c>
      <c r="P107" t="str">
        <f>IFERROR(IF(VLOOKUP(C107,[1]Calificación!$D$1:$X$52,18,0)=0,"n.a",VLOOKUP(C107,[1]Calificación!$D$1:$X$52,18,0)),"")</f>
        <v/>
      </c>
      <c r="Q107" t="str">
        <f>IFERROR(IF(VLOOKUP(C107,[1]Calificación!$D$1:$X$52,19,0)=0,"n.a",VLOOKUP(C107,[1]Calificación!$D$1:$X$52,19,0)),"")</f>
        <v/>
      </c>
      <c r="S107" t="str">
        <f>IFERROR(IF(VLOOKUP(C107,[1]Calificación!$D$1:$X$52,20,0)=0,"n.a",VLOOKUP(C107,[1]Calificación!$D$1:$X$52,20,0)),"")</f>
        <v/>
      </c>
      <c r="T107" t="str">
        <f>IFERROR(IF(VLOOKUP(C107,[1]Calificación!$D$1:$X$52,21,0)=0,"n.a",VLOOKUP(C107,[1]Calificación!$D$1:$X$52,21,0)),"")</f>
        <v/>
      </c>
    </row>
    <row r="108" spans="2:20" ht="18" hidden="1">
      <c r="B108" s="80" t="str">
        <f>_xlfn.XLOOKUP(C108,[1]Calificación!D:D,[1]Calificación!A:A,"",0,1)</f>
        <v/>
      </c>
      <c r="C108" s="80" t="str">
        <f>IF([1]Calificación!D97=0,"",[1]Calificación!D97)</f>
        <v/>
      </c>
      <c r="D108" s="613" t="str">
        <f>IFERROR(VLOOKUP(C108,[1]Calificación!$D$1:$X$52,2,0),"")</f>
        <v/>
      </c>
      <c r="E108" s="614"/>
      <c r="G108" t="str">
        <f>IFERROR(VLOOKUP(C108,[1]Calificación!$D$1:$X$52,12,0),"")</f>
        <v/>
      </c>
      <c r="H108" t="str">
        <f>IFERROR(IF(VLOOKUP(C108,[1]Calificación!$D$1:$X$52,13,0)=0,"n.a",VLOOKUP(C108,[1]Calificación!$D$1:$X$52,13,0)),"")</f>
        <v/>
      </c>
      <c r="J108" t="str">
        <f>IFERROR(IF(VLOOKUP(C108,[1]Calificación!$D$1:$X$52,14,0)=0,"n.a",VLOOKUP(C108,[1]Calificación!$D$1:$X$52,14,0)),"")</f>
        <v/>
      </c>
      <c r="K108" t="str">
        <f>IFERROR(IF(VLOOKUP(C108,[1]Calificación!$D$1:$X$52,15,0)=0,"n.a",VLOOKUP(C108,[1]Calificación!$D$1:$X$52,15,0)),"")</f>
        <v/>
      </c>
      <c r="M108" t="str">
        <f>IFERROR(IF(VLOOKUP(C108,[1]Calificación!$D$1:$X$52,16,0)=0,"n.a",VLOOKUP(C108,[1]Calificación!$D$1:$X$52,16,0)),"")</f>
        <v/>
      </c>
      <c r="N108" t="str">
        <f>IFERROR(IF(VLOOKUP(C108,[1]Calificación!$D$1:$X$52,17,0)=0,"n.a",VLOOKUP(C108,[1]Calificación!$D$1:$X$52,17,0)),"")</f>
        <v/>
      </c>
      <c r="P108" t="str">
        <f>IFERROR(IF(VLOOKUP(C108,[1]Calificación!$D$1:$X$52,18,0)=0,"n.a",VLOOKUP(C108,[1]Calificación!$D$1:$X$52,18,0)),"")</f>
        <v/>
      </c>
      <c r="Q108" t="str">
        <f>IFERROR(IF(VLOOKUP(C108,[1]Calificación!$D$1:$X$52,19,0)=0,"n.a",VLOOKUP(C108,[1]Calificación!$D$1:$X$52,19,0)),"")</f>
        <v/>
      </c>
      <c r="S108" t="str">
        <f>IFERROR(IF(VLOOKUP(C108,[1]Calificación!$D$1:$X$52,20,0)=0,"n.a",VLOOKUP(C108,[1]Calificación!$D$1:$X$52,20,0)),"")</f>
        <v/>
      </c>
      <c r="T108" t="str">
        <f>IFERROR(IF(VLOOKUP(C108,[1]Calificación!$D$1:$X$52,21,0)=0,"n.a",VLOOKUP(C108,[1]Calificación!$D$1:$X$52,21,0)),"")</f>
        <v/>
      </c>
    </row>
    <row r="109" spans="2:20" ht="18" hidden="1">
      <c r="B109" s="80" t="str">
        <f>_xlfn.XLOOKUP(C109,[1]Calificación!D:D,[1]Calificación!A:A,"",0,1)</f>
        <v/>
      </c>
      <c r="C109" s="80" t="str">
        <f>IF([1]Calificación!D98=0,"",[1]Calificación!D98)</f>
        <v/>
      </c>
      <c r="D109" s="613" t="str">
        <f>IFERROR(VLOOKUP(C109,[1]Calificación!$D$1:$X$52,2,0),"")</f>
        <v/>
      </c>
      <c r="E109" s="614"/>
      <c r="G109" t="str">
        <f>IFERROR(VLOOKUP(C109,[1]Calificación!$D$1:$X$52,12,0),"")</f>
        <v/>
      </c>
      <c r="H109" t="str">
        <f>IFERROR(IF(VLOOKUP(C109,[1]Calificación!$D$1:$X$52,13,0)=0,"n.a",VLOOKUP(C109,[1]Calificación!$D$1:$X$52,13,0)),"")</f>
        <v/>
      </c>
      <c r="J109" t="str">
        <f>IFERROR(IF(VLOOKUP(C109,[1]Calificación!$D$1:$X$52,14,0)=0,"n.a",VLOOKUP(C109,[1]Calificación!$D$1:$X$52,14,0)),"")</f>
        <v/>
      </c>
      <c r="K109" t="str">
        <f>IFERROR(IF(VLOOKUP(C109,[1]Calificación!$D$1:$X$52,15,0)=0,"n.a",VLOOKUP(C109,[1]Calificación!$D$1:$X$52,15,0)),"")</f>
        <v/>
      </c>
      <c r="M109" t="str">
        <f>IFERROR(IF(VLOOKUP(C109,[1]Calificación!$D$1:$X$52,16,0)=0,"n.a",VLOOKUP(C109,[1]Calificación!$D$1:$X$52,16,0)),"")</f>
        <v/>
      </c>
      <c r="N109" t="str">
        <f>IFERROR(IF(VLOOKUP(C109,[1]Calificación!$D$1:$X$52,17,0)=0,"n.a",VLOOKUP(C109,[1]Calificación!$D$1:$X$52,17,0)),"")</f>
        <v/>
      </c>
      <c r="P109" t="str">
        <f>IFERROR(IF(VLOOKUP(C109,[1]Calificación!$D$1:$X$52,18,0)=0,"n.a",VLOOKUP(C109,[1]Calificación!$D$1:$X$52,18,0)),"")</f>
        <v/>
      </c>
      <c r="Q109" t="str">
        <f>IFERROR(IF(VLOOKUP(C109,[1]Calificación!$D$1:$X$52,19,0)=0,"n.a",VLOOKUP(C109,[1]Calificación!$D$1:$X$52,19,0)),"")</f>
        <v/>
      </c>
      <c r="S109" t="str">
        <f>IFERROR(IF(VLOOKUP(C109,[1]Calificación!$D$1:$X$52,20,0)=0,"n.a",VLOOKUP(C109,[1]Calificación!$D$1:$X$52,20,0)),"")</f>
        <v/>
      </c>
      <c r="T109" t="str">
        <f>IFERROR(IF(VLOOKUP(C109,[1]Calificación!$D$1:$X$52,21,0)=0,"n.a",VLOOKUP(C109,[1]Calificación!$D$1:$X$52,21,0)),"")</f>
        <v/>
      </c>
    </row>
    <row r="110" spans="2:20" ht="18" hidden="1">
      <c r="B110" s="80" t="str">
        <f>_xlfn.XLOOKUP(C110,[1]Calificación!D:D,[1]Calificación!A:A,"",0,1)</f>
        <v/>
      </c>
      <c r="C110" s="80" t="str">
        <f>IF([1]Calificación!D99=0,"",[1]Calificación!D99)</f>
        <v/>
      </c>
      <c r="D110" s="613" t="str">
        <f>IFERROR(VLOOKUP(C110,[1]Calificación!$D$1:$X$52,2,0),"")</f>
        <v/>
      </c>
      <c r="E110" s="614"/>
      <c r="G110" t="str">
        <f>IFERROR(VLOOKUP(C110,[1]Calificación!$D$1:$X$52,12,0),"")</f>
        <v/>
      </c>
      <c r="H110" t="str">
        <f>IFERROR(IF(VLOOKUP(C110,[1]Calificación!$D$1:$X$52,13,0)=0,"n.a",VLOOKUP(C110,[1]Calificación!$D$1:$X$52,13,0)),"")</f>
        <v/>
      </c>
      <c r="J110" t="str">
        <f>IFERROR(IF(VLOOKUP(C110,[1]Calificación!$D$1:$X$52,14,0)=0,"n.a",VLOOKUP(C110,[1]Calificación!$D$1:$X$52,14,0)),"")</f>
        <v/>
      </c>
      <c r="K110" t="str">
        <f>IFERROR(IF(VLOOKUP(C110,[1]Calificación!$D$1:$X$52,15,0)=0,"n.a",VLOOKUP(C110,[1]Calificación!$D$1:$X$52,15,0)),"")</f>
        <v/>
      </c>
      <c r="M110" t="str">
        <f>IFERROR(IF(VLOOKUP(C110,[1]Calificación!$D$1:$X$52,16,0)=0,"n.a",VLOOKUP(C110,[1]Calificación!$D$1:$X$52,16,0)),"")</f>
        <v/>
      </c>
      <c r="N110" t="str">
        <f>IFERROR(IF(VLOOKUP(C110,[1]Calificación!$D$1:$X$52,17,0)=0,"n.a",VLOOKUP(C110,[1]Calificación!$D$1:$X$52,17,0)),"")</f>
        <v/>
      </c>
      <c r="P110" t="str">
        <f>IFERROR(IF(VLOOKUP(C110,[1]Calificación!$D$1:$X$52,18,0)=0,"n.a",VLOOKUP(C110,[1]Calificación!$D$1:$X$52,18,0)),"")</f>
        <v/>
      </c>
      <c r="Q110" t="str">
        <f>IFERROR(IF(VLOOKUP(C110,[1]Calificación!$D$1:$X$52,19,0)=0,"n.a",VLOOKUP(C110,[1]Calificación!$D$1:$X$52,19,0)),"")</f>
        <v/>
      </c>
      <c r="S110" t="str">
        <f>IFERROR(IF(VLOOKUP(C110,[1]Calificación!$D$1:$X$52,20,0)=0,"n.a",VLOOKUP(C110,[1]Calificación!$D$1:$X$52,20,0)),"")</f>
        <v/>
      </c>
      <c r="T110" t="str">
        <f>IFERROR(IF(VLOOKUP(C110,[1]Calificación!$D$1:$X$52,21,0)=0,"n.a",VLOOKUP(C110,[1]Calificación!$D$1:$X$52,21,0)),"")</f>
        <v/>
      </c>
    </row>
    <row r="111" spans="2:20" ht="18" hidden="1">
      <c r="B111" s="80" t="str">
        <f>_xlfn.XLOOKUP(C111,[1]Calificación!D:D,[1]Calificación!A:A,"",0,1)</f>
        <v/>
      </c>
      <c r="C111" s="80" t="str">
        <f>IF([1]Calificación!D100=0,"",[1]Calificación!D100)</f>
        <v/>
      </c>
      <c r="D111" s="613" t="str">
        <f>IFERROR(VLOOKUP(C111,[1]Calificación!$D$1:$X$52,2,0),"")</f>
        <v/>
      </c>
      <c r="E111" s="614"/>
      <c r="G111" t="str">
        <f>IFERROR(VLOOKUP(C111,[1]Calificación!$D$1:$X$52,12,0),"")</f>
        <v/>
      </c>
      <c r="H111" t="str">
        <f>IFERROR(IF(VLOOKUP(C111,[1]Calificación!$D$1:$X$52,13,0)=0,"n.a",VLOOKUP(C111,[1]Calificación!$D$1:$X$52,13,0)),"")</f>
        <v/>
      </c>
      <c r="J111" t="str">
        <f>IFERROR(IF(VLOOKUP(C111,[1]Calificación!$D$1:$X$52,14,0)=0,"n.a",VLOOKUP(C111,[1]Calificación!$D$1:$X$52,14,0)),"")</f>
        <v/>
      </c>
      <c r="K111" t="str">
        <f>IFERROR(IF(VLOOKUP(C111,[1]Calificación!$D$1:$X$52,15,0)=0,"n.a",VLOOKUP(C111,[1]Calificación!$D$1:$X$52,15,0)),"")</f>
        <v/>
      </c>
      <c r="M111" t="str">
        <f>IFERROR(IF(VLOOKUP(C111,[1]Calificación!$D$1:$X$52,16,0)=0,"n.a",VLOOKUP(C111,[1]Calificación!$D$1:$X$52,16,0)),"")</f>
        <v/>
      </c>
      <c r="N111" t="str">
        <f>IFERROR(IF(VLOOKUP(C111,[1]Calificación!$D$1:$X$52,17,0)=0,"n.a",VLOOKUP(C111,[1]Calificación!$D$1:$X$52,17,0)),"")</f>
        <v/>
      </c>
      <c r="P111" t="str">
        <f>IFERROR(IF(VLOOKUP(C111,[1]Calificación!$D$1:$X$52,18,0)=0,"n.a",VLOOKUP(C111,[1]Calificación!$D$1:$X$52,18,0)),"")</f>
        <v/>
      </c>
      <c r="Q111" t="str">
        <f>IFERROR(IF(VLOOKUP(C111,[1]Calificación!$D$1:$X$52,19,0)=0,"n.a",VLOOKUP(C111,[1]Calificación!$D$1:$X$52,19,0)),"")</f>
        <v/>
      </c>
      <c r="S111" t="str">
        <f>IFERROR(IF(VLOOKUP(C111,[1]Calificación!$D$1:$X$52,20,0)=0,"n.a",VLOOKUP(C111,[1]Calificación!$D$1:$X$52,20,0)),"")</f>
        <v/>
      </c>
      <c r="T111" t="str">
        <f>IFERROR(IF(VLOOKUP(C111,[1]Calificación!$D$1:$X$52,21,0)=0,"n.a",VLOOKUP(C111,[1]Calificación!$D$1:$X$52,21,0)),"")</f>
        <v/>
      </c>
    </row>
    <row r="112" spans="2:20" ht="18" hidden="1">
      <c r="B112" s="80" t="str">
        <f>_xlfn.XLOOKUP(C112,[1]Calificación!D:D,[1]Calificación!A:A,"",0,1)</f>
        <v/>
      </c>
      <c r="C112" s="506" t="str">
        <f>IF([1]Calificación!D101=0,"",[1]Calificación!D101)</f>
        <v/>
      </c>
      <c r="D112" s="613" t="str">
        <f>IFERROR(VLOOKUP(C112,[1]Calificación!$D$1:$X$52,2,0),"")</f>
        <v/>
      </c>
      <c r="E112" s="614"/>
      <c r="G112" t="str">
        <f>IFERROR(VLOOKUP(C112,[1]Calificación!$D$1:$X$52,12,0),"")</f>
        <v/>
      </c>
      <c r="H112" t="str">
        <f>IFERROR(IF(VLOOKUP(C112,[1]Calificación!$D$1:$X$52,13,0)=0,"n.a",VLOOKUP(C112,[1]Calificación!$D$1:$X$52,13,0)),"")</f>
        <v/>
      </c>
      <c r="J112" t="str">
        <f>IFERROR(IF(VLOOKUP(C112,[1]Calificación!$D$1:$X$52,14,0)=0,"n.a",VLOOKUP(C112,[1]Calificación!$D$1:$X$52,14,0)),"")</f>
        <v/>
      </c>
      <c r="K112" t="str">
        <f>IFERROR(IF(VLOOKUP(C112,[1]Calificación!$D$1:$X$52,15,0)=0,"n.a",VLOOKUP(C112,[1]Calificación!$D$1:$X$52,15,0)),"")</f>
        <v/>
      </c>
      <c r="M112" t="str">
        <f>IFERROR(IF(VLOOKUP(C112,[1]Calificación!$D$1:$X$52,16,0)=0,"n.a",VLOOKUP(C112,[1]Calificación!$D$1:$X$52,16,0)),"")</f>
        <v/>
      </c>
      <c r="N112" t="str">
        <f>IFERROR(IF(VLOOKUP(C112,[1]Calificación!$D$1:$X$52,17,0)=0,"n.a",VLOOKUP(C112,[1]Calificación!$D$1:$X$52,17,0)),"")</f>
        <v/>
      </c>
      <c r="P112" t="str">
        <f>IFERROR(IF(VLOOKUP(C112,[1]Calificación!$D$1:$X$52,18,0)=0,"n.a",VLOOKUP(C112,[1]Calificación!$D$1:$X$52,18,0)),"")</f>
        <v/>
      </c>
      <c r="Q112" t="str">
        <f>IFERROR(IF(VLOOKUP(C112,[1]Calificación!$D$1:$X$52,19,0)=0,"n.a",VLOOKUP(C112,[1]Calificación!$D$1:$X$52,19,0)),"")</f>
        <v/>
      </c>
      <c r="S112" t="str">
        <f>IFERROR(IF(VLOOKUP(C112,[1]Calificación!$D$1:$X$52,20,0)=0,"n.a",VLOOKUP(C112,[1]Calificación!$D$1:$X$52,20,0)),"")</f>
        <v/>
      </c>
      <c r="T112" t="str">
        <f>IFERROR(IF(VLOOKUP(C112,[1]Calificación!$D$1:$X$52,21,0)=0,"n.a",VLOOKUP(C112,[1]Calificación!$D$1:$X$52,21,0)),"")</f>
        <v/>
      </c>
    </row>
    <row r="113" ht="16.5"/>
  </sheetData>
  <mergeCells count="63">
    <mergeCell ref="D108:E108"/>
    <mergeCell ref="D109:E109"/>
    <mergeCell ref="D110:E110"/>
    <mergeCell ref="D111:E111"/>
    <mergeCell ref="D112:E112"/>
    <mergeCell ref="D102:E102"/>
    <mergeCell ref="D103:E103"/>
    <mergeCell ref="D104:E104"/>
    <mergeCell ref="D105:E105"/>
    <mergeCell ref="D106:E106"/>
    <mergeCell ref="D107:E107"/>
    <mergeCell ref="D96:E96"/>
    <mergeCell ref="D97:E97"/>
    <mergeCell ref="D98:E98"/>
    <mergeCell ref="D99:E99"/>
    <mergeCell ref="D100:E100"/>
    <mergeCell ref="D101:E101"/>
    <mergeCell ref="D90:E90"/>
    <mergeCell ref="D91:E91"/>
    <mergeCell ref="D92:E92"/>
    <mergeCell ref="D93:E93"/>
    <mergeCell ref="D94:E94"/>
    <mergeCell ref="D95:E95"/>
    <mergeCell ref="D84:E84"/>
    <mergeCell ref="D85:E85"/>
    <mergeCell ref="D86:E86"/>
    <mergeCell ref="D87:E87"/>
    <mergeCell ref="D88:E88"/>
    <mergeCell ref="D89:E89"/>
    <mergeCell ref="D78:E78"/>
    <mergeCell ref="D79:E79"/>
    <mergeCell ref="D80:E80"/>
    <mergeCell ref="D81:E81"/>
    <mergeCell ref="D82:E82"/>
    <mergeCell ref="D83:E83"/>
    <mergeCell ref="D72:E72"/>
    <mergeCell ref="D73:E73"/>
    <mergeCell ref="D74:E74"/>
    <mergeCell ref="D75:E75"/>
    <mergeCell ref="D76:E76"/>
    <mergeCell ref="D77:E77"/>
    <mergeCell ref="D66:E66"/>
    <mergeCell ref="D67:E67"/>
    <mergeCell ref="D68:E68"/>
    <mergeCell ref="D69:E69"/>
    <mergeCell ref="D70:E70"/>
    <mergeCell ref="D71:E71"/>
    <mergeCell ref="S8:T8"/>
    <mergeCell ref="D61:E61"/>
    <mergeCell ref="D62:E62"/>
    <mergeCell ref="D63:E63"/>
    <mergeCell ref="D64:E64"/>
    <mergeCell ref="D65:E65"/>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E3" sqref="E3"/>
    </sheetView>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2" customFormat="1" ht="52.15"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513" t="s">
        <v>473</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77</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17" t="s">
        <v>208</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17"/>
      <c r="C8" s="85"/>
      <c r="D8" s="85"/>
      <c r="E8" s="29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13" t="s">
        <v>209</v>
      </c>
      <c r="C9" s="85"/>
      <c r="D9" s="85"/>
      <c r="E9" s="29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14" t="s">
        <v>210</v>
      </c>
      <c r="C10" s="85"/>
      <c r="D10" s="85"/>
      <c r="E10" s="29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14" t="s">
        <v>211</v>
      </c>
      <c r="C11" s="85"/>
      <c r="D11" s="85"/>
      <c r="E11" s="29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 customHeight="1">
      <c r="A12" s="85"/>
      <c r="B12" s="73" t="s">
        <v>212</v>
      </c>
      <c r="C12" s="85"/>
      <c r="D12" s="85"/>
      <c r="E12" s="41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213</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18" t="s">
        <v>214</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19"/>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20" t="s">
        <v>78</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20"/>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295" t="s">
        <v>79</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295" t="s">
        <v>80</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295" t="s">
        <v>81</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295" t="s">
        <v>82</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J1" sqref="J1"/>
    </sheetView>
  </sheetViews>
  <sheetFormatPr baseColWidth="10" defaultColWidth="0" defaultRowHeight="18" zeroHeight="1"/>
  <cols>
    <col min="1" max="1" width="5.7109375" style="85" customWidth="1"/>
    <col min="2" max="2" width="35.7109375" style="85" customWidth="1"/>
    <col min="3" max="38" width="16.7109375" style="85" customWidth="1"/>
    <col min="39" max="39" width="15.7109375" style="85" customWidth="1"/>
    <col min="40" max="43" width="0" style="85" hidden="1" customWidth="1"/>
    <col min="44" max="102" width="15.7109375" style="85" hidden="1" customWidth="1"/>
    <col min="103" max="16384" width="15.7109375" style="86" hidden="1"/>
  </cols>
  <sheetData>
    <row r="1" spans="1:102" ht="84.95" customHeight="1">
      <c r="I1" s="431"/>
      <c r="J1" s="431"/>
      <c r="K1" s="431"/>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 customHeight="1">
      <c r="A5" s="93"/>
      <c r="B5" s="94"/>
      <c r="C5" s="624" t="s">
        <v>6</v>
      </c>
      <c r="D5" s="625"/>
      <c r="E5" s="626"/>
      <c r="F5" s="626"/>
      <c r="G5" s="626"/>
      <c r="H5" s="627"/>
      <c r="I5" s="628" t="s">
        <v>3</v>
      </c>
      <c r="J5" s="629"/>
      <c r="K5" s="629"/>
      <c r="L5" s="629"/>
      <c r="M5" s="629"/>
      <c r="N5" s="630"/>
      <c r="O5" s="623" t="s">
        <v>190</v>
      </c>
      <c r="P5" s="623"/>
      <c r="Q5" s="623"/>
      <c r="R5" s="623"/>
      <c r="S5" s="623"/>
      <c r="T5" s="623"/>
      <c r="U5" s="623" t="s">
        <v>7</v>
      </c>
      <c r="V5" s="623"/>
      <c r="W5" s="623"/>
      <c r="X5" s="623"/>
      <c r="Y5" s="623"/>
      <c r="Z5" s="623"/>
      <c r="AA5" s="623" t="s">
        <v>8</v>
      </c>
      <c r="AB5" s="623"/>
      <c r="AC5" s="623"/>
      <c r="AD5" s="623"/>
      <c r="AE5" s="623"/>
      <c r="AF5" s="623"/>
      <c r="AG5" s="623" t="s">
        <v>191</v>
      </c>
      <c r="AH5" s="623"/>
      <c r="AI5" s="623"/>
      <c r="AJ5" s="623"/>
      <c r="AK5" s="623"/>
      <c r="AL5" s="62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21">
        <v>45566</v>
      </c>
      <c r="D6" s="622"/>
      <c r="E6" s="621">
        <v>45901</v>
      </c>
      <c r="F6" s="622"/>
      <c r="G6" s="621">
        <v>45931</v>
      </c>
      <c r="H6" s="622"/>
      <c r="I6" s="621">
        <f>+$C$6</f>
        <v>45566</v>
      </c>
      <c r="J6" s="622"/>
      <c r="K6" s="621">
        <f>+$E$6</f>
        <v>45901</v>
      </c>
      <c r="L6" s="622"/>
      <c r="M6" s="621">
        <f>+$G$6</f>
        <v>45931</v>
      </c>
      <c r="N6" s="622"/>
      <c r="O6" s="621">
        <f>+$C$6</f>
        <v>45566</v>
      </c>
      <c r="P6" s="622"/>
      <c r="Q6" s="621">
        <f>+$E$6</f>
        <v>45901</v>
      </c>
      <c r="R6" s="622"/>
      <c r="S6" s="621">
        <f>+$G$6</f>
        <v>45931</v>
      </c>
      <c r="T6" s="622"/>
      <c r="U6" s="621">
        <f>+$C$6</f>
        <v>45566</v>
      </c>
      <c r="V6" s="622"/>
      <c r="W6" s="621">
        <f>+$E$6</f>
        <v>45901</v>
      </c>
      <c r="X6" s="622"/>
      <c r="Y6" s="621">
        <f>+$G$6</f>
        <v>45931</v>
      </c>
      <c r="Z6" s="622"/>
      <c r="AA6" s="621">
        <f>+$C$6</f>
        <v>45566</v>
      </c>
      <c r="AB6" s="622"/>
      <c r="AC6" s="621">
        <f>+$E$6</f>
        <v>45901</v>
      </c>
      <c r="AD6" s="622"/>
      <c r="AE6" s="621">
        <f>+$G$6</f>
        <v>45931</v>
      </c>
      <c r="AF6" s="622"/>
      <c r="AG6" s="621">
        <f>+$C$6</f>
        <v>45566</v>
      </c>
      <c r="AH6" s="622"/>
      <c r="AI6" s="621">
        <f>+$E$6</f>
        <v>45901</v>
      </c>
      <c r="AJ6" s="622"/>
      <c r="AK6" s="621">
        <f>+$G$6</f>
        <v>45931</v>
      </c>
      <c r="AL6" s="622"/>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294</v>
      </c>
      <c r="C7" s="98">
        <v>14798003.17027802</v>
      </c>
      <c r="D7" s="99">
        <v>99.999999999999986</v>
      </c>
      <c r="E7" s="100">
        <v>15373993.304322483</v>
      </c>
      <c r="F7" s="101">
        <v>99.999999999999972</v>
      </c>
      <c r="G7" s="102">
        <v>15648514.61395747</v>
      </c>
      <c r="H7" s="99">
        <v>99.999999999999986</v>
      </c>
      <c r="I7" s="100">
        <v>3669914.0991012598</v>
      </c>
      <c r="J7" s="101">
        <v>99.999999999999957</v>
      </c>
      <c r="K7" s="102">
        <v>3996548.3234359901</v>
      </c>
      <c r="L7" s="103">
        <v>100.00000000000004</v>
      </c>
      <c r="M7" s="100">
        <v>4038848.0201617503</v>
      </c>
      <c r="N7" s="101">
        <v>99.999999999999972</v>
      </c>
      <c r="O7" s="102">
        <v>7416393.7768639708</v>
      </c>
      <c r="P7" s="103">
        <v>99.999999999999943</v>
      </c>
      <c r="Q7" s="100">
        <v>7865186.4588483898</v>
      </c>
      <c r="R7" s="101">
        <v>100.00000000000003</v>
      </c>
      <c r="S7" s="102">
        <v>7946801.1614541793</v>
      </c>
      <c r="T7" s="101">
        <v>99.999999999999986</v>
      </c>
      <c r="U7" s="100">
        <v>8681142.9416814093</v>
      </c>
      <c r="V7" s="101">
        <v>99.999999999999986</v>
      </c>
      <c r="W7" s="102">
        <v>9133939.5295269992</v>
      </c>
      <c r="X7" s="103">
        <v>100.00000000000001</v>
      </c>
      <c r="Y7" s="100">
        <v>9235445.2277214509</v>
      </c>
      <c r="Z7" s="101">
        <v>99.999999999999957</v>
      </c>
      <c r="AA7" s="102">
        <v>1652901.8427805</v>
      </c>
      <c r="AB7" s="103">
        <v>100.00000000000004</v>
      </c>
      <c r="AC7" s="100">
        <v>1809539.1128788502</v>
      </c>
      <c r="AD7" s="101">
        <v>99.999999999999986</v>
      </c>
      <c r="AE7" s="102">
        <v>1835583.20083322</v>
      </c>
      <c r="AF7" s="101">
        <v>100.00000000000001</v>
      </c>
      <c r="AG7" s="100">
        <v>245859.52649260001</v>
      </c>
      <c r="AH7" s="101">
        <v>100</v>
      </c>
      <c r="AI7" s="102">
        <v>226826.77007895004</v>
      </c>
      <c r="AJ7" s="103">
        <v>99.999999999999972</v>
      </c>
      <c r="AK7" s="100">
        <v>251749.25725076004</v>
      </c>
      <c r="AL7" s="101">
        <v>100.00000000000001</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47</v>
      </c>
      <c r="C8" s="105">
        <v>3276217.4868954904</v>
      </c>
      <c r="D8" s="106">
        <v>22.139591735429651</v>
      </c>
      <c r="E8" s="105">
        <v>3371171.7737947404</v>
      </c>
      <c r="F8" s="106">
        <v>21.927756224837932</v>
      </c>
      <c r="G8" s="105">
        <v>3395282.8716550297</v>
      </c>
      <c r="H8" s="106">
        <v>21.697157560415707</v>
      </c>
      <c r="I8" s="105">
        <v>665235.8961286</v>
      </c>
      <c r="J8" s="106">
        <v>18.126742974488486</v>
      </c>
      <c r="K8" s="105">
        <v>578436.15319633996</v>
      </c>
      <c r="L8" s="107">
        <v>14.47339319793425</v>
      </c>
      <c r="M8" s="105">
        <v>590272.53354493005</v>
      </c>
      <c r="N8" s="106">
        <v>14.614873612433934</v>
      </c>
      <c r="O8" s="105">
        <v>1872621.47586586</v>
      </c>
      <c r="P8" s="107">
        <v>25.249757930972482</v>
      </c>
      <c r="Q8" s="105">
        <v>2016789.3988538999</v>
      </c>
      <c r="R8" s="106">
        <v>25.641978221444422</v>
      </c>
      <c r="S8" s="105">
        <v>2034145.1020271499</v>
      </c>
      <c r="T8" s="106">
        <v>25.597030310683188</v>
      </c>
      <c r="U8" s="105">
        <v>1935671.2903111801</v>
      </c>
      <c r="V8" s="106">
        <v>22.297424467201193</v>
      </c>
      <c r="W8" s="105">
        <v>2096776.8053942199</v>
      </c>
      <c r="X8" s="107">
        <v>22.955886653464646</v>
      </c>
      <c r="Y8" s="105">
        <v>2058249.1870740701</v>
      </c>
      <c r="Z8" s="106">
        <v>22.286409981577865</v>
      </c>
      <c r="AA8" s="105">
        <v>359721.61163159995</v>
      </c>
      <c r="AB8" s="107">
        <v>21.763035306832183</v>
      </c>
      <c r="AC8" s="105">
        <v>394994.21580709005</v>
      </c>
      <c r="AD8" s="106">
        <v>21.828443109952005</v>
      </c>
      <c r="AE8" s="105">
        <v>403714.48933792999</v>
      </c>
      <c r="AF8" s="106">
        <v>21.993799526748408</v>
      </c>
      <c r="AG8" s="108">
        <v>77332.291153159997</v>
      </c>
      <c r="AH8" s="106">
        <v>31.453851821962076</v>
      </c>
      <c r="AI8" s="108">
        <v>74212.541094390006</v>
      </c>
      <c r="AJ8" s="107">
        <v>32.717717167404601</v>
      </c>
      <c r="AK8" s="108">
        <v>82498.232803050007</v>
      </c>
      <c r="AL8" s="106">
        <v>32.770000477449642</v>
      </c>
      <c r="AM8" s="109"/>
    </row>
    <row r="9" spans="1:102" ht="20.100000000000001" customHeight="1">
      <c r="A9" s="93"/>
      <c r="B9" s="104" t="s">
        <v>70</v>
      </c>
      <c r="C9" s="105">
        <v>1955201.868917</v>
      </c>
      <c r="D9" s="106">
        <v>13.212606095693019</v>
      </c>
      <c r="E9" s="105">
        <v>2019417.317332</v>
      </c>
      <c r="F9" s="106">
        <v>13.135281623702996</v>
      </c>
      <c r="G9" s="105">
        <v>2081302.440807</v>
      </c>
      <c r="H9" s="106">
        <v>13.300319500935966</v>
      </c>
      <c r="I9" s="105">
        <v>582814.13531499996</v>
      </c>
      <c r="J9" s="106">
        <v>15.880865861621329</v>
      </c>
      <c r="K9" s="105">
        <v>618043.38206600002</v>
      </c>
      <c r="L9" s="107">
        <v>15.46442910352811</v>
      </c>
      <c r="M9" s="105">
        <v>636575.88747099997</v>
      </c>
      <c r="N9" s="106">
        <v>15.761323137024256</v>
      </c>
      <c r="O9" s="105">
        <v>901097.885351</v>
      </c>
      <c r="P9" s="107">
        <v>12.150081460912261</v>
      </c>
      <c r="Q9" s="105">
        <v>926658.92773700005</v>
      </c>
      <c r="R9" s="106">
        <v>11.781779524050599</v>
      </c>
      <c r="S9" s="105">
        <v>937892.03413100005</v>
      </c>
      <c r="T9" s="106">
        <v>11.802132896947629</v>
      </c>
      <c r="U9" s="105">
        <v>1036785.128828</v>
      </c>
      <c r="V9" s="106">
        <v>11.94295654147114</v>
      </c>
      <c r="W9" s="105">
        <v>1066511.485231</v>
      </c>
      <c r="X9" s="107">
        <v>11.676358068534633</v>
      </c>
      <c r="Y9" s="105">
        <v>1080420.705077</v>
      </c>
      <c r="Z9" s="106">
        <v>11.698631505430509</v>
      </c>
      <c r="AA9" s="105">
        <v>169843.434324</v>
      </c>
      <c r="AB9" s="107">
        <v>10.275470081047921</v>
      </c>
      <c r="AC9" s="105">
        <v>167381.661529</v>
      </c>
      <c r="AD9" s="106">
        <v>9.2499609617560292</v>
      </c>
      <c r="AE9" s="105">
        <v>170321.17965800001</v>
      </c>
      <c r="AF9" s="106">
        <v>9.278859143006251</v>
      </c>
      <c r="AG9" s="108">
        <v>24407.715043</v>
      </c>
      <c r="AH9" s="106">
        <v>9.9275042912500826</v>
      </c>
      <c r="AI9" s="108">
        <v>23805.16662</v>
      </c>
      <c r="AJ9" s="107">
        <v>10.494866462064552</v>
      </c>
      <c r="AK9" s="108">
        <v>26781.799000999999</v>
      </c>
      <c r="AL9" s="106">
        <v>10.638283224138149</v>
      </c>
      <c r="AM9" s="109"/>
    </row>
    <row r="10" spans="1:102" ht="20.100000000000001" customHeight="1">
      <c r="A10" s="93"/>
      <c r="B10" s="104" t="s">
        <v>43</v>
      </c>
      <c r="C10" s="105">
        <v>1824052.3791667901</v>
      </c>
      <c r="D10" s="106">
        <v>12.326341319012709</v>
      </c>
      <c r="E10" s="105">
        <v>1868293.1167118701</v>
      </c>
      <c r="F10" s="106">
        <v>12.152295631523328</v>
      </c>
      <c r="G10" s="105">
        <v>1879859.0572618998</v>
      </c>
      <c r="H10" s="106">
        <v>12.013019149978531</v>
      </c>
      <c r="I10" s="105">
        <v>394233.61411934003</v>
      </c>
      <c r="J10" s="106">
        <v>10.7423117673486</v>
      </c>
      <c r="K10" s="105">
        <v>442150.63971793</v>
      </c>
      <c r="L10" s="107">
        <v>11.063312737272138</v>
      </c>
      <c r="M10" s="105">
        <v>463405.30360859004</v>
      </c>
      <c r="N10" s="106">
        <v>11.473699958386433</v>
      </c>
      <c r="O10" s="105">
        <v>1090778.2266766101</v>
      </c>
      <c r="P10" s="107">
        <v>14.707663313123682</v>
      </c>
      <c r="Q10" s="105">
        <v>1164148.3547537599</v>
      </c>
      <c r="R10" s="106">
        <v>14.801281073814657</v>
      </c>
      <c r="S10" s="105">
        <v>1186567.3681828999</v>
      </c>
      <c r="T10" s="106">
        <v>14.931383635698905</v>
      </c>
      <c r="U10" s="105">
        <v>1156294.77082775</v>
      </c>
      <c r="V10" s="106">
        <v>13.319614463159535</v>
      </c>
      <c r="W10" s="105">
        <v>1180061.8493569701</v>
      </c>
      <c r="X10" s="107">
        <v>12.919527719033185</v>
      </c>
      <c r="Y10" s="105">
        <v>1205236.7984945299</v>
      </c>
      <c r="Z10" s="106">
        <v>13.050121231587699</v>
      </c>
      <c r="AA10" s="105">
        <v>157900.00951420001</v>
      </c>
      <c r="AB10" s="107">
        <v>9.5528969372181063</v>
      </c>
      <c r="AC10" s="105">
        <v>174062.42765815</v>
      </c>
      <c r="AD10" s="106">
        <v>9.6191580728657957</v>
      </c>
      <c r="AE10" s="105">
        <v>177580.56305105999</v>
      </c>
      <c r="AF10" s="106">
        <v>9.6743401753977398</v>
      </c>
      <c r="AG10" s="108">
        <v>38153.739060349995</v>
      </c>
      <c r="AH10" s="106">
        <v>15.518511568230148</v>
      </c>
      <c r="AI10" s="108">
        <v>34506.708516980005</v>
      </c>
      <c r="AJ10" s="107">
        <v>15.212802485777798</v>
      </c>
      <c r="AK10" s="108">
        <v>38519.488937169997</v>
      </c>
      <c r="AL10" s="106">
        <v>15.300735882132857</v>
      </c>
      <c r="AM10" s="109"/>
    </row>
    <row r="11" spans="1:102" ht="20.100000000000001" customHeight="1">
      <c r="A11" s="93"/>
      <c r="B11" s="104" t="s">
        <v>33</v>
      </c>
      <c r="C11" s="105">
        <v>1515347.6110612</v>
      </c>
      <c r="D11" s="106">
        <v>10.240216829421927</v>
      </c>
      <c r="E11" s="105">
        <v>1117474.4038923602</v>
      </c>
      <c r="F11" s="106">
        <v>7.2686021242000676</v>
      </c>
      <c r="G11" s="105">
        <v>1130516.4092143402</v>
      </c>
      <c r="H11" s="106">
        <v>7.2244327152047525</v>
      </c>
      <c r="I11" s="105">
        <v>460063.13706668001</v>
      </c>
      <c r="J11" s="106">
        <v>12.536073723887617</v>
      </c>
      <c r="K11" s="105">
        <v>406459.6644528</v>
      </c>
      <c r="L11" s="107">
        <v>10.170267730013348</v>
      </c>
      <c r="M11" s="105">
        <v>405712.02742286999</v>
      </c>
      <c r="N11" s="106">
        <v>10.045241251900878</v>
      </c>
      <c r="O11" s="105">
        <v>626029.45296138001</v>
      </c>
      <c r="P11" s="107">
        <v>8.4411571418217921</v>
      </c>
      <c r="Q11" s="105">
        <v>503424.34843059001</v>
      </c>
      <c r="R11" s="106">
        <v>6.4006664185848274</v>
      </c>
      <c r="S11" s="105">
        <v>509930.40849471005</v>
      </c>
      <c r="T11" s="106">
        <v>6.4168009005701396</v>
      </c>
      <c r="U11" s="105">
        <v>954444.33627453004</v>
      </c>
      <c r="V11" s="106">
        <v>10.994454793410743</v>
      </c>
      <c r="W11" s="105">
        <v>764231.2416773201</v>
      </c>
      <c r="X11" s="107">
        <v>8.366940017577452</v>
      </c>
      <c r="Y11" s="105">
        <v>782733.25471966993</v>
      </c>
      <c r="Z11" s="106">
        <v>8.4753169492055349</v>
      </c>
      <c r="AA11" s="105">
        <v>232489.67005493</v>
      </c>
      <c r="AB11" s="107">
        <v>14.065546061939013</v>
      </c>
      <c r="AC11" s="105">
        <v>180328.72359544001</v>
      </c>
      <c r="AD11" s="106">
        <v>9.9654504460281945</v>
      </c>
      <c r="AE11" s="105">
        <v>181280.67047491</v>
      </c>
      <c r="AF11" s="106">
        <v>9.8759168417221233</v>
      </c>
      <c r="AG11" s="108">
        <v>20608.655690080002</v>
      </c>
      <c r="AH11" s="106">
        <v>8.3822888557870421</v>
      </c>
      <c r="AI11" s="108">
        <v>10157.825834110001</v>
      </c>
      <c r="AJ11" s="107">
        <v>4.4782306032812773</v>
      </c>
      <c r="AK11" s="108">
        <v>10929.258116469999</v>
      </c>
      <c r="AL11" s="106">
        <v>4.3413268566602703</v>
      </c>
      <c r="AM11" s="109"/>
    </row>
    <row r="12" spans="1:102" ht="20.100000000000001" customHeight="1">
      <c r="A12" s="93"/>
      <c r="B12" s="104" t="s">
        <v>56</v>
      </c>
      <c r="C12" s="105">
        <v>914094.40874600003</v>
      </c>
      <c r="D12" s="106">
        <v>6.1771469990084231</v>
      </c>
      <c r="E12" s="105">
        <v>897782.35181599995</v>
      </c>
      <c r="F12" s="106">
        <v>5.8396171641598382</v>
      </c>
      <c r="G12" s="105">
        <v>945159.48085299996</v>
      </c>
      <c r="H12" s="106">
        <v>6.0399309721702172</v>
      </c>
      <c r="I12" s="105">
        <v>179163.00873199999</v>
      </c>
      <c r="J12" s="106">
        <v>4.8819401188675222</v>
      </c>
      <c r="K12" s="105">
        <v>224058.65347200001</v>
      </c>
      <c r="L12" s="107">
        <v>5.6063041239388278</v>
      </c>
      <c r="M12" s="105">
        <v>214978.53384399999</v>
      </c>
      <c r="N12" s="106">
        <v>5.3227685907178648</v>
      </c>
      <c r="O12" s="105">
        <v>502510.890877</v>
      </c>
      <c r="P12" s="107">
        <v>6.7756770473086609</v>
      </c>
      <c r="Q12" s="105">
        <v>483659.83705500001</v>
      </c>
      <c r="R12" s="106">
        <v>6.1493753464786503</v>
      </c>
      <c r="S12" s="105">
        <v>483167.085815</v>
      </c>
      <c r="T12" s="106">
        <v>6.0800198217943784</v>
      </c>
      <c r="U12" s="105">
        <v>598666.27036900003</v>
      </c>
      <c r="V12" s="106">
        <v>6.8961687924130324</v>
      </c>
      <c r="W12" s="105">
        <v>541428.00863400009</v>
      </c>
      <c r="X12" s="107">
        <v>5.9276504610496135</v>
      </c>
      <c r="Y12" s="105">
        <v>572837.35912100004</v>
      </c>
      <c r="Z12" s="106">
        <v>6.2025960307961165</v>
      </c>
      <c r="AA12" s="105">
        <v>83370.853596999994</v>
      </c>
      <c r="AB12" s="107">
        <v>5.0439083216674332</v>
      </c>
      <c r="AC12" s="105">
        <v>88567.922804999995</v>
      </c>
      <c r="AD12" s="106">
        <v>4.8945017090066996</v>
      </c>
      <c r="AE12" s="105">
        <v>88804.600065999999</v>
      </c>
      <c r="AF12" s="106">
        <v>4.8379501417145914</v>
      </c>
      <c r="AG12" s="108">
        <v>7014.8678369999998</v>
      </c>
      <c r="AH12" s="106">
        <v>2.8532015566259283</v>
      </c>
      <c r="AI12" s="108">
        <v>6730.1865230000003</v>
      </c>
      <c r="AJ12" s="107">
        <v>2.9671041564703629</v>
      </c>
      <c r="AK12" s="108">
        <v>6807.7549200000003</v>
      </c>
      <c r="AL12" s="106">
        <v>2.7041807369540702</v>
      </c>
      <c r="AM12" s="109"/>
    </row>
    <row r="13" spans="1:102" ht="20.100000000000001" customHeight="1">
      <c r="A13" s="93"/>
      <c r="B13" s="104" t="s">
        <v>71</v>
      </c>
      <c r="C13" s="105">
        <v>876202.16741600004</v>
      </c>
      <c r="D13" s="106">
        <v>5.9210837930881333</v>
      </c>
      <c r="E13" s="105">
        <v>893048.67966899998</v>
      </c>
      <c r="F13" s="106">
        <v>5.8088270366158827</v>
      </c>
      <c r="G13" s="105">
        <v>920096.02578200004</v>
      </c>
      <c r="H13" s="106">
        <v>5.8797658977890048</v>
      </c>
      <c r="I13" s="105">
        <v>182624.71779900001</v>
      </c>
      <c r="J13" s="106">
        <v>4.9762668244393984</v>
      </c>
      <c r="K13" s="105">
        <v>177633.85991100001</v>
      </c>
      <c r="L13" s="107">
        <v>4.4446818988611945</v>
      </c>
      <c r="M13" s="105">
        <v>195000.74974100001</v>
      </c>
      <c r="N13" s="106">
        <v>4.8281279406297273</v>
      </c>
      <c r="O13" s="105">
        <v>526648.72277800005</v>
      </c>
      <c r="P13" s="107">
        <v>7.1011429358150124</v>
      </c>
      <c r="Q13" s="105">
        <v>529339.29492899997</v>
      </c>
      <c r="R13" s="106">
        <v>6.7301557019476572</v>
      </c>
      <c r="S13" s="105">
        <v>533407.09227400005</v>
      </c>
      <c r="T13" s="106">
        <v>6.7122239683217675</v>
      </c>
      <c r="U13" s="105">
        <v>596078.99874399998</v>
      </c>
      <c r="V13" s="106">
        <v>6.8663654399929541</v>
      </c>
      <c r="W13" s="105">
        <v>589538.92466600006</v>
      </c>
      <c r="X13" s="107">
        <v>6.454377355578238</v>
      </c>
      <c r="Y13" s="105">
        <v>591035.884647</v>
      </c>
      <c r="Z13" s="106">
        <v>6.3996469046551763</v>
      </c>
      <c r="AA13" s="105">
        <v>88064.056536000004</v>
      </c>
      <c r="AB13" s="107">
        <v>5.3278455052030962</v>
      </c>
      <c r="AC13" s="105">
        <v>93061.955130999995</v>
      </c>
      <c r="AD13" s="106">
        <v>5.1428540266778171</v>
      </c>
      <c r="AE13" s="105">
        <v>93445.319086000003</v>
      </c>
      <c r="AF13" s="106">
        <v>5.090770009421675</v>
      </c>
      <c r="AG13" s="108">
        <v>8960.8487019999993</v>
      </c>
      <c r="AH13" s="106">
        <v>3.6447026600247305</v>
      </c>
      <c r="AI13" s="108">
        <v>7479.6545249999999</v>
      </c>
      <c r="AJ13" s="107">
        <v>3.2975184200685868</v>
      </c>
      <c r="AK13" s="108">
        <v>8251.1318580000006</v>
      </c>
      <c r="AL13" s="106">
        <v>3.2775198418088243</v>
      </c>
      <c r="AM13" s="109"/>
    </row>
    <row r="14" spans="1:102" ht="20.100000000000001" customHeight="1">
      <c r="A14" s="93"/>
      <c r="B14" s="104" t="s">
        <v>58</v>
      </c>
      <c r="C14" s="105">
        <v>648805.79887399997</v>
      </c>
      <c r="D14" s="106">
        <v>4.3844145146362372</v>
      </c>
      <c r="E14" s="105">
        <v>706596.95191499998</v>
      </c>
      <c r="F14" s="106">
        <v>4.5960534646280635</v>
      </c>
      <c r="G14" s="105">
        <v>696895.39247399999</v>
      </c>
      <c r="H14" s="106">
        <v>4.4534283902729914</v>
      </c>
      <c r="I14" s="105">
        <v>65762.715796000004</v>
      </c>
      <c r="J14" s="106">
        <v>1.7919415555831375</v>
      </c>
      <c r="K14" s="105">
        <v>72118.810259000005</v>
      </c>
      <c r="L14" s="107">
        <v>1.8045274177242183</v>
      </c>
      <c r="M14" s="105">
        <v>65834.766231999994</v>
      </c>
      <c r="N14" s="106">
        <v>1.630038216425965</v>
      </c>
      <c r="O14" s="105">
        <v>434180.902038</v>
      </c>
      <c r="P14" s="107">
        <v>5.8543399272091214</v>
      </c>
      <c r="Q14" s="105">
        <v>467303.12954300002</v>
      </c>
      <c r="R14" s="106">
        <v>5.9414119676372161</v>
      </c>
      <c r="S14" s="105">
        <v>471582.64665299997</v>
      </c>
      <c r="T14" s="106">
        <v>5.9342449505393864</v>
      </c>
      <c r="U14" s="105">
        <v>427861.72822600004</v>
      </c>
      <c r="V14" s="106">
        <v>4.9286336038965111</v>
      </c>
      <c r="W14" s="105">
        <v>466402.16889799997</v>
      </c>
      <c r="X14" s="107">
        <v>5.1062541786079967</v>
      </c>
      <c r="Y14" s="105">
        <v>454751.80883499997</v>
      </c>
      <c r="Z14" s="106">
        <v>4.923983604710255</v>
      </c>
      <c r="AA14" s="105">
        <v>178664.216155</v>
      </c>
      <c r="AB14" s="107">
        <v>10.809124385417364</v>
      </c>
      <c r="AC14" s="105">
        <v>202541.75468300001</v>
      </c>
      <c r="AD14" s="106">
        <v>11.193002308790675</v>
      </c>
      <c r="AE14" s="105">
        <v>204314.84549400001</v>
      </c>
      <c r="AF14" s="106">
        <v>11.130786411711334</v>
      </c>
      <c r="AG14" s="108">
        <v>20335.416483000001</v>
      </c>
      <c r="AH14" s="106">
        <v>8.2711525451555215</v>
      </c>
      <c r="AI14" s="108">
        <v>16938.197796</v>
      </c>
      <c r="AJ14" s="107">
        <v>7.4674597668099043</v>
      </c>
      <c r="AK14" s="108">
        <v>18568.261653000001</v>
      </c>
      <c r="AL14" s="106">
        <v>7.3756966974900351</v>
      </c>
      <c r="AM14" s="109"/>
    </row>
    <row r="15" spans="1:102" ht="20.100000000000001" customHeight="1">
      <c r="A15" s="93"/>
      <c r="B15" s="104" t="s">
        <v>224</v>
      </c>
      <c r="C15" s="105">
        <v>2885.6133609499998</v>
      </c>
      <c r="D15" s="106">
        <v>1.9500018534566822E-2</v>
      </c>
      <c r="E15" s="105">
        <v>556350.63696680008</v>
      </c>
      <c r="F15" s="106">
        <v>3.6187776718387084</v>
      </c>
      <c r="G15" s="105">
        <v>575551.29460367002</v>
      </c>
      <c r="H15" s="106">
        <v>3.6779931437729898</v>
      </c>
      <c r="I15" s="105">
        <v>208.09738587000001</v>
      </c>
      <c r="J15" s="106">
        <v>5.6703612196525744E-3</v>
      </c>
      <c r="K15" s="105">
        <v>223945.36167998001</v>
      </c>
      <c r="L15" s="107">
        <v>5.6034693829861002</v>
      </c>
      <c r="M15" s="105">
        <v>239882.98145294</v>
      </c>
      <c r="N15" s="106">
        <v>5.9393911396382038</v>
      </c>
      <c r="O15" s="105">
        <v>0</v>
      </c>
      <c r="P15" s="107">
        <v>0</v>
      </c>
      <c r="Q15" s="105">
        <v>157921.07587358999</v>
      </c>
      <c r="R15" s="106">
        <v>2.0078491044027018</v>
      </c>
      <c r="S15" s="105">
        <v>160432.81398434</v>
      </c>
      <c r="T15" s="106">
        <v>2.0188351353563059</v>
      </c>
      <c r="U15" s="105">
        <v>689.95964722999997</v>
      </c>
      <c r="V15" s="106">
        <v>7.9477973334276773E-3</v>
      </c>
      <c r="W15" s="105">
        <v>338381.48516611999</v>
      </c>
      <c r="X15" s="107">
        <v>3.7046608867098887</v>
      </c>
      <c r="Y15" s="105">
        <v>322306.18287395005</v>
      </c>
      <c r="Z15" s="106">
        <v>3.4898824574965155</v>
      </c>
      <c r="AA15" s="105">
        <v>1433.4629617600001</v>
      </c>
      <c r="AB15" s="107">
        <v>8.6724022241310997E-2</v>
      </c>
      <c r="AC15" s="105">
        <v>77440.191175939995</v>
      </c>
      <c r="AD15" s="106">
        <v>4.2795533196703364</v>
      </c>
      <c r="AE15" s="105">
        <v>78416.245235979994</v>
      </c>
      <c r="AF15" s="106">
        <v>4.2720071310515788</v>
      </c>
      <c r="AG15" s="108">
        <v>-41.824566709999999</v>
      </c>
      <c r="AH15" s="106">
        <v>-1.7011570512098444E-2</v>
      </c>
      <c r="AI15" s="108">
        <v>8270.3130706199991</v>
      </c>
      <c r="AJ15" s="107">
        <v>3.6460921555870183</v>
      </c>
      <c r="AK15" s="108">
        <v>9089.2713499799993</v>
      </c>
      <c r="AL15" s="106">
        <v>3.6104461436112372</v>
      </c>
      <c r="AM15" s="109"/>
    </row>
    <row r="16" spans="1:102" ht="20.100000000000001" customHeight="1">
      <c r="A16" s="93"/>
      <c r="B16" s="104" t="s">
        <v>37</v>
      </c>
      <c r="C16" s="105">
        <v>349788.60492772999</v>
      </c>
      <c r="D16" s="106">
        <v>2.3637554398574863</v>
      </c>
      <c r="E16" s="105">
        <v>383294.54679067997</v>
      </c>
      <c r="F16" s="106">
        <v>2.4931359029726821</v>
      </c>
      <c r="G16" s="105">
        <v>380695.22533722996</v>
      </c>
      <c r="H16" s="106">
        <v>2.4327882532548761</v>
      </c>
      <c r="I16" s="105">
        <v>22855.649766310002</v>
      </c>
      <c r="J16" s="106">
        <v>0.6227843254398574</v>
      </c>
      <c r="K16" s="105">
        <v>31836.004425619998</v>
      </c>
      <c r="L16" s="107">
        <v>0.79658750124280575</v>
      </c>
      <c r="M16" s="105">
        <v>32174.530857319998</v>
      </c>
      <c r="N16" s="106">
        <v>0.79662643151478252</v>
      </c>
      <c r="O16" s="105">
        <v>257616.06433949</v>
      </c>
      <c r="P16" s="107">
        <v>3.4736028329987518</v>
      </c>
      <c r="Q16" s="105">
        <v>268199.20543839998</v>
      </c>
      <c r="R16" s="106">
        <v>3.4099535572570434</v>
      </c>
      <c r="S16" s="105">
        <v>269283.10023283999</v>
      </c>
      <c r="T16" s="106">
        <v>3.3885722665239566</v>
      </c>
      <c r="U16" s="105">
        <v>289014.66042138002</v>
      </c>
      <c r="V16" s="106">
        <v>3.3292236098741412</v>
      </c>
      <c r="W16" s="105">
        <v>318804.44697844004</v>
      </c>
      <c r="X16" s="107">
        <v>3.4903279789388897</v>
      </c>
      <c r="Y16" s="105">
        <v>315340.03557466995</v>
      </c>
      <c r="Z16" s="106">
        <v>3.41445407123561</v>
      </c>
      <c r="AA16" s="105">
        <v>43854.933241819999</v>
      </c>
      <c r="AB16" s="107">
        <v>2.6532085636765665</v>
      </c>
      <c r="AC16" s="105">
        <v>47108.401107230005</v>
      </c>
      <c r="AD16" s="106">
        <v>2.6033369918312421</v>
      </c>
      <c r="AE16" s="105">
        <v>47851.102465050004</v>
      </c>
      <c r="AF16" s="106">
        <v>2.6068609934613218</v>
      </c>
      <c r="AG16" s="108">
        <v>8952.2835505599996</v>
      </c>
      <c r="AH16" s="106">
        <v>3.641218901814427</v>
      </c>
      <c r="AI16" s="108">
        <v>6924.0481186099996</v>
      </c>
      <c r="AJ16" s="107">
        <v>3.052570962501469</v>
      </c>
      <c r="AK16" s="108">
        <v>7667.41615284</v>
      </c>
      <c r="AL16" s="106">
        <v>3.0456559183420797</v>
      </c>
      <c r="AM16" s="109"/>
    </row>
    <row r="17" spans="1:39" ht="20.100000000000001" customHeight="1">
      <c r="A17" s="93"/>
      <c r="B17" s="104" t="s">
        <v>35</v>
      </c>
      <c r="C17" s="105">
        <v>317526.00602159003</v>
      </c>
      <c r="D17" s="106">
        <v>2.1457354912542868</v>
      </c>
      <c r="E17" s="105">
        <v>353123.75052239001</v>
      </c>
      <c r="F17" s="106">
        <v>2.2968902323061853</v>
      </c>
      <c r="G17" s="105">
        <v>356643.06173855998</v>
      </c>
      <c r="H17" s="106">
        <v>2.279085718592468</v>
      </c>
      <c r="I17" s="105">
        <v>78150.201148859996</v>
      </c>
      <c r="J17" s="106">
        <v>2.1294831170026165</v>
      </c>
      <c r="K17" s="105">
        <v>104454.18913027999</v>
      </c>
      <c r="L17" s="107">
        <v>2.6136100624069671</v>
      </c>
      <c r="M17" s="105">
        <v>96484.039159940003</v>
      </c>
      <c r="N17" s="106">
        <v>2.3888999704444425</v>
      </c>
      <c r="O17" s="105">
        <v>186306.92095405998</v>
      </c>
      <c r="P17" s="107">
        <v>2.5120958589774345</v>
      </c>
      <c r="Q17" s="105">
        <v>203994.87015889998</v>
      </c>
      <c r="R17" s="106">
        <v>2.5936431542497549</v>
      </c>
      <c r="S17" s="105">
        <v>206885.83665325001</v>
      </c>
      <c r="T17" s="106">
        <v>2.6033850910570928</v>
      </c>
      <c r="U17" s="105">
        <v>223937.14383098998</v>
      </c>
      <c r="V17" s="106">
        <v>2.579581344707321</v>
      </c>
      <c r="W17" s="105">
        <v>240763.78718029999</v>
      </c>
      <c r="X17" s="107">
        <v>2.6359249084361736</v>
      </c>
      <c r="Y17" s="105">
        <v>247200.63168535999</v>
      </c>
      <c r="Z17" s="106">
        <v>2.6766509419963156</v>
      </c>
      <c r="AA17" s="105">
        <v>37933.02217081</v>
      </c>
      <c r="AB17" s="107">
        <v>2.2949349555445675</v>
      </c>
      <c r="AC17" s="105">
        <v>47426.020016169998</v>
      </c>
      <c r="AD17" s="106">
        <v>2.6208894673030039</v>
      </c>
      <c r="AE17" s="105">
        <v>48406.382497650004</v>
      </c>
      <c r="AF17" s="106">
        <v>2.6371118713484116</v>
      </c>
      <c r="AG17" s="108">
        <v>4459.79725934</v>
      </c>
      <c r="AH17" s="106">
        <v>1.8139615425779454</v>
      </c>
      <c r="AI17" s="108">
        <v>4259.1952283700002</v>
      </c>
      <c r="AJ17" s="107">
        <v>1.877730404963899</v>
      </c>
      <c r="AK17" s="108">
        <v>5239.5577098500007</v>
      </c>
      <c r="AL17" s="106">
        <v>2.0812604442487119</v>
      </c>
      <c r="AM17" s="109"/>
    </row>
    <row r="18" spans="1:39" ht="20.100000000000001" customHeight="1">
      <c r="A18" s="93"/>
      <c r="B18" s="104" t="s">
        <v>32</v>
      </c>
      <c r="C18" s="105">
        <v>281098.83529100002</v>
      </c>
      <c r="D18" s="106">
        <v>1.8995727467851249</v>
      </c>
      <c r="E18" s="105">
        <v>317026.410095</v>
      </c>
      <c r="F18" s="106">
        <v>2.0620954089128314</v>
      </c>
      <c r="G18" s="105">
        <v>307371.56137900002</v>
      </c>
      <c r="H18" s="106">
        <v>1.9642219658653375</v>
      </c>
      <c r="I18" s="105">
        <v>158949.66256500001</v>
      </c>
      <c r="J18" s="106">
        <v>4.3311548519330696</v>
      </c>
      <c r="K18" s="105">
        <v>178452.958748</v>
      </c>
      <c r="L18" s="107">
        <v>4.4651770554491117</v>
      </c>
      <c r="M18" s="105">
        <v>168214.367413</v>
      </c>
      <c r="N18" s="106">
        <v>4.1649095626594841</v>
      </c>
      <c r="O18" s="105">
        <v>64942.618364000002</v>
      </c>
      <c r="P18" s="107">
        <v>0.87566302866217349</v>
      </c>
      <c r="Q18" s="105">
        <v>69893.806047999999</v>
      </c>
      <c r="R18" s="106">
        <v>0.88864779511195147</v>
      </c>
      <c r="S18" s="105">
        <v>70086.528533000004</v>
      </c>
      <c r="T18" s="106">
        <v>0.88194642232843934</v>
      </c>
      <c r="U18" s="105">
        <v>90280.211777999997</v>
      </c>
      <c r="V18" s="106">
        <v>1.0399576689900012</v>
      </c>
      <c r="W18" s="105">
        <v>89448.3508</v>
      </c>
      <c r="X18" s="107">
        <v>0.97929650739249063</v>
      </c>
      <c r="Y18" s="105">
        <v>90673.589781000002</v>
      </c>
      <c r="Z18" s="106">
        <v>0.98179987586121809</v>
      </c>
      <c r="AA18" s="105">
        <v>8885.3208610000001</v>
      </c>
      <c r="AB18" s="107">
        <v>0.53755889376063459</v>
      </c>
      <c r="AC18" s="105">
        <v>9276.1040859999994</v>
      </c>
      <c r="AD18" s="106">
        <v>0.51262246944429768</v>
      </c>
      <c r="AE18" s="105">
        <v>9131.2208580000006</v>
      </c>
      <c r="AF18" s="106">
        <v>0.49745611388549948</v>
      </c>
      <c r="AG18" s="108">
        <v>446.75656600000002</v>
      </c>
      <c r="AH18" s="106">
        <v>0.18171212333049325</v>
      </c>
      <c r="AI18" s="108">
        <v>743.91518299999996</v>
      </c>
      <c r="AJ18" s="107">
        <v>0.32796621965787837</v>
      </c>
      <c r="AK18" s="108">
        <v>838.83655399999998</v>
      </c>
      <c r="AL18" s="106">
        <v>0.33320318922111436</v>
      </c>
      <c r="AM18" s="109"/>
    </row>
    <row r="19" spans="1:39" ht="20.100000000000001" customHeight="1">
      <c r="A19" s="93"/>
      <c r="B19" s="104" t="s">
        <v>65</v>
      </c>
      <c r="C19" s="105">
        <v>293416.11701253999</v>
      </c>
      <c r="D19" s="106">
        <v>1.9828088535747177</v>
      </c>
      <c r="E19" s="105">
        <v>313762.98231563001</v>
      </c>
      <c r="F19" s="106">
        <v>2.0408684725224502</v>
      </c>
      <c r="G19" s="105">
        <v>288478.96958075999</v>
      </c>
      <c r="H19" s="106">
        <v>1.8434910705419625</v>
      </c>
      <c r="I19" s="105">
        <v>147931.00399624999</v>
      </c>
      <c r="J19" s="106">
        <v>4.0309118960707391</v>
      </c>
      <c r="K19" s="105">
        <v>137477.82094885001</v>
      </c>
      <c r="L19" s="107">
        <v>3.43991389126142</v>
      </c>
      <c r="M19" s="105">
        <v>120326.50104991</v>
      </c>
      <c r="N19" s="106">
        <v>2.9792282465011173</v>
      </c>
      <c r="O19" s="105">
        <v>47894.409834220001</v>
      </c>
      <c r="P19" s="107">
        <v>0.64579108492904491</v>
      </c>
      <c r="Q19" s="105">
        <v>54595.986018759999</v>
      </c>
      <c r="R19" s="106">
        <v>0.69414738359240213</v>
      </c>
      <c r="S19" s="105">
        <v>56279.342832900002</v>
      </c>
      <c r="T19" s="106">
        <v>0.70820122071107017</v>
      </c>
      <c r="U19" s="105">
        <v>67386.366595390005</v>
      </c>
      <c r="V19" s="106">
        <v>0.77623841754572309</v>
      </c>
      <c r="W19" s="105">
        <v>80095.010471069996</v>
      </c>
      <c r="X19" s="107">
        <v>0.87689446828665085</v>
      </c>
      <c r="Y19" s="105">
        <v>79313.750173449997</v>
      </c>
      <c r="Z19" s="106">
        <v>0.85879725576606669</v>
      </c>
      <c r="AA19" s="105">
        <v>14002.68731863</v>
      </c>
      <c r="AB19" s="107">
        <v>0.84715782608571466</v>
      </c>
      <c r="AC19" s="105">
        <v>16694.474000480001</v>
      </c>
      <c r="AD19" s="106">
        <v>0.92258155027775335</v>
      </c>
      <c r="AE19" s="105">
        <v>17093.794580680002</v>
      </c>
      <c r="AF19" s="106">
        <v>0.93124596983240393</v>
      </c>
      <c r="AG19" s="108">
        <v>2891.5182851</v>
      </c>
      <c r="AH19" s="106">
        <v>1.1760855177548022</v>
      </c>
      <c r="AI19" s="108">
        <v>2642.3082802100002</v>
      </c>
      <c r="AJ19" s="107">
        <v>1.1649014264455251</v>
      </c>
      <c r="AK19" s="108">
        <v>3052.1224776700001</v>
      </c>
      <c r="AL19" s="106">
        <v>1.2123660307882738</v>
      </c>
      <c r="AM19" s="109"/>
    </row>
    <row r="20" spans="1:39" ht="20.100000000000001" customHeight="1">
      <c r="A20" s="93"/>
      <c r="B20" s="104" t="s">
        <v>44</v>
      </c>
      <c r="C20" s="105">
        <v>248457.11444129999</v>
      </c>
      <c r="D20" s="106">
        <v>1.6789908177633674</v>
      </c>
      <c r="E20" s="105">
        <v>271942.66914618999</v>
      </c>
      <c r="F20" s="106">
        <v>1.7688486248379713</v>
      </c>
      <c r="G20" s="105">
        <v>273668.7287941</v>
      </c>
      <c r="H20" s="106">
        <v>1.7488479612627581</v>
      </c>
      <c r="I20" s="105">
        <v>45186.136681690004</v>
      </c>
      <c r="J20" s="106">
        <v>1.2312587014708551</v>
      </c>
      <c r="K20" s="105">
        <v>54460.140798330001</v>
      </c>
      <c r="L20" s="107">
        <v>1.3626794020973696</v>
      </c>
      <c r="M20" s="105">
        <v>56596.615175610001</v>
      </c>
      <c r="N20" s="106">
        <v>1.4013058895279598</v>
      </c>
      <c r="O20" s="105">
        <v>173569.76356517998</v>
      </c>
      <c r="P20" s="107">
        <v>2.3403525862750794</v>
      </c>
      <c r="Q20" s="105">
        <v>188494.80136932002</v>
      </c>
      <c r="R20" s="106">
        <v>2.3965713000645019</v>
      </c>
      <c r="S20" s="105">
        <v>188951.63649693</v>
      </c>
      <c r="T20" s="106">
        <v>2.3777068616418471</v>
      </c>
      <c r="U20" s="105">
        <v>178027.90049293</v>
      </c>
      <c r="V20" s="106">
        <v>2.0507426463185112</v>
      </c>
      <c r="W20" s="105">
        <v>192910.49535268001</v>
      </c>
      <c r="X20" s="107">
        <v>2.1120185296723752</v>
      </c>
      <c r="Y20" s="105">
        <v>188430.47862543</v>
      </c>
      <c r="Z20" s="106">
        <v>2.0402966395147919</v>
      </c>
      <c r="AA20" s="105">
        <v>30074.897130040001</v>
      </c>
      <c r="AB20" s="107">
        <v>1.8195210599710034</v>
      </c>
      <c r="AC20" s="105">
        <v>33905.245824409998</v>
      </c>
      <c r="AD20" s="106">
        <v>1.8736951073950052</v>
      </c>
      <c r="AE20" s="105">
        <v>34458.086221969999</v>
      </c>
      <c r="AF20" s="106">
        <v>1.8772282403940372</v>
      </c>
      <c r="AG20" s="108">
        <v>5061.5473499999998</v>
      </c>
      <c r="AH20" s="106">
        <v>2.058715162356072</v>
      </c>
      <c r="AI20" s="108">
        <v>4735.05067237</v>
      </c>
      <c r="AJ20" s="107">
        <v>2.0875184488682281</v>
      </c>
      <c r="AK20" s="108">
        <v>5292.3889032799998</v>
      </c>
      <c r="AL20" s="106">
        <v>2.1022460844873145</v>
      </c>
      <c r="AM20" s="109"/>
    </row>
    <row r="21" spans="1:39" ht="20.100000000000001" customHeight="1">
      <c r="A21" s="93"/>
      <c r="B21" s="104" t="s">
        <v>40</v>
      </c>
      <c r="C21" s="105">
        <v>228044.98767900001</v>
      </c>
      <c r="D21" s="106">
        <v>1.5410524315674652</v>
      </c>
      <c r="E21" s="105">
        <v>132893.63454900001</v>
      </c>
      <c r="F21" s="106">
        <v>0.86440544052816937</v>
      </c>
      <c r="G21" s="105">
        <v>231615.53671700001</v>
      </c>
      <c r="H21" s="106">
        <v>1.4801119622587937</v>
      </c>
      <c r="I21" s="105">
        <v>52782.300316000001</v>
      </c>
      <c r="J21" s="106">
        <v>1.4382434817459644</v>
      </c>
      <c r="K21" s="105">
        <v>32834.299727999998</v>
      </c>
      <c r="L21" s="107">
        <v>0.82156643860547773</v>
      </c>
      <c r="M21" s="105">
        <v>40912.044715000004</v>
      </c>
      <c r="N21" s="106">
        <v>1.0129632140345191</v>
      </c>
      <c r="O21" s="105">
        <v>35735.303554999999</v>
      </c>
      <c r="P21" s="107">
        <v>0.48184204655474361</v>
      </c>
      <c r="Q21" s="105">
        <v>45436.847170000001</v>
      </c>
      <c r="R21" s="106">
        <v>0.57769574068880758</v>
      </c>
      <c r="S21" s="105">
        <v>44382.432955999997</v>
      </c>
      <c r="T21" s="106">
        <v>0.55849431808205063</v>
      </c>
      <c r="U21" s="105">
        <v>112039.310469</v>
      </c>
      <c r="V21" s="106">
        <v>1.2906055253514768</v>
      </c>
      <c r="W21" s="105">
        <v>62033.772894000002</v>
      </c>
      <c r="X21" s="107">
        <v>0.67915681610837653</v>
      </c>
      <c r="Y21" s="105">
        <v>128181.946174</v>
      </c>
      <c r="Z21" s="106">
        <v>1.3879346692376493</v>
      </c>
      <c r="AA21" s="105">
        <v>21317.819898000002</v>
      </c>
      <c r="AB21" s="107">
        <v>1.2897208621982847</v>
      </c>
      <c r="AC21" s="105">
        <v>23231.558935000001</v>
      </c>
      <c r="AD21" s="106">
        <v>1.2838384519934589</v>
      </c>
      <c r="AE21" s="105">
        <v>23493.069589999999</v>
      </c>
      <c r="AF21" s="106">
        <v>1.279869503018761</v>
      </c>
      <c r="AG21" s="108">
        <v>2435.3566620000001</v>
      </c>
      <c r="AH21" s="106">
        <v>0.9905480160734389</v>
      </c>
      <c r="AI21" s="108">
        <v>1316.5587439999999</v>
      </c>
      <c r="AJ21" s="107">
        <v>0.58042476359459438</v>
      </c>
      <c r="AK21" s="108">
        <v>1580.3880979999999</v>
      </c>
      <c r="AL21" s="106">
        <v>0.62776276492677863</v>
      </c>
      <c r="AM21" s="109"/>
    </row>
    <row r="22" spans="1:39" ht="20.100000000000001" customHeight="1">
      <c r="A22" s="93"/>
      <c r="B22" s="104" t="s">
        <v>62</v>
      </c>
      <c r="C22" s="105">
        <v>230102.69162200001</v>
      </c>
      <c r="D22" s="106">
        <v>1.5549577127011585</v>
      </c>
      <c r="E22" s="105">
        <v>244283.49258799999</v>
      </c>
      <c r="F22" s="106">
        <v>1.5889397617944736</v>
      </c>
      <c r="G22" s="105">
        <v>223798.26311199999</v>
      </c>
      <c r="H22" s="106">
        <v>1.4301565907884082</v>
      </c>
      <c r="I22" s="105">
        <v>33436.736392999999</v>
      </c>
      <c r="J22" s="106">
        <v>0.91110406102389319</v>
      </c>
      <c r="K22" s="105">
        <v>49214.253700000001</v>
      </c>
      <c r="L22" s="107">
        <v>1.2314189574890106</v>
      </c>
      <c r="M22" s="105">
        <v>42713.947607000002</v>
      </c>
      <c r="N22" s="106">
        <v>1.0575774922397145</v>
      </c>
      <c r="O22" s="105">
        <v>21110.901028</v>
      </c>
      <c r="P22" s="107">
        <v>0.28465183569212754</v>
      </c>
      <c r="Q22" s="105">
        <v>23631.979119</v>
      </c>
      <c r="R22" s="106">
        <v>0.30046304995622652</v>
      </c>
      <c r="S22" s="105">
        <v>21132.987128000001</v>
      </c>
      <c r="T22" s="106">
        <v>0.26593073991211946</v>
      </c>
      <c r="U22" s="105">
        <v>64831.566269000003</v>
      </c>
      <c r="V22" s="106">
        <v>0.74680910917523824</v>
      </c>
      <c r="W22" s="105">
        <v>85658.553719000003</v>
      </c>
      <c r="X22" s="107">
        <v>0.93780513262754028</v>
      </c>
      <c r="Y22" s="105">
        <v>84971.886898000012</v>
      </c>
      <c r="Z22" s="106">
        <v>0.92006270193607209</v>
      </c>
      <c r="AA22" s="105">
        <v>33145.105760999999</v>
      </c>
      <c r="AB22" s="107">
        <v>2.0052676391989213</v>
      </c>
      <c r="AC22" s="105">
        <v>37594.940197999997</v>
      </c>
      <c r="AD22" s="106">
        <v>2.0775975457192013</v>
      </c>
      <c r="AE22" s="105">
        <v>38003.201144999999</v>
      </c>
      <c r="AF22" s="106">
        <v>2.0703611325135975</v>
      </c>
      <c r="AG22" s="108">
        <v>3797.7497870000002</v>
      </c>
      <c r="AH22" s="106">
        <v>1.544682787434843</v>
      </c>
      <c r="AI22" s="108">
        <v>3725.804783</v>
      </c>
      <c r="AJ22" s="107">
        <v>1.6425771886198375</v>
      </c>
      <c r="AK22" s="108">
        <v>4134.0657300000003</v>
      </c>
      <c r="AL22" s="106">
        <v>1.6421362172608831</v>
      </c>
      <c r="AM22" s="109"/>
    </row>
    <row r="23" spans="1:39" ht="20.100000000000001" customHeight="1">
      <c r="A23" s="93"/>
      <c r="B23" s="104" t="s">
        <v>61</v>
      </c>
      <c r="C23" s="105">
        <v>166172.54925899999</v>
      </c>
      <c r="D23" s="106">
        <v>1.1229390029646682</v>
      </c>
      <c r="E23" s="105">
        <v>187127.195817</v>
      </c>
      <c r="F23" s="106">
        <v>1.2171671478768509</v>
      </c>
      <c r="G23" s="105">
        <v>201048.86276399999</v>
      </c>
      <c r="H23" s="106">
        <v>1.2847792121092267</v>
      </c>
      <c r="I23" s="105">
        <v>74369.722609000004</v>
      </c>
      <c r="J23" s="106">
        <v>2.0264703914244944</v>
      </c>
      <c r="K23" s="105">
        <v>120652.299186</v>
      </c>
      <c r="L23" s="107">
        <v>3.0189125570805175</v>
      </c>
      <c r="M23" s="105">
        <v>130522.07915200001</v>
      </c>
      <c r="N23" s="106">
        <v>3.2316660221043128</v>
      </c>
      <c r="O23" s="105">
        <v>42750.535515000003</v>
      </c>
      <c r="P23" s="107">
        <v>0.57643292415734038</v>
      </c>
      <c r="Q23" s="105">
        <v>49754.432341</v>
      </c>
      <c r="R23" s="106">
        <v>0.63259062707948799</v>
      </c>
      <c r="S23" s="105">
        <v>50608.634993</v>
      </c>
      <c r="T23" s="106">
        <v>0.63684284990640394</v>
      </c>
      <c r="U23" s="105">
        <v>47174.004429000001</v>
      </c>
      <c r="V23" s="106">
        <v>0.54340776031344895</v>
      </c>
      <c r="W23" s="105">
        <v>59226.979165000004</v>
      </c>
      <c r="X23" s="107">
        <v>0.64842753746659709</v>
      </c>
      <c r="Y23" s="105">
        <v>59142.619255000005</v>
      </c>
      <c r="Z23" s="106">
        <v>0.64038730994230086</v>
      </c>
      <c r="AA23" s="105">
        <v>9640.6564269999999</v>
      </c>
      <c r="AB23" s="107">
        <v>0.58325643891730161</v>
      </c>
      <c r="AC23" s="105">
        <v>10972.741198</v>
      </c>
      <c r="AD23" s="106">
        <v>0.60638320110932198</v>
      </c>
      <c r="AE23" s="105">
        <v>11187.435390000001</v>
      </c>
      <c r="AF23" s="106">
        <v>0.60947579956722886</v>
      </c>
      <c r="AG23" s="108">
        <v>1237.1240170000001</v>
      </c>
      <c r="AH23" s="106">
        <v>0.50318327487596282</v>
      </c>
      <c r="AI23" s="108">
        <v>1254.4929320000001</v>
      </c>
      <c r="AJ23" s="107">
        <v>0.55306211500668867</v>
      </c>
      <c r="AK23" s="108">
        <v>1469.8384040000001</v>
      </c>
      <c r="AL23" s="106">
        <v>0.58385014520060219</v>
      </c>
      <c r="AM23" s="109"/>
    </row>
    <row r="24" spans="1:39" ht="20.100000000000001" customHeight="1">
      <c r="A24" s="93"/>
      <c r="B24" s="104" t="s">
        <v>223</v>
      </c>
      <c r="C24" s="105">
        <v>161568.51776761</v>
      </c>
      <c r="D24" s="106">
        <v>1.0918264843470398</v>
      </c>
      <c r="E24" s="105">
        <v>174574.61097981001</v>
      </c>
      <c r="F24" s="106">
        <v>1.1355189736600666</v>
      </c>
      <c r="G24" s="105">
        <v>180064.61534057002</v>
      </c>
      <c r="H24" s="106">
        <v>1.1506818364726064</v>
      </c>
      <c r="I24" s="105">
        <v>73386.325903809993</v>
      </c>
      <c r="J24" s="106">
        <v>1.9996742136766055</v>
      </c>
      <c r="K24" s="105">
        <v>68932.023249710008</v>
      </c>
      <c r="L24" s="107">
        <v>1.7247889346286305</v>
      </c>
      <c r="M24" s="105">
        <v>71087.492857009987</v>
      </c>
      <c r="N24" s="106">
        <v>1.7600932865545913</v>
      </c>
      <c r="O24" s="105">
        <v>62501.760546010002</v>
      </c>
      <c r="P24" s="107">
        <v>0.84275137521674215</v>
      </c>
      <c r="Q24" s="105">
        <v>78285.568729799998</v>
      </c>
      <c r="R24" s="106">
        <v>0.99534282040736854</v>
      </c>
      <c r="S24" s="105">
        <v>79286.988935389993</v>
      </c>
      <c r="T24" s="106">
        <v>0.99772206859748991</v>
      </c>
      <c r="U24" s="105">
        <v>137763.94024216</v>
      </c>
      <c r="V24" s="106">
        <v>1.5869332087679822</v>
      </c>
      <c r="W24" s="105">
        <v>144253.39011379002</v>
      </c>
      <c r="X24" s="107">
        <v>1.5793118582345178</v>
      </c>
      <c r="Y24" s="105">
        <v>149043.01777000001</v>
      </c>
      <c r="Z24" s="106">
        <v>1.6138151880607448</v>
      </c>
      <c r="AA24" s="105">
        <v>19226.616331919999</v>
      </c>
      <c r="AB24" s="107">
        <v>1.1632037568290878</v>
      </c>
      <c r="AC24" s="105">
        <v>22856.588223169998</v>
      </c>
      <c r="AD24" s="106">
        <v>1.2631165615871527</v>
      </c>
      <c r="AE24" s="105">
        <v>23097.826550939997</v>
      </c>
      <c r="AF24" s="106">
        <v>1.2583372162294402</v>
      </c>
      <c r="AG24" s="108">
        <v>2318.4261490399999</v>
      </c>
      <c r="AH24" s="106">
        <v>0.94298812908101048</v>
      </c>
      <c r="AI24" s="108">
        <v>2741.8911081199999</v>
      </c>
      <c r="AJ24" s="107">
        <v>1.2088040169004957</v>
      </c>
      <c r="AK24" s="108">
        <v>2998.1296158800001</v>
      </c>
      <c r="AL24" s="106">
        <v>1.1909189519052488</v>
      </c>
      <c r="AM24" s="109"/>
    </row>
    <row r="25" spans="1:39" ht="20.100000000000001" customHeight="1">
      <c r="A25" s="93"/>
      <c r="B25" s="104" t="s">
        <v>36</v>
      </c>
      <c r="C25" s="105">
        <v>131966.05290099999</v>
      </c>
      <c r="D25" s="106">
        <v>0.89178283976891892</v>
      </c>
      <c r="E25" s="105">
        <v>165277.23903999999</v>
      </c>
      <c r="F25" s="106">
        <v>1.0750443022082712</v>
      </c>
      <c r="G25" s="105">
        <v>174754.558147</v>
      </c>
      <c r="H25" s="106">
        <v>1.1167485378524693</v>
      </c>
      <c r="I25" s="105">
        <v>90402.380181999994</v>
      </c>
      <c r="J25" s="106">
        <v>2.46333777142465</v>
      </c>
      <c r="K25" s="105">
        <v>133687.98435899999</v>
      </c>
      <c r="L25" s="107">
        <v>3.3450861478402731</v>
      </c>
      <c r="M25" s="105">
        <v>136044.300586</v>
      </c>
      <c r="N25" s="106">
        <v>3.3683936584608505</v>
      </c>
      <c r="O25" s="105">
        <v>11395.768156</v>
      </c>
      <c r="P25" s="107">
        <v>0.15365646025363439</v>
      </c>
      <c r="Q25" s="105">
        <v>10461.585842</v>
      </c>
      <c r="R25" s="106">
        <v>0.13301128837486928</v>
      </c>
      <c r="S25" s="105">
        <v>10095.733738000001</v>
      </c>
      <c r="T25" s="106">
        <v>0.12704147911702107</v>
      </c>
      <c r="U25" s="105">
        <v>34284.878542999999</v>
      </c>
      <c r="V25" s="106">
        <v>0.39493507679024031</v>
      </c>
      <c r="W25" s="105">
        <v>33012.406810999993</v>
      </c>
      <c r="X25" s="107">
        <v>0.36142572111717869</v>
      </c>
      <c r="Y25" s="105">
        <v>33455.164721000001</v>
      </c>
      <c r="Z25" s="106">
        <v>0.36224744878113457</v>
      </c>
      <c r="AA25" s="105">
        <v>6732.9181669999998</v>
      </c>
      <c r="AB25" s="107">
        <v>0.4073392619415277</v>
      </c>
      <c r="AC25" s="105">
        <v>7043.1048890000002</v>
      </c>
      <c r="AD25" s="106">
        <v>0.38922092586299017</v>
      </c>
      <c r="AE25" s="105">
        <v>7237.2205750000003</v>
      </c>
      <c r="AF25" s="106">
        <v>0.39427363312732611</v>
      </c>
      <c r="AG25" s="108">
        <v>1596.4205569999999</v>
      </c>
      <c r="AH25" s="106">
        <v>0.64932222874351375</v>
      </c>
      <c r="AI25" s="108">
        <v>1198.9494400000001</v>
      </c>
      <c r="AJ25" s="107">
        <v>0.52857492948592011</v>
      </c>
      <c r="AK25" s="108">
        <v>1393.1886360000001</v>
      </c>
      <c r="AL25" s="106">
        <v>0.55340327563003922</v>
      </c>
      <c r="AM25" s="109"/>
    </row>
    <row r="26" spans="1:39" ht="20.100000000000001" customHeight="1">
      <c r="A26" s="93"/>
      <c r="B26" s="104" t="s">
        <v>67</v>
      </c>
      <c r="C26" s="105">
        <v>130181.26253599999</v>
      </c>
      <c r="D26" s="106">
        <v>0.87972181812658845</v>
      </c>
      <c r="E26" s="105">
        <v>177181.61058899999</v>
      </c>
      <c r="F26" s="106">
        <v>1.152476178971565</v>
      </c>
      <c r="G26" s="105">
        <v>172085.328721</v>
      </c>
      <c r="H26" s="106">
        <v>1.0996911398064002</v>
      </c>
      <c r="I26" s="105">
        <v>44942.616252</v>
      </c>
      <c r="J26" s="106">
        <v>1.2246231121051629</v>
      </c>
      <c r="K26" s="105">
        <v>61164.470975999997</v>
      </c>
      <c r="L26" s="107">
        <v>1.5304324138238992</v>
      </c>
      <c r="M26" s="105">
        <v>55717.188613999999</v>
      </c>
      <c r="N26" s="106">
        <v>1.3795316965595701</v>
      </c>
      <c r="O26" s="105">
        <v>68691.227908000001</v>
      </c>
      <c r="P26" s="107">
        <v>0.9262079384496511</v>
      </c>
      <c r="Q26" s="105">
        <v>86876.488318000003</v>
      </c>
      <c r="R26" s="106">
        <v>1.1045699777436726</v>
      </c>
      <c r="S26" s="105">
        <v>85878.221705000004</v>
      </c>
      <c r="T26" s="106">
        <v>1.0806640302207486</v>
      </c>
      <c r="U26" s="105">
        <v>80730.485520000002</v>
      </c>
      <c r="V26" s="106">
        <v>0.9299522662204166</v>
      </c>
      <c r="W26" s="105">
        <v>115016.202594</v>
      </c>
      <c r="X26" s="107">
        <v>1.2592179116381352</v>
      </c>
      <c r="Y26" s="105">
        <v>115413.364692</v>
      </c>
      <c r="Z26" s="106">
        <v>1.2496784058181734</v>
      </c>
      <c r="AA26" s="105">
        <v>9284.7813719999995</v>
      </c>
      <c r="AB26" s="107">
        <v>0.56172611898001179</v>
      </c>
      <c r="AC26" s="105">
        <v>10502.168409</v>
      </c>
      <c r="AD26" s="106">
        <v>0.58037808269818414</v>
      </c>
      <c r="AE26" s="105">
        <v>10739.194890999999</v>
      </c>
      <c r="AF26" s="106">
        <v>0.58505628544242472</v>
      </c>
      <c r="AG26" s="108">
        <v>747.92771800000003</v>
      </c>
      <c r="AH26" s="106">
        <v>0.3042093705579928</v>
      </c>
      <c r="AI26" s="108">
        <v>921.52549699999997</v>
      </c>
      <c r="AJ26" s="107">
        <v>0.40626840327499741</v>
      </c>
      <c r="AK26" s="108">
        <v>1158.432333</v>
      </c>
      <c r="AL26" s="106">
        <v>0.46015322771980199</v>
      </c>
      <c r="AM26" s="109"/>
    </row>
    <row r="27" spans="1:39" ht="20.100000000000001" customHeight="1">
      <c r="A27" s="93"/>
      <c r="B27" s="104" t="s">
        <v>34</v>
      </c>
      <c r="C27" s="105">
        <v>144026.58429299999</v>
      </c>
      <c r="D27" s="106">
        <v>0.97328391294224914</v>
      </c>
      <c r="E27" s="105">
        <v>171474.22167100001</v>
      </c>
      <c r="F27" s="106">
        <v>1.1153525195226219</v>
      </c>
      <c r="G27" s="105">
        <v>169504.01016599999</v>
      </c>
      <c r="H27" s="106">
        <v>1.0831955258859733</v>
      </c>
      <c r="I27" s="105">
        <v>42818.684458000003</v>
      </c>
      <c r="J27" s="106">
        <v>1.1667489565623905</v>
      </c>
      <c r="K27" s="105">
        <v>52424.442681</v>
      </c>
      <c r="L27" s="107">
        <v>1.3117429951636026</v>
      </c>
      <c r="M27" s="105">
        <v>50864.218572999998</v>
      </c>
      <c r="N27" s="106">
        <v>1.2593744136716232</v>
      </c>
      <c r="O27" s="105">
        <v>77611.616962</v>
      </c>
      <c r="P27" s="107">
        <v>1.0464872726164514</v>
      </c>
      <c r="Q27" s="105">
        <v>83911.034545000002</v>
      </c>
      <c r="R27" s="106">
        <v>1.0668664371027021</v>
      </c>
      <c r="S27" s="105">
        <v>85635.777124999993</v>
      </c>
      <c r="T27" s="106">
        <v>1.0776131852949189</v>
      </c>
      <c r="U27" s="105">
        <v>91040.715284999998</v>
      </c>
      <c r="V27" s="106">
        <v>1.0487180766011757</v>
      </c>
      <c r="W27" s="105">
        <v>105294.404729</v>
      </c>
      <c r="X27" s="107">
        <v>1.1527819336729579</v>
      </c>
      <c r="Y27" s="105">
        <v>103446.415521</v>
      </c>
      <c r="Z27" s="106">
        <v>1.1201020954625063</v>
      </c>
      <c r="AA27" s="105">
        <v>13322.052317</v>
      </c>
      <c r="AB27" s="107">
        <v>0.80597963969776554</v>
      </c>
      <c r="AC27" s="105">
        <v>16021.600834000001</v>
      </c>
      <c r="AD27" s="106">
        <v>0.88539676871149542</v>
      </c>
      <c r="AE27" s="105">
        <v>16340.03234</v>
      </c>
      <c r="AF27" s="106">
        <v>0.89018205944480333</v>
      </c>
      <c r="AG27" s="108">
        <v>2370.9075079999998</v>
      </c>
      <c r="AH27" s="106">
        <v>0.96433420409737924</v>
      </c>
      <c r="AI27" s="108">
        <v>2495.2148350000002</v>
      </c>
      <c r="AJ27" s="107">
        <v>1.1000530643413509</v>
      </c>
      <c r="AK27" s="108">
        <v>2818.2189840000001</v>
      </c>
      <c r="AL27" s="106">
        <v>1.1194547363422229</v>
      </c>
      <c r="AM27" s="109"/>
    </row>
    <row r="28" spans="1:39" ht="20.100000000000001" customHeight="1">
      <c r="A28" s="93"/>
      <c r="B28" s="104" t="s">
        <v>46</v>
      </c>
      <c r="C28" s="105">
        <v>124779.50840799999</v>
      </c>
      <c r="D28" s="106">
        <v>0.84321855436969517</v>
      </c>
      <c r="E28" s="105">
        <v>170675.89770199999</v>
      </c>
      <c r="F28" s="106">
        <v>1.1101598285073633</v>
      </c>
      <c r="G28" s="105">
        <v>161816.65823299999</v>
      </c>
      <c r="H28" s="106">
        <v>1.0340704036450203</v>
      </c>
      <c r="I28" s="105">
        <v>10345.577842999999</v>
      </c>
      <c r="J28" s="106">
        <v>0.28190245230899463</v>
      </c>
      <c r="K28" s="105">
        <v>19822.937460000001</v>
      </c>
      <c r="L28" s="107">
        <v>0.49600144564140891</v>
      </c>
      <c r="M28" s="105">
        <v>13812.586862</v>
      </c>
      <c r="N28" s="106">
        <v>0.34199323156128131</v>
      </c>
      <c r="O28" s="105">
        <v>0</v>
      </c>
      <c r="P28" s="107">
        <v>0</v>
      </c>
      <c r="Q28" s="105">
        <v>0</v>
      </c>
      <c r="R28" s="106">
        <v>0</v>
      </c>
      <c r="S28" s="105">
        <v>0</v>
      </c>
      <c r="T28" s="106">
        <v>0</v>
      </c>
      <c r="U28" s="105">
        <v>701.85883799999999</v>
      </c>
      <c r="V28" s="106">
        <v>8.0848667360390244E-3</v>
      </c>
      <c r="W28" s="105">
        <v>0</v>
      </c>
      <c r="X28" s="107">
        <v>0</v>
      </c>
      <c r="Y28" s="105">
        <v>1486.527785</v>
      </c>
      <c r="Z28" s="106">
        <v>1.609589736440625E-2</v>
      </c>
      <c r="AA28" s="105">
        <v>10151.308507</v>
      </c>
      <c r="AB28" s="107">
        <v>0.61415071628957341</v>
      </c>
      <c r="AC28" s="105">
        <v>9267.7684750000008</v>
      </c>
      <c r="AD28" s="106">
        <v>0.51216182115321229</v>
      </c>
      <c r="AE28" s="105">
        <v>9324.0107110000008</v>
      </c>
      <c r="AF28" s="106">
        <v>0.50795903485974292</v>
      </c>
      <c r="AG28" s="108">
        <v>855.94572600000004</v>
      </c>
      <c r="AH28" s="106">
        <v>0.3481442180463008</v>
      </c>
      <c r="AI28" s="108">
        <v>736.26329199999998</v>
      </c>
      <c r="AJ28" s="107">
        <v>0.32459276819210264</v>
      </c>
      <c r="AK28" s="108">
        <v>792.50552800000003</v>
      </c>
      <c r="AL28" s="106">
        <v>0.3147995496211568</v>
      </c>
      <c r="AM28" s="109"/>
    </row>
    <row r="29" spans="1:39" ht="20.100000000000001" customHeight="1">
      <c r="A29" s="93"/>
      <c r="B29" s="104" t="s">
        <v>69</v>
      </c>
      <c r="C29" s="105">
        <v>144965.96803799999</v>
      </c>
      <c r="D29" s="106">
        <v>0.97963195689244076</v>
      </c>
      <c r="E29" s="105">
        <v>141562.488889</v>
      </c>
      <c r="F29" s="106">
        <v>0.92079192495289375</v>
      </c>
      <c r="G29" s="105">
        <v>150189.85538600001</v>
      </c>
      <c r="H29" s="106">
        <v>0.95977068169805901</v>
      </c>
      <c r="I29" s="105">
        <v>20645.939040000001</v>
      </c>
      <c r="J29" s="106">
        <v>0.5625728145804848</v>
      </c>
      <c r="K29" s="105">
        <v>18276.336084999999</v>
      </c>
      <c r="L29" s="107">
        <v>0.45730301765217024</v>
      </c>
      <c r="M29" s="105">
        <v>23009.523800999999</v>
      </c>
      <c r="N29" s="106">
        <v>0.569705116066202</v>
      </c>
      <c r="O29" s="105">
        <v>93015.695957999997</v>
      </c>
      <c r="P29" s="107">
        <v>1.254190362008148</v>
      </c>
      <c r="Q29" s="105">
        <v>101304.317693</v>
      </c>
      <c r="R29" s="106">
        <v>1.2880091047178155</v>
      </c>
      <c r="S29" s="105">
        <v>102836.40406099999</v>
      </c>
      <c r="T29" s="106">
        <v>1.2940603643111919</v>
      </c>
      <c r="U29" s="105">
        <v>122832.47516</v>
      </c>
      <c r="V29" s="106">
        <v>1.4149343696465981</v>
      </c>
      <c r="W29" s="105">
        <v>122179.694905</v>
      </c>
      <c r="X29" s="107">
        <v>1.3376451038463035</v>
      </c>
      <c r="Y29" s="105">
        <v>123658.794987</v>
      </c>
      <c r="Z29" s="106">
        <v>1.3389586743021467</v>
      </c>
      <c r="AA29" s="105">
        <v>16583.93028</v>
      </c>
      <c r="AB29" s="107">
        <v>1.0033221484043255</v>
      </c>
      <c r="AC29" s="105">
        <v>17809.232758999999</v>
      </c>
      <c r="AD29" s="106">
        <v>0.98418611856732707</v>
      </c>
      <c r="AE29" s="105">
        <v>17931.136414000001</v>
      </c>
      <c r="AF29" s="106">
        <v>0.97686317928060029</v>
      </c>
      <c r="AG29" s="108">
        <v>911.91748199999995</v>
      </c>
      <c r="AH29" s="106">
        <v>0.37090996432365103</v>
      </c>
      <c r="AI29" s="108">
        <v>1010.000006</v>
      </c>
      <c r="AJ29" s="107">
        <v>0.44527372392970022</v>
      </c>
      <c r="AK29" s="108">
        <v>1130.200417</v>
      </c>
      <c r="AL29" s="106">
        <v>0.44893892809949409</v>
      </c>
      <c r="AM29" s="109"/>
    </row>
    <row r="30" spans="1:39" ht="20.100000000000001" customHeight="1">
      <c r="A30" s="93"/>
      <c r="B30" s="104" t="s">
        <v>73</v>
      </c>
      <c r="C30" s="105">
        <v>89539.529953000005</v>
      </c>
      <c r="D30" s="106">
        <v>0.60507846175382163</v>
      </c>
      <c r="E30" s="105">
        <v>109859.848915</v>
      </c>
      <c r="F30" s="106">
        <v>0.71458239079701102</v>
      </c>
      <c r="G30" s="105">
        <v>110220.40805699999</v>
      </c>
      <c r="H30" s="106">
        <v>0.70435060947376094</v>
      </c>
      <c r="I30" s="105">
        <v>25958.918324999999</v>
      </c>
      <c r="J30" s="106">
        <v>0.70734403105939681</v>
      </c>
      <c r="K30" s="105">
        <v>38852.059603000002</v>
      </c>
      <c r="L30" s="107">
        <v>0.97214036860681208</v>
      </c>
      <c r="M30" s="105">
        <v>37915.140853999997</v>
      </c>
      <c r="N30" s="106">
        <v>0.93876126719127073</v>
      </c>
      <c r="O30" s="105">
        <v>56503.778418000002</v>
      </c>
      <c r="P30" s="107">
        <v>0.76187673036278125</v>
      </c>
      <c r="Q30" s="105">
        <v>62000.729441000003</v>
      </c>
      <c r="R30" s="106">
        <v>0.78829319260764319</v>
      </c>
      <c r="S30" s="105">
        <v>62177.112859000001</v>
      </c>
      <c r="T30" s="106">
        <v>0.78241686932584897</v>
      </c>
      <c r="U30" s="105">
        <v>60336.474322000002</v>
      </c>
      <c r="V30" s="106">
        <v>0.69502915373391738</v>
      </c>
      <c r="W30" s="105">
        <v>63481.071071000006</v>
      </c>
      <c r="X30" s="107">
        <v>0.6950020948330865</v>
      </c>
      <c r="Y30" s="105">
        <v>65892.153307999994</v>
      </c>
      <c r="Z30" s="106">
        <v>0.71347024083057409</v>
      </c>
      <c r="AA30" s="105">
        <v>9329.3834800000004</v>
      </c>
      <c r="AB30" s="107">
        <v>0.56442453136274429</v>
      </c>
      <c r="AC30" s="105">
        <v>10426.975483</v>
      </c>
      <c r="AD30" s="106">
        <v>0.57622271929847435</v>
      </c>
      <c r="AE30" s="105">
        <v>10420.226221999999</v>
      </c>
      <c r="AF30" s="106">
        <v>0.56767931942665306</v>
      </c>
      <c r="AG30" s="108">
        <v>743.04217600000004</v>
      </c>
      <c r="AH30" s="106">
        <v>0.30222224316468149</v>
      </c>
      <c r="AI30" s="108">
        <v>1019.011015</v>
      </c>
      <c r="AJ30" s="107">
        <v>0.44924636304847082</v>
      </c>
      <c r="AK30" s="108">
        <v>1064.292553</v>
      </c>
      <c r="AL30" s="106">
        <v>0.42275896446434769</v>
      </c>
      <c r="AM30" s="109"/>
    </row>
    <row r="31" spans="1:39" ht="20.100000000000001" customHeight="1">
      <c r="A31" s="93"/>
      <c r="B31" s="104" t="s">
        <v>51</v>
      </c>
      <c r="C31" s="105">
        <v>56180.746549000003</v>
      </c>
      <c r="D31" s="106">
        <v>0.37965086169085133</v>
      </c>
      <c r="E31" s="105">
        <v>67642.234333</v>
      </c>
      <c r="F31" s="106">
        <v>0.4399782996782105</v>
      </c>
      <c r="G31" s="105">
        <v>72444.560970000006</v>
      </c>
      <c r="H31" s="106">
        <v>0.46294848269741912</v>
      </c>
      <c r="I31" s="105">
        <v>0</v>
      </c>
      <c r="J31" s="106">
        <v>0</v>
      </c>
      <c r="K31" s="105">
        <v>0</v>
      </c>
      <c r="L31" s="107">
        <v>0</v>
      </c>
      <c r="M31" s="105">
        <v>0</v>
      </c>
      <c r="N31" s="106">
        <v>0</v>
      </c>
      <c r="O31" s="105">
        <v>47772.169546999998</v>
      </c>
      <c r="P31" s="107">
        <v>0.64414284063541871</v>
      </c>
      <c r="Q31" s="105">
        <v>58108.318914000003</v>
      </c>
      <c r="R31" s="106">
        <v>0.73880408580304846</v>
      </c>
      <c r="S31" s="105">
        <v>59605.438542999997</v>
      </c>
      <c r="T31" s="106">
        <v>0.75005574358793747</v>
      </c>
      <c r="U31" s="105">
        <v>34382.658318000002</v>
      </c>
      <c r="V31" s="106">
        <v>0.39606142358186525</v>
      </c>
      <c r="W31" s="105">
        <v>41940.414053</v>
      </c>
      <c r="X31" s="107">
        <v>0.45917113768293011</v>
      </c>
      <c r="Y31" s="105">
        <v>46010.624996999999</v>
      </c>
      <c r="Z31" s="106">
        <v>0.49819606811042333</v>
      </c>
      <c r="AA31" s="105">
        <v>15812.796340999999</v>
      </c>
      <c r="AB31" s="107">
        <v>0.95666880704784163</v>
      </c>
      <c r="AC31" s="105">
        <v>19080.195086</v>
      </c>
      <c r="AD31" s="106">
        <v>1.0544229163217558</v>
      </c>
      <c r="AE31" s="105">
        <v>19508.954254</v>
      </c>
      <c r="AF31" s="106">
        <v>1.0628204837102653</v>
      </c>
      <c r="AG31" s="108">
        <v>3913.748904</v>
      </c>
      <c r="AH31" s="106">
        <v>1.5918638418584108</v>
      </c>
      <c r="AI31" s="108">
        <v>4342.7671849999997</v>
      </c>
      <c r="AJ31" s="107">
        <v>1.9145743615219855</v>
      </c>
      <c r="AK31" s="108">
        <v>4771.5263530000002</v>
      </c>
      <c r="AL31" s="106">
        <v>1.8953487311572177</v>
      </c>
      <c r="AM31" s="109"/>
    </row>
    <row r="32" spans="1:39" ht="20.100000000000001" customHeight="1">
      <c r="A32" s="93"/>
      <c r="B32" s="104" t="s">
        <v>45</v>
      </c>
      <c r="C32" s="105">
        <v>65945.985419999997</v>
      </c>
      <c r="D32" s="106">
        <v>0.44564110887915848</v>
      </c>
      <c r="E32" s="105">
        <v>72179.339017999999</v>
      </c>
      <c r="F32" s="106">
        <v>0.46948985594852821</v>
      </c>
      <c r="G32" s="105">
        <v>71536.244814999998</v>
      </c>
      <c r="H32" s="106">
        <v>0.45714399468428951</v>
      </c>
      <c r="I32" s="105">
        <v>27297.284102000001</v>
      </c>
      <c r="J32" s="106">
        <v>0.74381261699517554</v>
      </c>
      <c r="K32" s="105">
        <v>29511.823939000002</v>
      </c>
      <c r="L32" s="107">
        <v>0.73843280627788144</v>
      </c>
      <c r="M32" s="105">
        <v>28160.573004999998</v>
      </c>
      <c r="N32" s="106">
        <v>0.6972427005033035</v>
      </c>
      <c r="O32" s="105">
        <v>21780.481606000001</v>
      </c>
      <c r="P32" s="107">
        <v>0.29368022062078125</v>
      </c>
      <c r="Q32" s="105">
        <v>29578.352905</v>
      </c>
      <c r="R32" s="106">
        <v>0.3760667729844363</v>
      </c>
      <c r="S32" s="105">
        <v>29454.492434</v>
      </c>
      <c r="T32" s="106">
        <v>0.37064589682787713</v>
      </c>
      <c r="U32" s="105">
        <v>39541.168135999993</v>
      </c>
      <c r="V32" s="106">
        <v>0.45548343578295525</v>
      </c>
      <c r="W32" s="105">
        <v>43736.097756999996</v>
      </c>
      <c r="X32" s="107">
        <v>0.4788306033296551</v>
      </c>
      <c r="Y32" s="105">
        <v>42461.045448000004</v>
      </c>
      <c r="Z32" s="106">
        <v>0.45976175918998874</v>
      </c>
      <c r="AA32" s="105">
        <v>6902.5873250000004</v>
      </c>
      <c r="AB32" s="107">
        <v>0.41760418836417512</v>
      </c>
      <c r="AC32" s="105">
        <v>8051.1150429999998</v>
      </c>
      <c r="AD32" s="106">
        <v>0.44492627905628623</v>
      </c>
      <c r="AE32" s="105">
        <v>8146.0063300000002</v>
      </c>
      <c r="AF32" s="106">
        <v>0.4437830072917594</v>
      </c>
      <c r="AG32" s="108">
        <v>1233.7802770000001</v>
      </c>
      <c r="AH32" s="106">
        <v>0.50182325436030439</v>
      </c>
      <c r="AI32" s="108">
        <v>995.56471799999997</v>
      </c>
      <c r="AJ32" s="107">
        <v>0.43890970966675608</v>
      </c>
      <c r="AK32" s="108">
        <v>1090.456005</v>
      </c>
      <c r="AL32" s="106">
        <v>0.43315162749967073</v>
      </c>
      <c r="AM32" s="109"/>
    </row>
    <row r="33" spans="1:39" ht="20.100000000000001" customHeight="1">
      <c r="A33" s="93"/>
      <c r="B33" s="104" t="s">
        <v>31</v>
      </c>
      <c r="C33" s="105">
        <v>58526.258298000001</v>
      </c>
      <c r="D33" s="106">
        <v>0.39550105257140872</v>
      </c>
      <c r="E33" s="105">
        <v>74182.554629000006</v>
      </c>
      <c r="F33" s="106">
        <v>0.48251975372035039</v>
      </c>
      <c r="G33" s="105">
        <v>66975.940977999999</v>
      </c>
      <c r="H33" s="106">
        <v>0.4280019070836395</v>
      </c>
      <c r="I33" s="105">
        <v>8044.5623439999999</v>
      </c>
      <c r="J33" s="106">
        <v>0.2192030147509465</v>
      </c>
      <c r="K33" s="105">
        <v>12983.966165</v>
      </c>
      <c r="L33" s="107">
        <v>0.32487949886308826</v>
      </c>
      <c r="M33" s="105">
        <v>12999.178013999999</v>
      </c>
      <c r="N33" s="106">
        <v>0.32185360650137562</v>
      </c>
      <c r="O33" s="105">
        <v>27031.757719000001</v>
      </c>
      <c r="P33" s="107">
        <v>0.36448654874998299</v>
      </c>
      <c r="Q33" s="105">
        <v>29502.670844</v>
      </c>
      <c r="R33" s="106">
        <v>0.37510453182974812</v>
      </c>
      <c r="S33" s="105">
        <v>28654.772457999999</v>
      </c>
      <c r="T33" s="106">
        <v>0.36058247684602296</v>
      </c>
      <c r="U33" s="105">
        <v>35235.482089999998</v>
      </c>
      <c r="V33" s="106">
        <v>0.40588528868498741</v>
      </c>
      <c r="W33" s="105">
        <v>50618.417025999996</v>
      </c>
      <c r="X33" s="107">
        <v>0.55417946289623909</v>
      </c>
      <c r="Y33" s="105">
        <v>44866.870413999997</v>
      </c>
      <c r="Z33" s="106">
        <v>0.48581166698196587</v>
      </c>
      <c r="AA33" s="105">
        <v>6483.2542430000003</v>
      </c>
      <c r="AB33" s="107">
        <v>0.39223467934997974</v>
      </c>
      <c r="AC33" s="105">
        <v>6991.895082</v>
      </c>
      <c r="AD33" s="106">
        <v>0.38639093414656195</v>
      </c>
      <c r="AE33" s="105">
        <v>7053.55681</v>
      </c>
      <c r="AF33" s="106">
        <v>0.38426788863605871</v>
      </c>
      <c r="AG33" s="108">
        <v>548.119192</v>
      </c>
      <c r="AH33" s="106">
        <v>0.22293998521000874</v>
      </c>
      <c r="AI33" s="108">
        <v>467.38138300000003</v>
      </c>
      <c r="AJ33" s="107">
        <v>0.20605212640347603</v>
      </c>
      <c r="AK33" s="108">
        <v>522.86275699999999</v>
      </c>
      <c r="AL33" s="106">
        <v>0.20769187671492978</v>
      </c>
      <c r="AM33" s="109"/>
    </row>
    <row r="34" spans="1:39" ht="20.100000000000001" customHeight="1">
      <c r="A34" s="93"/>
      <c r="B34" s="104" t="s">
        <v>48</v>
      </c>
      <c r="C34" s="105">
        <v>51845.686025000003</v>
      </c>
      <c r="D34" s="106">
        <v>0.35035595970902839</v>
      </c>
      <c r="E34" s="105">
        <v>59489.394794</v>
      </c>
      <c r="F34" s="106">
        <v>0.38694822884614</v>
      </c>
      <c r="G34" s="105">
        <v>60037.122802999998</v>
      </c>
      <c r="H34" s="106">
        <v>0.38366020216034269</v>
      </c>
      <c r="I34" s="105">
        <v>49992.273783999997</v>
      </c>
      <c r="J34" s="106">
        <v>1.3622191809950759</v>
      </c>
      <c r="K34" s="105">
        <v>57716.552484</v>
      </c>
      <c r="L34" s="107">
        <v>1.4441600054113397</v>
      </c>
      <c r="M34" s="105">
        <v>58226.515472999999</v>
      </c>
      <c r="N34" s="106">
        <v>1.4416614634256057</v>
      </c>
      <c r="O34" s="105">
        <v>272.47645799999998</v>
      </c>
      <c r="P34" s="107">
        <v>3.6739750638647576E-3</v>
      </c>
      <c r="Q34" s="105">
        <v>241.49468200000001</v>
      </c>
      <c r="R34" s="106">
        <v>3.0704253899577526E-3</v>
      </c>
      <c r="S34" s="105">
        <v>238.74613500000001</v>
      </c>
      <c r="T34" s="106">
        <v>3.0043048787735372E-3</v>
      </c>
      <c r="U34" s="105">
        <v>22.545535000000001</v>
      </c>
      <c r="V34" s="106">
        <v>2.5970698963785594E-4</v>
      </c>
      <c r="W34" s="105">
        <v>20.640232000000001</v>
      </c>
      <c r="X34" s="107">
        <v>2.2597294336443736E-4</v>
      </c>
      <c r="Y34" s="105">
        <v>20.939309000000002</v>
      </c>
      <c r="Z34" s="106">
        <v>2.2672766156576625E-4</v>
      </c>
      <c r="AA34" s="105">
        <v>1056.3425380000001</v>
      </c>
      <c r="AB34" s="107">
        <v>6.39083647110604E-2</v>
      </c>
      <c r="AC34" s="105">
        <v>1196.330336</v>
      </c>
      <c r="AD34" s="106">
        <v>6.6112433132032286E-2</v>
      </c>
      <c r="AE34" s="105">
        <v>1205.4481659999999</v>
      </c>
      <c r="AF34" s="106">
        <v>6.5671126509156047E-2</v>
      </c>
      <c r="AG34" s="108">
        <v>51.215769000000002</v>
      </c>
      <c r="AH34" s="106">
        <v>2.0831313608481027E-2</v>
      </c>
      <c r="AI34" s="108">
        <v>91.611705000000001</v>
      </c>
      <c r="AJ34" s="107">
        <v>4.0388400790662117E-2</v>
      </c>
      <c r="AK34" s="108">
        <v>100.729539</v>
      </c>
      <c r="AL34" s="106">
        <v>4.0011851514487794E-2</v>
      </c>
      <c r="AM34" s="109"/>
    </row>
    <row r="35" spans="1:39" ht="20.100000000000001" customHeight="1">
      <c r="A35" s="93"/>
      <c r="B35" s="104" t="s">
        <v>479</v>
      </c>
      <c r="C35" s="105">
        <v>11605.63577888</v>
      </c>
      <c r="D35" s="106">
        <v>7.8427039414277658E-2</v>
      </c>
      <c r="E35" s="105">
        <v>51555.184686000001</v>
      </c>
      <c r="F35" s="106">
        <v>0.33534023116495681</v>
      </c>
      <c r="G35" s="105">
        <v>56313.261809000003</v>
      </c>
      <c r="H35" s="106">
        <v>0.35986330458976717</v>
      </c>
      <c r="I35" s="105">
        <v>3247.6219489800001</v>
      </c>
      <c r="J35" s="106">
        <v>8.849313257155865E-2</v>
      </c>
      <c r="K35" s="105">
        <v>11067.334504</v>
      </c>
      <c r="L35" s="107">
        <v>0.27692232417410073</v>
      </c>
      <c r="M35" s="105">
        <v>9512.6372420000007</v>
      </c>
      <c r="N35" s="106">
        <v>0.23552847729137955</v>
      </c>
      <c r="O35" s="105">
        <v>5020.2427205399999</v>
      </c>
      <c r="P35" s="107">
        <v>6.7691156532182065E-2</v>
      </c>
      <c r="Q35" s="105">
        <v>22058.982069000002</v>
      </c>
      <c r="R35" s="106">
        <v>0.28046356160041813</v>
      </c>
      <c r="S35" s="105">
        <v>22161.140165000001</v>
      </c>
      <c r="T35" s="106">
        <v>0.27886868835339967</v>
      </c>
      <c r="U35" s="105">
        <v>9887.1381868099998</v>
      </c>
      <c r="V35" s="106">
        <v>0.11389212518708978</v>
      </c>
      <c r="W35" s="105">
        <v>46550.018464000001</v>
      </c>
      <c r="X35" s="107">
        <v>0.50963790939844977</v>
      </c>
      <c r="Y35" s="105">
        <v>48637.903844</v>
      </c>
      <c r="Z35" s="106">
        <v>0.52664384493350347</v>
      </c>
      <c r="AA35" s="105">
        <v>1246.8274493399999</v>
      </c>
      <c r="AB35" s="107">
        <v>7.5432637139698236E-2</v>
      </c>
      <c r="AC35" s="105">
        <v>3661.5651640000001</v>
      </c>
      <c r="AD35" s="106">
        <v>0.20234794251972293</v>
      </c>
      <c r="AE35" s="105">
        <v>4850.7992620000005</v>
      </c>
      <c r="AF35" s="106">
        <v>0.26426474483957435</v>
      </c>
      <c r="AG35" s="108">
        <v>-155.10857135000001</v>
      </c>
      <c r="AH35" s="106">
        <v>-6.3088290115399917E-2</v>
      </c>
      <c r="AI35" s="108">
        <v>524.06433900000002</v>
      </c>
      <c r="AJ35" s="107">
        <v>0.23104166180102662</v>
      </c>
      <c r="AK35" s="108">
        <v>621.91714000000002</v>
      </c>
      <c r="AL35" s="106">
        <v>0.24703832169821524</v>
      </c>
      <c r="AM35" s="109"/>
    </row>
    <row r="36" spans="1:39" ht="20.100000000000001" customHeight="1">
      <c r="A36" s="93"/>
      <c r="B36" s="104" t="s">
        <v>39</v>
      </c>
      <c r="C36" s="105">
        <v>46299.50088344</v>
      </c>
      <c r="D36" s="106">
        <v>0.31287667904027178</v>
      </c>
      <c r="E36" s="105">
        <v>53536.188645120004</v>
      </c>
      <c r="F36" s="106">
        <v>0.34822565344859369</v>
      </c>
      <c r="G36" s="105">
        <v>55350.786484169999</v>
      </c>
      <c r="H36" s="106">
        <v>0.35371271874456794</v>
      </c>
      <c r="I36" s="105">
        <v>1771.18003279</v>
      </c>
      <c r="J36" s="106">
        <v>4.8262165951615914E-2</v>
      </c>
      <c r="K36" s="105">
        <v>2386.2443829699996</v>
      </c>
      <c r="L36" s="107">
        <v>5.9707632433140478E-2</v>
      </c>
      <c r="M36" s="105">
        <v>2466.8596585999999</v>
      </c>
      <c r="N36" s="106">
        <v>6.1078298719970302E-2</v>
      </c>
      <c r="O36" s="105">
        <v>36669.666384429998</v>
      </c>
      <c r="P36" s="107">
        <v>0.49444066061896463</v>
      </c>
      <c r="Q36" s="105">
        <v>44154.664378870002</v>
      </c>
      <c r="R36" s="106">
        <v>0.5613937394859303</v>
      </c>
      <c r="S36" s="105">
        <v>45456.765787780001</v>
      </c>
      <c r="T36" s="106">
        <v>0.5720133782668082</v>
      </c>
      <c r="U36" s="105">
        <v>40211.136041680002</v>
      </c>
      <c r="V36" s="106">
        <v>0.46320094383668448</v>
      </c>
      <c r="W36" s="105">
        <v>46453.131147490007</v>
      </c>
      <c r="X36" s="107">
        <v>0.50857716976691636</v>
      </c>
      <c r="Y36" s="105">
        <v>47953.830019760004</v>
      </c>
      <c r="Z36" s="106">
        <v>0.51923679733187122</v>
      </c>
      <c r="AA36" s="105">
        <v>4172.0159168299997</v>
      </c>
      <c r="AB36" s="107">
        <v>0.25240554574080837</v>
      </c>
      <c r="AC36" s="105">
        <v>4947.8823620900002</v>
      </c>
      <c r="AD36" s="106">
        <v>0.27343329176335213</v>
      </c>
      <c r="AE36" s="105">
        <v>5097.8621047500001</v>
      </c>
      <c r="AF36" s="106">
        <v>0.27772438222554796</v>
      </c>
      <c r="AG36" s="108">
        <v>621.1379060700001</v>
      </c>
      <c r="AH36" s="106">
        <v>0.25263934854633152</v>
      </c>
      <c r="AI36" s="108">
        <v>736.56403484999998</v>
      </c>
      <c r="AJ36" s="107">
        <v>0.32472535520989398</v>
      </c>
      <c r="AK36" s="108">
        <v>886.54316247999998</v>
      </c>
      <c r="AL36" s="106">
        <v>0.35215323856822361</v>
      </c>
      <c r="AM36" s="109"/>
    </row>
    <row r="37" spans="1:39" ht="20.100000000000001" customHeight="1">
      <c r="A37" s="93"/>
      <c r="B37" s="104" t="s">
        <v>66</v>
      </c>
      <c r="C37" s="105">
        <v>45598.604332000003</v>
      </c>
      <c r="D37" s="106">
        <v>0.30814025248748012</v>
      </c>
      <c r="E37" s="105">
        <v>41992.127607000002</v>
      </c>
      <c r="F37" s="106">
        <v>0.27313741313516565</v>
      </c>
      <c r="G37" s="105">
        <v>42513.082068000003</v>
      </c>
      <c r="H37" s="106">
        <v>0.27167487213183206</v>
      </c>
      <c r="I37" s="105">
        <v>7499.9941699999999</v>
      </c>
      <c r="J37" s="106">
        <v>0.20436429756861893</v>
      </c>
      <c r="K37" s="105">
        <v>8416.8010279999999</v>
      </c>
      <c r="L37" s="107">
        <v>0.21060175798809669</v>
      </c>
      <c r="M37" s="105">
        <v>8524.6628760000003</v>
      </c>
      <c r="N37" s="106">
        <v>0.21106669113185894</v>
      </c>
      <c r="O37" s="105">
        <v>14019.725238999999</v>
      </c>
      <c r="P37" s="107">
        <v>0.18903695867303655</v>
      </c>
      <c r="Q37" s="105">
        <v>5841.3814430000002</v>
      </c>
      <c r="R37" s="106">
        <v>7.4268823422849753E-2</v>
      </c>
      <c r="S37" s="105">
        <v>8988.0133170000008</v>
      </c>
      <c r="T37" s="106">
        <v>0.11310228020547694</v>
      </c>
      <c r="U37" s="105">
        <v>28830.864192000001</v>
      </c>
      <c r="V37" s="106">
        <v>0.33210908270582962</v>
      </c>
      <c r="W37" s="105">
        <v>30112.139373999998</v>
      </c>
      <c r="X37" s="107">
        <v>0.32967307563902115</v>
      </c>
      <c r="Y37" s="105">
        <v>30562.223434</v>
      </c>
      <c r="Z37" s="106">
        <v>0.33092311935610114</v>
      </c>
      <c r="AA37" s="105">
        <v>8827.0549219999994</v>
      </c>
      <c r="AB37" s="107">
        <v>0.53403382424398471</v>
      </c>
      <c r="AC37" s="105">
        <v>9739.0555789999999</v>
      </c>
      <c r="AD37" s="106">
        <v>0.53820641453313733</v>
      </c>
      <c r="AE37" s="105">
        <v>9801.0943499999994</v>
      </c>
      <c r="AF37" s="106">
        <v>0.5339498828247623</v>
      </c>
      <c r="AG37" s="108">
        <v>995.44645000000003</v>
      </c>
      <c r="AH37" s="106">
        <v>0.40488422970665794</v>
      </c>
      <c r="AI37" s="108">
        <v>998.34197600000005</v>
      </c>
      <c r="AJ37" s="107">
        <v>0.44013410571094141</v>
      </c>
      <c r="AK37" s="108">
        <v>1060.5771729999999</v>
      </c>
      <c r="AL37" s="106">
        <v>0.42128313885891239</v>
      </c>
      <c r="AM37" s="109"/>
    </row>
    <row r="38" spans="1:39" ht="20.100000000000001" customHeight="1">
      <c r="A38" s="93"/>
      <c r="B38" s="104" t="s">
        <v>52</v>
      </c>
      <c r="C38" s="105">
        <v>29318.717896999999</v>
      </c>
      <c r="D38" s="106">
        <v>0.19812617661744406</v>
      </c>
      <c r="E38" s="105">
        <v>37020.445034999997</v>
      </c>
      <c r="F38" s="106">
        <v>0.24079914894064311</v>
      </c>
      <c r="G38" s="105">
        <v>37827.802379000001</v>
      </c>
      <c r="H38" s="106">
        <v>0.24173414098524107</v>
      </c>
      <c r="I38" s="105">
        <v>654.21212600000001</v>
      </c>
      <c r="J38" s="106">
        <v>1.7826360735806124E-2</v>
      </c>
      <c r="K38" s="105">
        <v>797.01325999999995</v>
      </c>
      <c r="L38" s="107">
        <v>1.9942540299744863E-2</v>
      </c>
      <c r="M38" s="105">
        <v>997.88806699999998</v>
      </c>
      <c r="N38" s="106">
        <v>2.4707244789073199E-2</v>
      </c>
      <c r="O38" s="105">
        <v>24431.264889999999</v>
      </c>
      <c r="P38" s="107">
        <v>0.32942243393568543</v>
      </c>
      <c r="Q38" s="105">
        <v>31736.663478999999</v>
      </c>
      <c r="R38" s="106">
        <v>0.40350808776181057</v>
      </c>
      <c r="S38" s="105">
        <v>32189.683840999998</v>
      </c>
      <c r="T38" s="106">
        <v>0.40506466925503937</v>
      </c>
      <c r="U38" s="105">
        <v>18369.742568999998</v>
      </c>
      <c r="V38" s="106">
        <v>0.2116051157365467</v>
      </c>
      <c r="W38" s="105">
        <v>21400.063189</v>
      </c>
      <c r="X38" s="107">
        <v>0.23429171082007591</v>
      </c>
      <c r="Y38" s="105">
        <v>21287.398182000001</v>
      </c>
      <c r="Z38" s="106">
        <v>0.23049671842677344</v>
      </c>
      <c r="AA38" s="105">
        <v>4142.3791760000004</v>
      </c>
      <c r="AB38" s="107">
        <v>0.25061253298814878</v>
      </c>
      <c r="AC38" s="105">
        <v>5085.6791810000004</v>
      </c>
      <c r="AD38" s="106">
        <v>0.28104831472302583</v>
      </c>
      <c r="AE38" s="105">
        <v>5188.2605640000002</v>
      </c>
      <c r="AF38" s="106">
        <v>0.28264916358162961</v>
      </c>
      <c r="AG38" s="108">
        <v>417.03082699999999</v>
      </c>
      <c r="AH38" s="106">
        <v>0.169621585524591</v>
      </c>
      <c r="AI38" s="108">
        <v>814.67030599999998</v>
      </c>
      <c r="AJ38" s="107">
        <v>0.35915968195307957</v>
      </c>
      <c r="AK38" s="108">
        <v>916.01143200000001</v>
      </c>
      <c r="AL38" s="106">
        <v>0.36385864331968532</v>
      </c>
      <c r="AM38" s="109"/>
    </row>
    <row r="39" spans="1:39" ht="20.100000000000001" customHeight="1">
      <c r="A39" s="93"/>
      <c r="B39" s="104" t="s">
        <v>49</v>
      </c>
      <c r="C39" s="105">
        <v>25407.521228000001</v>
      </c>
      <c r="D39" s="106">
        <v>0.1716956060600888</v>
      </c>
      <c r="E39" s="105">
        <v>19907.812977000001</v>
      </c>
      <c r="F39" s="106">
        <v>0.12949018893746239</v>
      </c>
      <c r="G39" s="105">
        <v>23156.395390000001</v>
      </c>
      <c r="H39" s="106">
        <v>0.14797823283077605</v>
      </c>
      <c r="I39" s="105">
        <v>3347.6740749999999</v>
      </c>
      <c r="J39" s="106">
        <v>9.1219412351363355E-2</v>
      </c>
      <c r="K39" s="105">
        <v>5927.5679440000004</v>
      </c>
      <c r="L39" s="107">
        <v>0.14831718433730426</v>
      </c>
      <c r="M39" s="105">
        <v>5892.5245500000001</v>
      </c>
      <c r="N39" s="106">
        <v>0.14589616941723924</v>
      </c>
      <c r="O39" s="105">
        <v>0</v>
      </c>
      <c r="P39" s="107">
        <v>0</v>
      </c>
      <c r="Q39" s="105">
        <v>0</v>
      </c>
      <c r="R39" s="106">
        <v>0</v>
      </c>
      <c r="S39" s="105">
        <v>0</v>
      </c>
      <c r="T39" s="106">
        <v>0</v>
      </c>
      <c r="U39" s="105">
        <v>0</v>
      </c>
      <c r="V39" s="106">
        <v>0</v>
      </c>
      <c r="W39" s="105">
        <v>0</v>
      </c>
      <c r="X39" s="107">
        <v>0</v>
      </c>
      <c r="Y39" s="105">
        <v>0</v>
      </c>
      <c r="Z39" s="106">
        <v>0</v>
      </c>
      <c r="AA39" s="105">
        <v>5279.3090819999998</v>
      </c>
      <c r="AB39" s="107">
        <v>0.31939640608780395</v>
      </c>
      <c r="AC39" s="105">
        <v>5632.344529</v>
      </c>
      <c r="AD39" s="106">
        <v>0.31125851267394455</v>
      </c>
      <c r="AE39" s="105">
        <v>5651.3667459999997</v>
      </c>
      <c r="AF39" s="106">
        <v>0.30787853928030579</v>
      </c>
      <c r="AG39" s="108">
        <v>577.72555499999999</v>
      </c>
      <c r="AH39" s="106">
        <v>0.23498196846050973</v>
      </c>
      <c r="AI39" s="108">
        <v>240.67269300000001</v>
      </c>
      <c r="AJ39" s="107">
        <v>0.10610418378581624</v>
      </c>
      <c r="AK39" s="108">
        <v>249.23284799999999</v>
      </c>
      <c r="AL39" s="106">
        <v>9.9000430317753213E-2</v>
      </c>
      <c r="AM39" s="109"/>
    </row>
    <row r="40" spans="1:39" ht="20.100000000000001" customHeight="1">
      <c r="A40" s="93"/>
      <c r="B40" s="104" t="s">
        <v>42</v>
      </c>
      <c r="C40" s="105">
        <v>14053.295023000001</v>
      </c>
      <c r="D40" s="106">
        <v>9.4967509205743539E-2</v>
      </c>
      <c r="E40" s="105">
        <v>21351.101684000001</v>
      </c>
      <c r="F40" s="106">
        <v>0.13887804724096647</v>
      </c>
      <c r="G40" s="105">
        <v>22009.040889</v>
      </c>
      <c r="H40" s="106">
        <v>0.14064619826197017</v>
      </c>
      <c r="I40" s="105">
        <v>0</v>
      </c>
      <c r="J40" s="106">
        <v>0</v>
      </c>
      <c r="K40" s="105">
        <v>0</v>
      </c>
      <c r="L40" s="107">
        <v>0</v>
      </c>
      <c r="M40" s="105">
        <v>0</v>
      </c>
      <c r="N40" s="106">
        <v>0</v>
      </c>
      <c r="O40" s="105">
        <v>8117.8261769999999</v>
      </c>
      <c r="P40" s="107">
        <v>0.10945786350131789</v>
      </c>
      <c r="Q40" s="105">
        <v>13865.611382999999</v>
      </c>
      <c r="R40" s="106">
        <v>0.17629094307613127</v>
      </c>
      <c r="S40" s="105">
        <v>14504.241193</v>
      </c>
      <c r="T40" s="106">
        <v>0.18251672463320928</v>
      </c>
      <c r="U40" s="105">
        <v>12113.743946000001</v>
      </c>
      <c r="V40" s="106">
        <v>0.13954088796116226</v>
      </c>
      <c r="W40" s="105">
        <v>17997.496706999998</v>
      </c>
      <c r="X40" s="107">
        <v>0.19703980575763672</v>
      </c>
      <c r="Y40" s="105">
        <v>18596.715900000003</v>
      </c>
      <c r="Z40" s="106">
        <v>0.20136241882718789</v>
      </c>
      <c r="AA40" s="105">
        <v>1403.7890199999999</v>
      </c>
      <c r="AB40" s="107">
        <v>8.4928758845023489E-2</v>
      </c>
      <c r="AC40" s="105">
        <v>2178.5182020000002</v>
      </c>
      <c r="AD40" s="106">
        <v>0.12039077721476438</v>
      </c>
      <c r="AE40" s="105">
        <v>2228.699032</v>
      </c>
      <c r="AF40" s="106">
        <v>0.12141639948482499</v>
      </c>
      <c r="AG40" s="108">
        <v>121.507991</v>
      </c>
      <c r="AH40" s="106">
        <v>4.9421713583124957E-2</v>
      </c>
      <c r="AI40" s="108">
        <v>135.14855800000001</v>
      </c>
      <c r="AJ40" s="107">
        <v>5.9582278561282599E-2</v>
      </c>
      <c r="AK40" s="108">
        <v>118.32938799999999</v>
      </c>
      <c r="AL40" s="106">
        <v>4.7002874722341506E-2</v>
      </c>
      <c r="AM40" s="109"/>
    </row>
    <row r="41" spans="1:39" ht="20.100000000000001" customHeight="1">
      <c r="A41" s="93"/>
      <c r="B41" s="104" t="s">
        <v>59</v>
      </c>
      <c r="C41" s="105">
        <v>14908.770943</v>
      </c>
      <c r="D41" s="106">
        <v>0.10074853188938666</v>
      </c>
      <c r="E41" s="105">
        <v>16161.722819280001</v>
      </c>
      <c r="F41" s="106">
        <v>0.10512377948503492</v>
      </c>
      <c r="G41" s="105">
        <v>16423.72312499</v>
      </c>
      <c r="H41" s="106">
        <v>0.10495387920295703</v>
      </c>
      <c r="I41" s="105">
        <v>209.82055958000001</v>
      </c>
      <c r="J41" s="106">
        <v>5.7173152807959132E-3</v>
      </c>
      <c r="K41" s="105">
        <v>210.75497544999999</v>
      </c>
      <c r="L41" s="107">
        <v>5.2734249255569025E-3</v>
      </c>
      <c r="M41" s="105">
        <v>209.99472084999999</v>
      </c>
      <c r="N41" s="106">
        <v>5.1993716971204572E-3</v>
      </c>
      <c r="O41" s="105">
        <v>11886.069018329999</v>
      </c>
      <c r="P41" s="107">
        <v>0.16026750164493064</v>
      </c>
      <c r="Q41" s="105">
        <v>12639.04989939</v>
      </c>
      <c r="R41" s="106">
        <v>0.16069612545766135</v>
      </c>
      <c r="S41" s="105">
        <v>12739.99881282</v>
      </c>
      <c r="T41" s="106">
        <v>0.16031606370894422</v>
      </c>
      <c r="U41" s="105">
        <v>12284.589239020001</v>
      </c>
      <c r="V41" s="106">
        <v>0.14150889256801774</v>
      </c>
      <c r="W41" s="105">
        <v>13421.284911350001</v>
      </c>
      <c r="X41" s="107">
        <v>0.14693862235417079</v>
      </c>
      <c r="Y41" s="105">
        <v>13640.75679284</v>
      </c>
      <c r="Z41" s="106">
        <v>0.14770004538487658</v>
      </c>
      <c r="AA41" s="105">
        <v>1741.58395053</v>
      </c>
      <c r="AB41" s="107">
        <v>0.10536523739366881</v>
      </c>
      <c r="AC41" s="105">
        <v>1888.23169153</v>
      </c>
      <c r="AD41" s="106">
        <v>0.10434876362113861</v>
      </c>
      <c r="AE41" s="105">
        <v>1898.2632609100001</v>
      </c>
      <c r="AF41" s="106">
        <v>0.10341472181965534</v>
      </c>
      <c r="AG41" s="108">
        <v>144.66400145</v>
      </c>
      <c r="AH41" s="106">
        <v>5.884010414961658E-2</v>
      </c>
      <c r="AI41" s="108">
        <v>100.09454401000001</v>
      </c>
      <c r="AJ41" s="107">
        <v>4.4128188209513711E-2</v>
      </c>
      <c r="AK41" s="108">
        <v>110.10730219</v>
      </c>
      <c r="AL41" s="106">
        <v>4.3736892570183573E-2</v>
      </c>
      <c r="AM41" s="109"/>
    </row>
    <row r="42" spans="1:39" ht="20.100000000000001" customHeight="1">
      <c r="A42" s="93"/>
      <c r="B42" s="104" t="s">
        <v>64</v>
      </c>
      <c r="C42" s="105">
        <v>10832.388274120001</v>
      </c>
      <c r="D42" s="106">
        <v>7.3201689102736459E-2</v>
      </c>
      <c r="E42" s="105">
        <v>14035.26188283</v>
      </c>
      <c r="F42" s="106">
        <v>9.1292233611705215E-2</v>
      </c>
      <c r="G42" s="105">
        <v>15220.32029172</v>
      </c>
      <c r="H42" s="106">
        <v>9.7263674330753738E-2</v>
      </c>
      <c r="I42" s="105">
        <v>480.27665000000002</v>
      </c>
      <c r="J42" s="106">
        <v>1.3086863534969849E-2</v>
      </c>
      <c r="K42" s="105">
        <v>0</v>
      </c>
      <c r="L42" s="107">
        <v>0</v>
      </c>
      <c r="M42" s="105">
        <v>0</v>
      </c>
      <c r="N42" s="106">
        <v>0</v>
      </c>
      <c r="O42" s="105">
        <v>2488.2655454599999</v>
      </c>
      <c r="P42" s="107">
        <v>3.3550882279502765E-2</v>
      </c>
      <c r="Q42" s="105">
        <v>6089.6534273799998</v>
      </c>
      <c r="R42" s="106">
        <v>7.7425417175318173E-2</v>
      </c>
      <c r="S42" s="105">
        <v>5851.9985164600002</v>
      </c>
      <c r="T42" s="106">
        <v>7.3639674600706223E-2</v>
      </c>
      <c r="U42" s="105">
        <v>6382.03391431</v>
      </c>
      <c r="V42" s="106">
        <v>7.3516056090580789E-2</v>
      </c>
      <c r="W42" s="105">
        <v>9189.5218140899997</v>
      </c>
      <c r="X42" s="107">
        <v>0.10060852477053654</v>
      </c>
      <c r="Y42" s="105">
        <v>10297.822158610001</v>
      </c>
      <c r="Z42" s="106">
        <v>0.11150325625558018</v>
      </c>
      <c r="AA42" s="105">
        <v>4205.6279694000004</v>
      </c>
      <c r="AB42" s="107">
        <v>0.25443906350333073</v>
      </c>
      <c r="AC42" s="105">
        <v>4611.9232163100005</v>
      </c>
      <c r="AD42" s="106">
        <v>0.25486728545882342</v>
      </c>
      <c r="AE42" s="105">
        <v>4644.3623816300005</v>
      </c>
      <c r="AF42" s="106">
        <v>0.25301835294209496</v>
      </c>
      <c r="AG42" s="108">
        <v>383.92505494</v>
      </c>
      <c r="AH42" s="106">
        <v>0.15615626549722308</v>
      </c>
      <c r="AI42" s="108">
        <v>332.93899025999997</v>
      </c>
      <c r="AJ42" s="107">
        <v>0.14678117143938355</v>
      </c>
      <c r="AK42" s="108">
        <v>365.37815558</v>
      </c>
      <c r="AL42" s="106">
        <v>0.14513574322726105</v>
      </c>
      <c r="AM42" s="109"/>
    </row>
    <row r="43" spans="1:39" ht="20.100000000000001" customHeight="1">
      <c r="A43" s="93"/>
      <c r="B43" s="104" t="s">
        <v>230</v>
      </c>
      <c r="C43" s="105">
        <v>0</v>
      </c>
      <c r="D43" s="106">
        <v>0</v>
      </c>
      <c r="E43" s="105">
        <v>11827.187825999999</v>
      </c>
      <c r="F43" s="106">
        <v>7.6929835937125851E-2</v>
      </c>
      <c r="G43" s="105">
        <v>14280.018588000001</v>
      </c>
      <c r="H43" s="106">
        <v>9.1254786414444344E-2</v>
      </c>
      <c r="I43" s="105">
        <v>0</v>
      </c>
      <c r="J43" s="106">
        <v>0</v>
      </c>
      <c r="K43" s="105">
        <v>6100.3560749999997</v>
      </c>
      <c r="L43" s="107">
        <v>0.15264061838629997</v>
      </c>
      <c r="M43" s="105">
        <v>6323.5698060000004</v>
      </c>
      <c r="N43" s="106">
        <v>0.15656864963556491</v>
      </c>
      <c r="O43" s="105">
        <v>0</v>
      </c>
      <c r="P43" s="107">
        <v>0</v>
      </c>
      <c r="Q43" s="105">
        <v>227.56700799999999</v>
      </c>
      <c r="R43" s="106">
        <v>2.8933453668346988E-3</v>
      </c>
      <c r="S43" s="105">
        <v>260.25552699999997</v>
      </c>
      <c r="T43" s="106">
        <v>3.2749721770108566E-3</v>
      </c>
      <c r="U43" s="105">
        <v>0</v>
      </c>
      <c r="V43" s="106">
        <v>0</v>
      </c>
      <c r="W43" s="105">
        <v>7658.8880879999997</v>
      </c>
      <c r="X43" s="107">
        <v>8.3850873582437813E-2</v>
      </c>
      <c r="Y43" s="105">
        <v>10278.997613</v>
      </c>
      <c r="Z43" s="106">
        <v>0.11129942693121261</v>
      </c>
      <c r="AA43" s="105">
        <v>0</v>
      </c>
      <c r="AB43" s="107">
        <v>0</v>
      </c>
      <c r="AC43" s="105">
        <v>3584.0900230000002</v>
      </c>
      <c r="AD43" s="106">
        <v>0.19806645777874143</v>
      </c>
      <c r="AE43" s="105">
        <v>3405.8715569999999</v>
      </c>
      <c r="AF43" s="106">
        <v>0.18554710870387048</v>
      </c>
      <c r="AG43" s="108">
        <v>0</v>
      </c>
      <c r="AH43" s="106">
        <v>0</v>
      </c>
      <c r="AI43" s="108">
        <v>-862.23422600000004</v>
      </c>
      <c r="AJ43" s="107">
        <v>-0.38012895290088033</v>
      </c>
      <c r="AK43" s="108">
        <v>-1044.747854</v>
      </c>
      <c r="AL43" s="106">
        <v>-0.41499540670316942</v>
      </c>
      <c r="AM43" s="109"/>
    </row>
    <row r="44" spans="1:39" ht="20.100000000000001" customHeight="1">
      <c r="A44" s="93"/>
      <c r="B44" s="104" t="s">
        <v>57</v>
      </c>
      <c r="C44" s="105">
        <v>9625.3209289999995</v>
      </c>
      <c r="D44" s="106">
        <v>6.504472811799758E-2</v>
      </c>
      <c r="E44" s="105">
        <v>11989.966799</v>
      </c>
      <c r="F44" s="106">
        <v>7.7988630290537167E-2</v>
      </c>
      <c r="G44" s="105">
        <v>12977.854208999999</v>
      </c>
      <c r="H44" s="106">
        <v>8.2933457450489176E-2</v>
      </c>
      <c r="I44" s="105">
        <v>248.79102499999999</v>
      </c>
      <c r="J44" s="106">
        <v>6.7792056784361102E-3</v>
      </c>
      <c r="K44" s="105">
        <v>98.663929999999993</v>
      </c>
      <c r="L44" s="107">
        <v>2.4687285631310651E-3</v>
      </c>
      <c r="M44" s="105">
        <v>99.320869999999999</v>
      </c>
      <c r="N44" s="106">
        <v>2.4591385836801637E-3</v>
      </c>
      <c r="O44" s="105">
        <v>3052.0810820000002</v>
      </c>
      <c r="P44" s="107">
        <v>4.1153169233289766E-2</v>
      </c>
      <c r="Q44" s="105">
        <v>5056.2963360000003</v>
      </c>
      <c r="R44" s="106">
        <v>6.428704980428826E-2</v>
      </c>
      <c r="S44" s="105">
        <v>5482.3844060000001</v>
      </c>
      <c r="T44" s="106">
        <v>6.8988569043254913E-2</v>
      </c>
      <c r="U44" s="105">
        <v>7523.7398020000001</v>
      </c>
      <c r="V44" s="106">
        <v>8.6667617991586288E-2</v>
      </c>
      <c r="W44" s="105">
        <v>9662.5003489999999</v>
      </c>
      <c r="X44" s="107">
        <v>0.10578677817785348</v>
      </c>
      <c r="Y44" s="105">
        <v>10545.384883999999</v>
      </c>
      <c r="Z44" s="106">
        <v>0.1141838278932843</v>
      </c>
      <c r="AA44" s="105">
        <v>1173.635667</v>
      </c>
      <c r="AB44" s="107">
        <v>7.1004559171264414E-2</v>
      </c>
      <c r="AC44" s="105">
        <v>1421.1000939999999</v>
      </c>
      <c r="AD44" s="106">
        <v>7.8533814709267541E-2</v>
      </c>
      <c r="AE44" s="105">
        <v>1450.2803249999999</v>
      </c>
      <c r="AF44" s="106">
        <v>7.9009239370990053E-2</v>
      </c>
      <c r="AG44" s="108">
        <v>272.182456</v>
      </c>
      <c r="AH44" s="106">
        <v>0.11070649158196938</v>
      </c>
      <c r="AI44" s="108">
        <v>217.90781999999999</v>
      </c>
      <c r="AJ44" s="107">
        <v>9.6067946443955582E-2</v>
      </c>
      <c r="AK44" s="108">
        <v>247.07847000000001</v>
      </c>
      <c r="AL44" s="106">
        <v>9.8144666919073531E-2</v>
      </c>
      <c r="AM44" s="109"/>
    </row>
    <row r="45" spans="1:39" ht="20.100000000000001" customHeight="1">
      <c r="A45" s="93"/>
      <c r="B45" s="104" t="s">
        <v>60</v>
      </c>
      <c r="C45" s="105">
        <v>78643.711635999993</v>
      </c>
      <c r="D45" s="106">
        <v>0.53144813344787556</v>
      </c>
      <c r="E45" s="105">
        <v>11449.756335</v>
      </c>
      <c r="F45" s="106">
        <v>7.4474836227363506E-2</v>
      </c>
      <c r="G45" s="105">
        <v>11511.588874999999</v>
      </c>
      <c r="H45" s="106">
        <v>7.3563460551919743E-2</v>
      </c>
      <c r="I45" s="105">
        <v>30585.630612000001</v>
      </c>
      <c r="J45" s="106">
        <v>0.83341543660354989</v>
      </c>
      <c r="K45" s="105">
        <v>5072.7158650000001</v>
      </c>
      <c r="L45" s="107">
        <v>0.12692742472931709</v>
      </c>
      <c r="M45" s="105">
        <v>6429.3080650000002</v>
      </c>
      <c r="N45" s="106">
        <v>0.15918667978852336</v>
      </c>
      <c r="O45" s="105">
        <v>22486.216048999999</v>
      </c>
      <c r="P45" s="107">
        <v>0.30319609132874709</v>
      </c>
      <c r="Q45" s="105">
        <v>1742.1952779999999</v>
      </c>
      <c r="R45" s="106">
        <v>2.2150718067720034E-2</v>
      </c>
      <c r="S45" s="105">
        <v>1726.7697370000001</v>
      </c>
      <c r="T45" s="106">
        <v>2.1729117187122619E-2</v>
      </c>
      <c r="U45" s="105">
        <v>37734.716199000002</v>
      </c>
      <c r="V45" s="106">
        <v>0.43467451754332415</v>
      </c>
      <c r="W45" s="105">
        <v>0</v>
      </c>
      <c r="X45" s="107">
        <v>0</v>
      </c>
      <c r="Y45" s="105">
        <v>0</v>
      </c>
      <c r="Z45" s="106">
        <v>0</v>
      </c>
      <c r="AA45" s="105">
        <v>10354.777195000001</v>
      </c>
      <c r="AB45" s="107">
        <v>0.6264605027955723</v>
      </c>
      <c r="AC45" s="105">
        <v>10116.644327</v>
      </c>
      <c r="AD45" s="106">
        <v>0.55907298466210698</v>
      </c>
      <c r="AE45" s="105">
        <v>10022.657080999999</v>
      </c>
      <c r="AF45" s="106">
        <v>0.54602030986394134</v>
      </c>
      <c r="AG45" s="108">
        <v>2229.2588070000002</v>
      </c>
      <c r="AH45" s="106">
        <v>0.90672053216823278</v>
      </c>
      <c r="AI45" s="108">
        <v>751.31010400000002</v>
      </c>
      <c r="AJ45" s="107">
        <v>0.33122638202646743</v>
      </c>
      <c r="AK45" s="108">
        <v>657.322858</v>
      </c>
      <c r="AL45" s="106">
        <v>0.26110220350928781</v>
      </c>
      <c r="AM45" s="109"/>
    </row>
    <row r="46" spans="1:39" ht="20.100000000000001" customHeight="1">
      <c r="A46" s="93"/>
      <c r="B46" s="104" t="s">
        <v>222</v>
      </c>
      <c r="C46" s="105">
        <v>6095.1680682400001</v>
      </c>
      <c r="D46" s="106">
        <v>4.1189125303623557E-2</v>
      </c>
      <c r="E46" s="105">
        <v>10135.184582899999</v>
      </c>
      <c r="F46" s="106">
        <v>6.5924216189494747E-2</v>
      </c>
      <c r="G46" s="105">
        <v>9967.5910252900012</v>
      </c>
      <c r="H46" s="106">
        <v>6.3696723115173812E-2</v>
      </c>
      <c r="I46" s="105">
        <v>93.443895499999996</v>
      </c>
      <c r="J46" s="106">
        <v>2.5462147880486864E-3</v>
      </c>
      <c r="K46" s="105">
        <v>287.00708873000002</v>
      </c>
      <c r="L46" s="107">
        <v>7.1813741634743633E-3</v>
      </c>
      <c r="M46" s="105">
        <v>251.57753918</v>
      </c>
      <c r="N46" s="106">
        <v>6.2289429541328642E-3</v>
      </c>
      <c r="O46" s="105">
        <v>5026.0610284300001</v>
      </c>
      <c r="P46" s="107">
        <v>6.7769608513900612E-2</v>
      </c>
      <c r="Q46" s="105">
        <v>7422.8789745499998</v>
      </c>
      <c r="R46" s="106">
        <v>9.4376389083557055E-2</v>
      </c>
      <c r="S46" s="105">
        <v>7766.0143138399999</v>
      </c>
      <c r="T46" s="106">
        <v>9.7725036226008977E-2</v>
      </c>
      <c r="U46" s="105">
        <v>5048.5747340500002</v>
      </c>
      <c r="V46" s="106">
        <v>5.8155645725056632E-2</v>
      </c>
      <c r="W46" s="105">
        <v>8490.0768960299993</v>
      </c>
      <c r="X46" s="107">
        <v>9.295087698560292E-2</v>
      </c>
      <c r="Y46" s="105">
        <v>8232.5936401899999</v>
      </c>
      <c r="Z46" s="106">
        <v>8.9141275132884182E-2</v>
      </c>
      <c r="AA46" s="105">
        <v>804.08991662000005</v>
      </c>
      <c r="AB46" s="107">
        <v>4.8647166807398896E-2</v>
      </c>
      <c r="AC46" s="105">
        <v>1315.4553471199999</v>
      </c>
      <c r="AD46" s="106">
        <v>7.2695601756140135E-2</v>
      </c>
      <c r="AE46" s="105">
        <v>1368.50331194</v>
      </c>
      <c r="AF46" s="106">
        <v>7.4554142319389269E-2</v>
      </c>
      <c r="AG46" s="108">
        <v>28.007117109999999</v>
      </c>
      <c r="AH46" s="106">
        <v>1.1391511856199304E-2</v>
      </c>
      <c r="AI46" s="108">
        <v>130.45719604999999</v>
      </c>
      <c r="AJ46" s="107">
        <v>5.7514020944085496E-2</v>
      </c>
      <c r="AK46" s="108">
        <v>144.10927088999998</v>
      </c>
      <c r="AL46" s="106">
        <v>5.724317619195872E-2</v>
      </c>
      <c r="AM46" s="109"/>
    </row>
    <row r="47" spans="1:39" ht="20.100000000000001" customHeight="1">
      <c r="A47" s="93"/>
      <c r="B47" s="104" t="s">
        <v>74</v>
      </c>
      <c r="C47" s="105">
        <v>6091.4638889999997</v>
      </c>
      <c r="D47" s="106">
        <v>4.116409368822669E-2</v>
      </c>
      <c r="E47" s="105">
        <v>9116.0027590000009</v>
      </c>
      <c r="F47" s="106">
        <v>5.9294957260303906E-2</v>
      </c>
      <c r="G47" s="105">
        <v>9175.6407419999996</v>
      </c>
      <c r="H47" s="106">
        <v>5.863585757728032E-2</v>
      </c>
      <c r="I47" s="105">
        <v>0</v>
      </c>
      <c r="J47" s="106">
        <v>0</v>
      </c>
      <c r="K47" s="105">
        <v>0</v>
      </c>
      <c r="L47" s="107">
        <v>0</v>
      </c>
      <c r="M47" s="105">
        <v>0</v>
      </c>
      <c r="N47" s="106">
        <v>0</v>
      </c>
      <c r="O47" s="105">
        <v>5436.1289129999996</v>
      </c>
      <c r="P47" s="107">
        <v>7.3298817141538991E-2</v>
      </c>
      <c r="Q47" s="105">
        <v>7533.6040759999996</v>
      </c>
      <c r="R47" s="106">
        <v>9.5784176451718342E-2</v>
      </c>
      <c r="S47" s="105">
        <v>7698.4658129999998</v>
      </c>
      <c r="T47" s="106">
        <v>9.6875027531093574E-2</v>
      </c>
      <c r="U47" s="105">
        <v>2260.5459459999997</v>
      </c>
      <c r="V47" s="106">
        <v>2.6039727270775307E-2</v>
      </c>
      <c r="W47" s="105">
        <v>4769.066922</v>
      </c>
      <c r="X47" s="107">
        <v>5.221259574341594E-2</v>
      </c>
      <c r="Y47" s="105">
        <v>4780.1568480000005</v>
      </c>
      <c r="Z47" s="106">
        <v>5.175881324759208E-2</v>
      </c>
      <c r="AA47" s="105">
        <v>3324.5928819999999</v>
      </c>
      <c r="AB47" s="107">
        <v>0.20113674000189827</v>
      </c>
      <c r="AC47" s="105">
        <v>3743.006954</v>
      </c>
      <c r="AD47" s="106">
        <v>0.20684863495683925</v>
      </c>
      <c r="AE47" s="105">
        <v>3738.177162</v>
      </c>
      <c r="AF47" s="106">
        <v>0.20365065229966925</v>
      </c>
      <c r="AG47" s="108">
        <v>252.36013299999999</v>
      </c>
      <c r="AH47" s="106">
        <v>0.1026440327939034</v>
      </c>
      <c r="AI47" s="108">
        <v>355.30470300000002</v>
      </c>
      <c r="AJ47" s="107">
        <v>0.15664143296504709</v>
      </c>
      <c r="AK47" s="108">
        <v>350.47491100000002</v>
      </c>
      <c r="AL47" s="106">
        <v>0.13921586694132818</v>
      </c>
      <c r="AM47" s="109"/>
    </row>
    <row r="48" spans="1:39" ht="20.100000000000001" customHeight="1">
      <c r="A48" s="93"/>
      <c r="B48" s="104" t="s">
        <v>72</v>
      </c>
      <c r="C48" s="105">
        <v>6461.7023179999997</v>
      </c>
      <c r="D48" s="106">
        <v>4.3666042260204485E-2</v>
      </c>
      <c r="E48" s="105">
        <v>6930.3352809999997</v>
      </c>
      <c r="F48" s="106">
        <v>4.5078302974488074E-2</v>
      </c>
      <c r="G48" s="105">
        <v>7570.6356750000004</v>
      </c>
      <c r="H48" s="106">
        <v>4.8379260663165301E-2</v>
      </c>
      <c r="I48" s="105">
        <v>1430.659257</v>
      </c>
      <c r="J48" s="106">
        <v>3.8983453518717508E-2</v>
      </c>
      <c r="K48" s="105">
        <v>1728.7526969999999</v>
      </c>
      <c r="L48" s="107">
        <v>4.3256143979605956E-2</v>
      </c>
      <c r="M48" s="105">
        <v>1794.1829459999999</v>
      </c>
      <c r="N48" s="106">
        <v>4.4423135929936415E-2</v>
      </c>
      <c r="O48" s="105">
        <v>3697.2079429999999</v>
      </c>
      <c r="P48" s="107">
        <v>4.9851828991790241E-2</v>
      </c>
      <c r="Q48" s="105">
        <v>4352.6554939999996</v>
      </c>
      <c r="R48" s="106">
        <v>5.5340779481498903E-2</v>
      </c>
      <c r="S48" s="105">
        <v>4089.1416009999998</v>
      </c>
      <c r="T48" s="106">
        <v>5.1456447920633905E-2</v>
      </c>
      <c r="U48" s="105">
        <v>4602.879398</v>
      </c>
      <c r="V48" s="106">
        <v>5.3021582859785171E-2</v>
      </c>
      <c r="W48" s="105">
        <v>4884.9449110000005</v>
      </c>
      <c r="X48" s="107">
        <v>5.3481248646420232E-2</v>
      </c>
      <c r="Y48" s="105">
        <v>5511.1697349999995</v>
      </c>
      <c r="Z48" s="106">
        <v>5.9674109900597648E-2</v>
      </c>
      <c r="AA48" s="105">
        <v>1811.9112620000001</v>
      </c>
      <c r="AB48" s="107">
        <v>0.109620015847524</v>
      </c>
      <c r="AC48" s="105">
        <v>1917.876683</v>
      </c>
      <c r="AD48" s="106">
        <v>0.1059870256105596</v>
      </c>
      <c r="AE48" s="105">
        <v>1929.471297</v>
      </c>
      <c r="AF48" s="106">
        <v>0.10511489188417945</v>
      </c>
      <c r="AG48" s="108">
        <v>106.98213699999999</v>
      </c>
      <c r="AH48" s="106">
        <v>4.3513521125739252E-2</v>
      </c>
      <c r="AI48" s="108">
        <v>86.898330999999999</v>
      </c>
      <c r="AJ48" s="107">
        <v>3.8310438829488203E-2</v>
      </c>
      <c r="AK48" s="108">
        <v>98.462605999999994</v>
      </c>
      <c r="AL48" s="106">
        <v>3.911137894715784E-2</v>
      </c>
      <c r="AM48" s="109"/>
    </row>
    <row r="49" spans="1:102" ht="20.100000000000001" customHeight="1">
      <c r="A49" s="93"/>
      <c r="B49" s="104" t="s">
        <v>41</v>
      </c>
      <c r="C49" s="105">
        <v>9946.1242882199986</v>
      </c>
      <c r="D49" s="106">
        <v>6.7212610875749215E-2</v>
      </c>
      <c r="E49" s="105">
        <v>7087.7761657999999</v>
      </c>
      <c r="F49" s="106">
        <v>4.6102375781620984E-2</v>
      </c>
      <c r="G49" s="105">
        <v>6492.5953070600008</v>
      </c>
      <c r="H49" s="106">
        <v>4.1490169944111005E-2</v>
      </c>
      <c r="I49" s="105">
        <v>0</v>
      </c>
      <c r="J49" s="106">
        <v>0</v>
      </c>
      <c r="K49" s="105">
        <v>0</v>
      </c>
      <c r="L49" s="107">
        <v>0</v>
      </c>
      <c r="M49" s="105">
        <v>0</v>
      </c>
      <c r="N49" s="106">
        <v>0</v>
      </c>
      <c r="O49" s="105">
        <v>3878.4381342299998</v>
      </c>
      <c r="P49" s="107">
        <v>5.2295472043691851E-2</v>
      </c>
      <c r="Q49" s="105">
        <v>2572.1067046500002</v>
      </c>
      <c r="R49" s="106">
        <v>3.2702425023330019E-2</v>
      </c>
      <c r="S49" s="105">
        <v>2866.9669080100002</v>
      </c>
      <c r="T49" s="106">
        <v>3.6076993116628778E-2</v>
      </c>
      <c r="U49" s="105">
        <v>7736.162120179999</v>
      </c>
      <c r="V49" s="106">
        <v>8.9114557520252269E-2</v>
      </c>
      <c r="W49" s="105">
        <v>4703.5549352399994</v>
      </c>
      <c r="X49" s="107">
        <v>5.149535882118516E-2</v>
      </c>
      <c r="Y49" s="105">
        <v>4104.4839349800004</v>
      </c>
      <c r="Z49" s="106">
        <v>4.4442729438314794E-2</v>
      </c>
      <c r="AA49" s="105">
        <v>2152.24097433</v>
      </c>
      <c r="AB49" s="107">
        <v>0.1302098478340078</v>
      </c>
      <c r="AC49" s="105">
        <v>2326.7480638299999</v>
      </c>
      <c r="AD49" s="106">
        <v>0.12858235819662978</v>
      </c>
      <c r="AE49" s="105">
        <v>2337.0311850500002</v>
      </c>
      <c r="AF49" s="106">
        <v>0.127318183342992</v>
      </c>
      <c r="AG49" s="108">
        <v>170.54947077</v>
      </c>
      <c r="AH49" s="106">
        <v>6.9368664783112766E-2</v>
      </c>
      <c r="AI49" s="108">
        <v>149.69725867</v>
      </c>
      <c r="AJ49" s="107">
        <v>6.5996292508990848E-2</v>
      </c>
      <c r="AK49" s="108">
        <v>159.98037988999999</v>
      </c>
      <c r="AL49" s="106">
        <v>6.354750819806719E-2</v>
      </c>
      <c r="AM49" s="109"/>
    </row>
    <row r="50" spans="1:102" ht="20.100000000000001" customHeight="1">
      <c r="A50" s="93"/>
      <c r="B50" s="104" t="s">
        <v>228</v>
      </c>
      <c r="C50" s="105">
        <v>6322.7171090000002</v>
      </c>
      <c r="D50" s="106">
        <v>4.2726826290315024E-2</v>
      </c>
      <c r="E50" s="105">
        <v>6815.7346729999999</v>
      </c>
      <c r="F50" s="106">
        <v>4.4332884359223168E-2</v>
      </c>
      <c r="G50" s="105">
        <v>6370.8323309999996</v>
      </c>
      <c r="H50" s="106">
        <v>4.0712057905595886E-2</v>
      </c>
      <c r="I50" s="105">
        <v>2114.9120779999998</v>
      </c>
      <c r="J50" s="106">
        <v>5.7628380961775895E-2</v>
      </c>
      <c r="K50" s="105">
        <v>4096.5515050000004</v>
      </c>
      <c r="L50" s="107">
        <v>0.10250223876882923</v>
      </c>
      <c r="M50" s="105">
        <v>3973.3435880000002</v>
      </c>
      <c r="N50" s="106">
        <v>9.8378140701636835E-2</v>
      </c>
      <c r="O50" s="105">
        <v>583.33258699999999</v>
      </c>
      <c r="P50" s="107">
        <v>7.8654478787217614E-3</v>
      </c>
      <c r="Q50" s="105">
        <v>845.31994899999995</v>
      </c>
      <c r="R50" s="106">
        <v>1.0747614864858151E-2</v>
      </c>
      <c r="S50" s="105">
        <v>897.89400799999999</v>
      </c>
      <c r="T50" s="106">
        <v>1.1298810549774659E-2</v>
      </c>
      <c r="U50" s="105">
        <v>5530.1410740000001</v>
      </c>
      <c r="V50" s="106">
        <v>6.3702914594894272E-2</v>
      </c>
      <c r="W50" s="105">
        <v>5606.1415749999996</v>
      </c>
      <c r="X50" s="107">
        <v>6.1377038427692696E-2</v>
      </c>
      <c r="Y50" s="105">
        <v>5279.1274050000002</v>
      </c>
      <c r="Z50" s="106">
        <v>5.7161590749885867E-2</v>
      </c>
      <c r="AA50" s="105">
        <v>537.12729999999999</v>
      </c>
      <c r="AB50" s="107">
        <v>3.2496019188680211E-2</v>
      </c>
      <c r="AC50" s="105">
        <v>966.112707</v>
      </c>
      <c r="AD50" s="106">
        <v>5.3389987545667483E-2</v>
      </c>
      <c r="AE50" s="105">
        <v>857.33990400000005</v>
      </c>
      <c r="AF50" s="106">
        <v>4.6706676309242245E-2</v>
      </c>
      <c r="AG50" s="108">
        <v>-954.36002699999995</v>
      </c>
      <c r="AH50" s="106">
        <v>-0.38817288905367053</v>
      </c>
      <c r="AI50" s="108">
        <v>-932.41367300000002</v>
      </c>
      <c r="AJ50" s="107">
        <v>-0.41106861975571102</v>
      </c>
      <c r="AK50" s="108">
        <v>-1041.4809580000001</v>
      </c>
      <c r="AL50" s="106">
        <v>-0.4136977281973116</v>
      </c>
      <c r="AM50" s="110"/>
    </row>
    <row r="51" spans="1:102" ht="20.100000000000001" customHeight="1">
      <c r="A51" s="93"/>
      <c r="B51" s="104" t="s">
        <v>38</v>
      </c>
      <c r="C51" s="105">
        <v>6949.9703920000002</v>
      </c>
      <c r="D51" s="106">
        <v>4.6965596047168753E-2</v>
      </c>
      <c r="E51" s="105">
        <v>8473.9335969999993</v>
      </c>
      <c r="F51" s="106">
        <v>5.5118624219886357E-2</v>
      </c>
      <c r="G51" s="105">
        <v>5556.9504079999997</v>
      </c>
      <c r="H51" s="106">
        <v>3.5511040792610159E-2</v>
      </c>
      <c r="I51" s="105">
        <v>9.6845809999999997</v>
      </c>
      <c r="J51" s="106">
        <v>2.6389121757295887E-4</v>
      </c>
      <c r="K51" s="105">
        <v>943.68660199999999</v>
      </c>
      <c r="L51" s="107">
        <v>2.361254076339243E-2</v>
      </c>
      <c r="M51" s="105">
        <v>950.22522300000003</v>
      </c>
      <c r="N51" s="106">
        <v>2.3527134922049997E-2</v>
      </c>
      <c r="O51" s="105">
        <v>19.351928000000001</v>
      </c>
      <c r="P51" s="107">
        <v>2.6093447276720764E-4</v>
      </c>
      <c r="Q51" s="105">
        <v>48.470706</v>
      </c>
      <c r="R51" s="106">
        <v>6.1626900078726198E-4</v>
      </c>
      <c r="S51" s="105">
        <v>19.79205</v>
      </c>
      <c r="T51" s="106">
        <v>2.4905681667236113E-4</v>
      </c>
      <c r="U51" s="105">
        <v>4001.8037680000002</v>
      </c>
      <c r="V51" s="106">
        <v>4.6097660122445927E-2</v>
      </c>
      <c r="W51" s="105">
        <v>4814.8646989999997</v>
      </c>
      <c r="X51" s="107">
        <v>5.2713997979022501E-2</v>
      </c>
      <c r="Y51" s="105">
        <v>2011.124738</v>
      </c>
      <c r="Z51" s="106">
        <v>2.1776153595317031E-2</v>
      </c>
      <c r="AA51" s="105">
        <v>2312.5853860000002</v>
      </c>
      <c r="AB51" s="107">
        <v>0.13991063027129216</v>
      </c>
      <c r="AC51" s="105">
        <v>2603.682988</v>
      </c>
      <c r="AD51" s="106">
        <v>0.14388652720845158</v>
      </c>
      <c r="AE51" s="105">
        <v>2631.19659</v>
      </c>
      <c r="AF51" s="106">
        <v>0.14334390229795249</v>
      </c>
      <c r="AG51" s="108">
        <v>246.71527399999999</v>
      </c>
      <c r="AH51" s="106">
        <v>0.1003480635953416</v>
      </c>
      <c r="AI51" s="108">
        <v>239.96120400000001</v>
      </c>
      <c r="AJ51" s="107">
        <v>0.10579051313761526</v>
      </c>
      <c r="AK51" s="108">
        <v>267.474806</v>
      </c>
      <c r="AL51" s="106">
        <v>0.10624651247077015</v>
      </c>
      <c r="AM51" s="109"/>
    </row>
    <row r="52" spans="1:102" ht="20.100000000000001" customHeight="1">
      <c r="A52" s="93"/>
      <c r="B52" s="104" t="s">
        <v>63</v>
      </c>
      <c r="C52" s="105">
        <v>5474.2768509999996</v>
      </c>
      <c r="D52" s="106">
        <v>3.6993348278199827E-2</v>
      </c>
      <c r="E52" s="105">
        <v>5351.6763369999999</v>
      </c>
      <c r="F52" s="106">
        <v>3.4809930192277024E-2</v>
      </c>
      <c r="G52" s="105">
        <v>5479.7342740000004</v>
      </c>
      <c r="H52" s="106">
        <v>3.5017600131276541E-2</v>
      </c>
      <c r="I52" s="105">
        <v>1846.4878040000001</v>
      </c>
      <c r="J52" s="106">
        <v>5.0314196848699914E-2</v>
      </c>
      <c r="K52" s="105">
        <v>1790.7618480000001</v>
      </c>
      <c r="L52" s="107">
        <v>4.4807711632031802E-2</v>
      </c>
      <c r="M52" s="105">
        <v>1884.4868280000001</v>
      </c>
      <c r="N52" s="106">
        <v>4.6659018081213387E-2</v>
      </c>
      <c r="O52" s="105">
        <v>3587.8450170000001</v>
      </c>
      <c r="P52" s="107">
        <v>4.8377218429158486E-2</v>
      </c>
      <c r="Q52" s="105">
        <v>3523.9818639999999</v>
      </c>
      <c r="R52" s="106">
        <v>4.4804810190297466E-2</v>
      </c>
      <c r="S52" s="105">
        <v>3556.3416710000001</v>
      </c>
      <c r="T52" s="106">
        <v>4.4751864287859294E-2</v>
      </c>
      <c r="U52" s="105">
        <v>3720.350128</v>
      </c>
      <c r="V52" s="106">
        <v>4.2855533574239518E-2</v>
      </c>
      <c r="W52" s="105">
        <v>3524.6841750000003</v>
      </c>
      <c r="X52" s="107">
        <v>3.8588871358364751E-2</v>
      </c>
      <c r="Y52" s="105">
        <v>3688.103302</v>
      </c>
      <c r="Z52" s="106">
        <v>3.9934223105234319E-2</v>
      </c>
      <c r="AA52" s="105">
        <v>1722.7248320000001</v>
      </c>
      <c r="AB52" s="107">
        <v>0.10422426712901743</v>
      </c>
      <c r="AC52" s="105">
        <v>1760.514259</v>
      </c>
      <c r="AD52" s="106">
        <v>9.7290754671732121E-2</v>
      </c>
      <c r="AE52" s="105">
        <v>1766.289806</v>
      </c>
      <c r="AF52" s="106">
        <v>9.6224992972164594E-2</v>
      </c>
      <c r="AG52" s="108">
        <v>45.108944000000001</v>
      </c>
      <c r="AH52" s="106">
        <v>1.8347446057315055E-2</v>
      </c>
      <c r="AI52" s="108">
        <v>34.487169000000002</v>
      </c>
      <c r="AJ52" s="107">
        <v>1.5204188195245334E-2</v>
      </c>
      <c r="AK52" s="108">
        <v>40.262715999999998</v>
      </c>
      <c r="AL52" s="106">
        <v>1.5993181644184749E-2</v>
      </c>
      <c r="AM52" s="109"/>
    </row>
    <row r="53" spans="1:102" ht="20.100000000000001" customHeight="1">
      <c r="A53" s="93"/>
      <c r="B53" s="104" t="s">
        <v>54</v>
      </c>
      <c r="C53" s="105">
        <v>1935.1622890000001</v>
      </c>
      <c r="D53" s="106">
        <v>1.3077185257581229E-2</v>
      </c>
      <c r="E53" s="105">
        <v>2869.6380210000002</v>
      </c>
      <c r="F53" s="106">
        <v>1.8665534478886404E-2</v>
      </c>
      <c r="G53" s="105">
        <v>3690.5472960000002</v>
      </c>
      <c r="H53" s="106">
        <v>2.3584010284965123E-2</v>
      </c>
      <c r="I53" s="105">
        <v>139.649157</v>
      </c>
      <c r="J53" s="106">
        <v>3.8052432081230251E-3</v>
      </c>
      <c r="K53" s="105">
        <v>76.961839999999995</v>
      </c>
      <c r="L53" s="107">
        <v>1.9257077300602451E-3</v>
      </c>
      <c r="M53" s="105">
        <v>227.38677100000001</v>
      </c>
      <c r="N53" s="106">
        <v>5.6299907762038907E-3</v>
      </c>
      <c r="O53" s="105">
        <v>1107.9436089999999</v>
      </c>
      <c r="P53" s="107">
        <v>1.4939115186363459E-2</v>
      </c>
      <c r="Q53" s="105">
        <v>1512.995989</v>
      </c>
      <c r="R53" s="106">
        <v>1.923661946116826E-2</v>
      </c>
      <c r="S53" s="105">
        <v>1479.116239</v>
      </c>
      <c r="T53" s="106">
        <v>1.8612724905895814E-2</v>
      </c>
      <c r="U53" s="105">
        <v>1012.851629</v>
      </c>
      <c r="V53" s="106">
        <v>1.1667261278891297E-2</v>
      </c>
      <c r="W53" s="105">
        <v>2085.725692</v>
      </c>
      <c r="X53" s="107">
        <v>2.2834897091857681E-2</v>
      </c>
      <c r="Y53" s="105">
        <v>2674.9140659999998</v>
      </c>
      <c r="Z53" s="106">
        <v>2.8963563748620153E-2</v>
      </c>
      <c r="AA53" s="105">
        <v>536.53751</v>
      </c>
      <c r="AB53" s="107">
        <v>3.2460337094030962E-2</v>
      </c>
      <c r="AC53" s="105">
        <v>499.76805899999999</v>
      </c>
      <c r="AD53" s="106">
        <v>2.7618527582136863E-2</v>
      </c>
      <c r="AE53" s="105">
        <v>501.64523400000002</v>
      </c>
      <c r="AF53" s="106">
        <v>2.7328929234713518E-2</v>
      </c>
      <c r="AG53" s="108">
        <v>-118.867317</v>
      </c>
      <c r="AH53" s="106">
        <v>-4.8347655547761631E-2</v>
      </c>
      <c r="AI53" s="108">
        <v>-89.239664000000005</v>
      </c>
      <c r="AJ53" s="107">
        <v>-3.9342650767781491E-2</v>
      </c>
      <c r="AK53" s="108">
        <v>-97.362488999999997</v>
      </c>
      <c r="AL53" s="106">
        <v>-3.8674389773082858E-2</v>
      </c>
      <c r="AM53" s="109"/>
    </row>
    <row r="54" spans="1:102" ht="18.75" customHeight="1">
      <c r="A54" s="93"/>
      <c r="B54" s="104" t="s">
        <v>185</v>
      </c>
      <c r="C54" s="105">
        <v>3731.3464959200001</v>
      </c>
      <c r="D54" s="106">
        <v>2.5215202706635832E-2</v>
      </c>
      <c r="E54" s="105">
        <v>3146.7488115000001</v>
      </c>
      <c r="F54" s="106">
        <v>2.0467999102193407E-2</v>
      </c>
      <c r="G54" s="105">
        <v>3145.3981201399997</v>
      </c>
      <c r="H54" s="106">
        <v>2.0100298320547987E-2</v>
      </c>
      <c r="I54" s="105">
        <v>0</v>
      </c>
      <c r="J54" s="106">
        <v>0</v>
      </c>
      <c r="K54" s="105">
        <v>0</v>
      </c>
      <c r="L54" s="107">
        <v>0</v>
      </c>
      <c r="M54" s="105">
        <v>0</v>
      </c>
      <c r="N54" s="106">
        <v>0</v>
      </c>
      <c r="O54" s="105">
        <v>46.709219740000002</v>
      </c>
      <c r="P54" s="107">
        <v>6.298104057758249E-4</v>
      </c>
      <c r="Q54" s="105">
        <v>6.5318605300000003</v>
      </c>
      <c r="R54" s="106">
        <v>8.3047751813329371E-5</v>
      </c>
      <c r="S54" s="105">
        <v>4.5609098600000006</v>
      </c>
      <c r="T54" s="106">
        <v>5.7393028557485679E-5</v>
      </c>
      <c r="U54" s="105">
        <v>32.922860819999997</v>
      </c>
      <c r="V54" s="106">
        <v>3.7924569427287102E-4</v>
      </c>
      <c r="W54" s="105">
        <v>27.619133890000001</v>
      </c>
      <c r="X54" s="107">
        <v>3.0237920670173583E-4</v>
      </c>
      <c r="Y54" s="105">
        <v>27.717270940000002</v>
      </c>
      <c r="Z54" s="106">
        <v>3.0011840530224602E-4</v>
      </c>
      <c r="AA54" s="105">
        <v>3470.0514017399996</v>
      </c>
      <c r="AB54" s="107">
        <v>0.20993693103413227</v>
      </c>
      <c r="AC54" s="105">
        <v>3066.5497740800001</v>
      </c>
      <c r="AD54" s="106">
        <v>0.16946579116498531</v>
      </c>
      <c r="AE54" s="105">
        <v>3059.5931352199996</v>
      </c>
      <c r="AF54" s="106">
        <v>0.16668234563441028</v>
      </c>
      <c r="AG54" s="108">
        <v>-769.42045830999996</v>
      </c>
      <c r="AH54" s="106">
        <v>-0.31295124874209757</v>
      </c>
      <c r="AI54" s="108">
        <v>-724.98405846000003</v>
      </c>
      <c r="AJ54" s="107">
        <v>-0.3196201481014167</v>
      </c>
      <c r="AK54" s="108">
        <v>-783.94069732000003</v>
      </c>
      <c r="AL54" s="106">
        <v>-0.31139742213385752</v>
      </c>
      <c r="AM54" s="109"/>
    </row>
    <row r="55" spans="1:102" ht="18.75" customHeight="1">
      <c r="A55" s="93"/>
      <c r="B55" s="104" t="s">
        <v>53</v>
      </c>
      <c r="C55" s="105">
        <v>2489.5292709999999</v>
      </c>
      <c r="D55" s="106">
        <v>1.6823413553527625E-2</v>
      </c>
      <c r="E55" s="105">
        <v>2180.6551749999999</v>
      </c>
      <c r="F55" s="106">
        <v>1.4184051806415817E-2</v>
      </c>
      <c r="G55" s="105">
        <v>2215.114806</v>
      </c>
      <c r="H55" s="106">
        <v>1.4155431749568487E-2</v>
      </c>
      <c r="I55" s="105">
        <v>2140.1496670000001</v>
      </c>
      <c r="J55" s="106">
        <v>5.8316069782780748E-2</v>
      </c>
      <c r="K55" s="105">
        <v>1946.061469</v>
      </c>
      <c r="L55" s="107">
        <v>4.869355532593421E-2</v>
      </c>
      <c r="M55" s="105">
        <v>1866.424325</v>
      </c>
      <c r="N55" s="106">
        <v>4.6211798901144401E-2</v>
      </c>
      <c r="O55" s="105">
        <v>0</v>
      </c>
      <c r="P55" s="107">
        <v>0</v>
      </c>
      <c r="Q55" s="105">
        <v>0</v>
      </c>
      <c r="R55" s="106">
        <v>0</v>
      </c>
      <c r="S55" s="105">
        <v>0</v>
      </c>
      <c r="T55" s="106">
        <v>0</v>
      </c>
      <c r="U55" s="105">
        <v>0</v>
      </c>
      <c r="V55" s="106">
        <v>0</v>
      </c>
      <c r="W55" s="105">
        <v>0</v>
      </c>
      <c r="X55" s="107">
        <v>0</v>
      </c>
      <c r="Y55" s="105">
        <v>0</v>
      </c>
      <c r="Z55" s="106">
        <v>0</v>
      </c>
      <c r="AA55" s="105">
        <v>2206.2988610000002</v>
      </c>
      <c r="AB55" s="107">
        <v>0.13348033161416165</v>
      </c>
      <c r="AC55" s="105">
        <v>2124.3113309999999</v>
      </c>
      <c r="AD55" s="106">
        <v>0.11739515967800052</v>
      </c>
      <c r="AE55" s="105">
        <v>2133.4329240000002</v>
      </c>
      <c r="AF55" s="106">
        <v>0.11622643544741411</v>
      </c>
      <c r="AG55" s="108">
        <v>-326.84700700000002</v>
      </c>
      <c r="AH55" s="106">
        <v>-0.13294055010304334</v>
      </c>
      <c r="AI55" s="108">
        <v>-94.973405999999997</v>
      </c>
      <c r="AJ55" s="107">
        <v>-4.1870457339291678E-2</v>
      </c>
      <c r="AK55" s="108">
        <v>-85.851813000000007</v>
      </c>
      <c r="AL55" s="106">
        <v>-3.4102111735124424E-2</v>
      </c>
      <c r="AM55" s="110"/>
    </row>
    <row r="56" spans="1:102" ht="18.75" customHeight="1">
      <c r="A56" s="93"/>
      <c r="B56" s="104" t="s">
        <v>231</v>
      </c>
      <c r="C56" s="105">
        <v>0</v>
      </c>
      <c r="D56" s="106">
        <v>0</v>
      </c>
      <c r="E56" s="105">
        <v>1577.0581625799998</v>
      </c>
      <c r="F56" s="106">
        <v>1.0257960513984362E-2</v>
      </c>
      <c r="G56" s="105">
        <v>1582.6825019400001</v>
      </c>
      <c r="H56" s="106">
        <v>1.0113947176355952E-2</v>
      </c>
      <c r="I56" s="105">
        <v>0</v>
      </c>
      <c r="J56" s="106">
        <v>0</v>
      </c>
      <c r="K56" s="105">
        <v>0</v>
      </c>
      <c r="L56" s="107">
        <v>0</v>
      </c>
      <c r="M56" s="105">
        <v>0</v>
      </c>
      <c r="N56" s="106">
        <v>0</v>
      </c>
      <c r="O56" s="105">
        <v>0</v>
      </c>
      <c r="P56" s="107">
        <v>0</v>
      </c>
      <c r="Q56" s="105">
        <v>0</v>
      </c>
      <c r="R56" s="106">
        <v>0</v>
      </c>
      <c r="S56" s="105">
        <v>0</v>
      </c>
      <c r="T56" s="106">
        <v>0</v>
      </c>
      <c r="U56" s="105">
        <v>0</v>
      </c>
      <c r="V56" s="106">
        <v>0</v>
      </c>
      <c r="W56" s="105">
        <v>2.5000000000000001E-2</v>
      </c>
      <c r="X56" s="107">
        <v>2.7370446146685434E-7</v>
      </c>
      <c r="Y56" s="105">
        <v>2.5000000000000001E-2</v>
      </c>
      <c r="Z56" s="106">
        <v>2.7069620774707301E-7</v>
      </c>
      <c r="AA56" s="105">
        <v>0</v>
      </c>
      <c r="AB56" s="107">
        <v>0</v>
      </c>
      <c r="AC56" s="105">
        <v>1571.25174281</v>
      </c>
      <c r="AD56" s="106">
        <v>8.6831598810276522E-2</v>
      </c>
      <c r="AE56" s="105">
        <v>1572.9766505499999</v>
      </c>
      <c r="AF56" s="106">
        <v>8.5693563213913915E-2</v>
      </c>
      <c r="AG56" s="108">
        <v>0</v>
      </c>
      <c r="AH56" s="106">
        <v>0</v>
      </c>
      <c r="AI56" s="108">
        <v>50.610008790000002</v>
      </c>
      <c r="AJ56" s="107">
        <v>2.2312185097193123E-2</v>
      </c>
      <c r="AK56" s="108">
        <v>52.464966859999997</v>
      </c>
      <c r="AL56" s="106">
        <v>2.0840167487660623E-2</v>
      </c>
      <c r="AM56" s="110"/>
    </row>
    <row r="57" spans="1:102" ht="18.75" customHeight="1">
      <c r="A57" s="93"/>
      <c r="B57" s="104" t="s">
        <v>68</v>
      </c>
      <c r="C57" s="105">
        <v>383.80639600000001</v>
      </c>
      <c r="D57" s="106">
        <v>2.5936363952866297E-3</v>
      </c>
      <c r="E57" s="105">
        <v>844.79427999999996</v>
      </c>
      <c r="F57" s="106">
        <v>5.4949567316546271E-3</v>
      </c>
      <c r="G57" s="105">
        <v>1109.4304529999999</v>
      </c>
      <c r="H57" s="106">
        <v>7.0896853814512153E-3</v>
      </c>
      <c r="I57" s="105">
        <v>0</v>
      </c>
      <c r="J57" s="106">
        <v>0</v>
      </c>
      <c r="K57" s="105">
        <v>0</v>
      </c>
      <c r="L57" s="107">
        <v>0</v>
      </c>
      <c r="M57" s="105">
        <v>0</v>
      </c>
      <c r="N57" s="106">
        <v>0</v>
      </c>
      <c r="O57" s="105">
        <v>0</v>
      </c>
      <c r="P57" s="107">
        <v>0</v>
      </c>
      <c r="Q57" s="105">
        <v>0</v>
      </c>
      <c r="R57" s="106">
        <v>0</v>
      </c>
      <c r="S57" s="105">
        <v>0</v>
      </c>
      <c r="T57" s="106">
        <v>0</v>
      </c>
      <c r="U57" s="105">
        <v>30.089683000000001</v>
      </c>
      <c r="V57" s="106">
        <v>3.466096941628296E-4</v>
      </c>
      <c r="W57" s="105">
        <v>500.00214599999998</v>
      </c>
      <c r="X57" s="107">
        <v>5.4741127241280585E-3</v>
      </c>
      <c r="Y57" s="105">
        <v>484.50000599999998</v>
      </c>
      <c r="Z57" s="106">
        <v>5.2460925711053652E-3</v>
      </c>
      <c r="AA57" s="105">
        <v>336.55768799999998</v>
      </c>
      <c r="AB57" s="107">
        <v>2.0361625795869705E-2</v>
      </c>
      <c r="AC57" s="105">
        <v>307.26936499999999</v>
      </c>
      <c r="AD57" s="106">
        <v>1.6980531827861734E-2</v>
      </c>
      <c r="AE57" s="105">
        <v>300.46890100000002</v>
      </c>
      <c r="AF57" s="106">
        <v>1.6369124584688352E-2</v>
      </c>
      <c r="AG57" s="108">
        <v>-58.793421000000002</v>
      </c>
      <c r="AH57" s="106">
        <v>-2.3913419926711522E-2</v>
      </c>
      <c r="AI57" s="108">
        <v>-61.247416000000001</v>
      </c>
      <c r="AJ57" s="107">
        <v>-2.7001846377604385E-2</v>
      </c>
      <c r="AK57" s="108">
        <v>-68.047878999999995</v>
      </c>
      <c r="AL57" s="106">
        <v>-2.7030021753835606E-2</v>
      </c>
      <c r="AM57" s="110"/>
    </row>
    <row r="58" spans="1:102" ht="18.75" customHeight="1">
      <c r="A58" s="93"/>
      <c r="B58" s="104" t="s">
        <v>55</v>
      </c>
      <c r="C58" s="105">
        <v>847.17647099999999</v>
      </c>
      <c r="D58" s="106">
        <v>5.7249377585049093E-3</v>
      </c>
      <c r="E58" s="105">
        <v>947.65569900000003</v>
      </c>
      <c r="F58" s="106">
        <v>6.1640178985479417E-3</v>
      </c>
      <c r="G58" s="105">
        <v>961.10122000000001</v>
      </c>
      <c r="H58" s="106">
        <v>6.1418047892082958E-3</v>
      </c>
      <c r="I58" s="105">
        <v>0</v>
      </c>
      <c r="J58" s="106">
        <v>0</v>
      </c>
      <c r="K58" s="105">
        <v>0</v>
      </c>
      <c r="L58" s="107">
        <v>0</v>
      </c>
      <c r="M58" s="105">
        <v>0</v>
      </c>
      <c r="N58" s="106">
        <v>0</v>
      </c>
      <c r="O58" s="105">
        <v>473.12429900000001</v>
      </c>
      <c r="P58" s="107">
        <v>6.3794387573641084E-3</v>
      </c>
      <c r="Q58" s="105">
        <v>438.99177600000002</v>
      </c>
      <c r="R58" s="106">
        <v>5.5814541498394E-3</v>
      </c>
      <c r="S58" s="105">
        <v>462.87725599999999</v>
      </c>
      <c r="T58" s="106">
        <v>5.8246991033974538E-3</v>
      </c>
      <c r="U58" s="105">
        <v>195.39659800000001</v>
      </c>
      <c r="V58" s="106">
        <v>2.2508165032259519E-3</v>
      </c>
      <c r="W58" s="105">
        <v>261.67452200000002</v>
      </c>
      <c r="X58" s="107">
        <v>2.864859364944261E-3</v>
      </c>
      <c r="Y58" s="105">
        <v>269.24098600000002</v>
      </c>
      <c r="Z58" s="106">
        <v>2.9153005552113114E-3</v>
      </c>
      <c r="AA58" s="105">
        <v>592.89422300000001</v>
      </c>
      <c r="AB58" s="107">
        <v>3.5869899086242017E-2</v>
      </c>
      <c r="AC58" s="105">
        <v>634.21886700000005</v>
      </c>
      <c r="AD58" s="106">
        <v>3.504864097637559E-2</v>
      </c>
      <c r="AE58" s="105">
        <v>641.73965199999998</v>
      </c>
      <c r="AF58" s="106">
        <v>3.4961076768881813E-2</v>
      </c>
      <c r="AG58" s="108">
        <v>2.9596969999999998</v>
      </c>
      <c r="AH58" s="106">
        <v>1.2038162776210675E-3</v>
      </c>
      <c r="AI58" s="108">
        <v>-29.414819000000001</v>
      </c>
      <c r="AJ58" s="107">
        <v>-1.2967966254495353E-2</v>
      </c>
      <c r="AK58" s="108">
        <v>-35.394033999999998</v>
      </c>
      <c r="AL58" s="106">
        <v>-1.4059240685165177E-2</v>
      </c>
      <c r="AM58" s="110"/>
    </row>
    <row r="59" spans="1:102" ht="18.75" customHeight="1">
      <c r="A59" s="93"/>
      <c r="B59" s="104" t="s">
        <v>50</v>
      </c>
      <c r="C59" s="105">
        <v>168040.91863500001</v>
      </c>
      <c r="D59" s="106">
        <v>1.1355648238575349</v>
      </c>
      <c r="E59" s="105" t="s">
        <v>476</v>
      </c>
      <c r="F59" s="106">
        <v>0</v>
      </c>
      <c r="G59" s="105" t="s">
        <v>295</v>
      </c>
      <c r="H59" s="106">
        <v>0</v>
      </c>
      <c r="I59" s="105">
        <v>76492.613410000005</v>
      </c>
      <c r="J59" s="106">
        <v>2.0843161813714546</v>
      </c>
      <c r="K59" s="105" t="s">
        <v>476</v>
      </c>
      <c r="L59" s="107">
        <v>0</v>
      </c>
      <c r="M59" s="105" t="s">
        <v>295</v>
      </c>
      <c r="N59" s="106">
        <v>0</v>
      </c>
      <c r="O59" s="105">
        <v>13995.470099</v>
      </c>
      <c r="P59" s="107">
        <v>0.18870991104409776</v>
      </c>
      <c r="Q59" s="105" t="s">
        <v>476</v>
      </c>
      <c r="R59" s="106">
        <v>0</v>
      </c>
      <c r="S59" s="105" t="s">
        <v>295</v>
      </c>
      <c r="T59" s="106">
        <v>0</v>
      </c>
      <c r="U59" s="105">
        <v>57577.190150000002</v>
      </c>
      <c r="V59" s="106">
        <v>0.66324435085097388</v>
      </c>
      <c r="W59" s="105" t="s">
        <v>476</v>
      </c>
      <c r="X59" s="107">
        <v>0</v>
      </c>
      <c r="Y59" s="105" t="s">
        <v>295</v>
      </c>
      <c r="Z59" s="106">
        <v>0</v>
      </c>
      <c r="AA59" s="105">
        <v>5319.5017109999999</v>
      </c>
      <c r="AB59" s="107">
        <v>0.32182804648892949</v>
      </c>
      <c r="AC59" s="105" t="s">
        <v>476</v>
      </c>
      <c r="AD59" s="106">
        <v>0</v>
      </c>
      <c r="AE59" s="105" t="s">
        <v>295</v>
      </c>
      <c r="AF59" s="106">
        <v>0</v>
      </c>
      <c r="AG59" s="108">
        <v>282.067136</v>
      </c>
      <c r="AH59" s="106">
        <v>0.11472694998804116</v>
      </c>
      <c r="AI59" s="108" t="s">
        <v>476</v>
      </c>
      <c r="AJ59" s="107">
        <v>0</v>
      </c>
      <c r="AK59" s="108" t="s">
        <v>295</v>
      </c>
      <c r="AL59" s="106">
        <v>0</v>
      </c>
      <c r="AM59" s="110"/>
    </row>
    <row r="60" spans="1:102" ht="22.5" customHeight="1">
      <c r="B60" s="111"/>
      <c r="C60" s="112"/>
      <c r="D60" s="113"/>
      <c r="E60" s="112"/>
      <c r="F60" s="113"/>
      <c r="G60" s="114"/>
      <c r="H60" s="113"/>
      <c r="I60" s="112"/>
      <c r="J60" s="113"/>
      <c r="K60" s="114"/>
      <c r="L60" s="115"/>
      <c r="M60" s="112"/>
      <c r="N60" s="113"/>
      <c r="O60" s="114"/>
      <c r="P60" s="115"/>
      <c r="Q60" s="112"/>
      <c r="R60" s="113"/>
      <c r="S60" s="114"/>
      <c r="T60" s="113"/>
      <c r="U60" s="112"/>
      <c r="V60" s="113"/>
      <c r="W60" s="114"/>
      <c r="X60" s="115"/>
      <c r="Y60" s="112"/>
      <c r="Z60" s="113"/>
      <c r="AA60" s="114"/>
      <c r="AB60" s="115"/>
      <c r="AC60" s="112"/>
      <c r="AD60" s="113"/>
      <c r="AE60" s="114"/>
      <c r="AF60" s="113"/>
      <c r="AG60" s="112"/>
      <c r="AH60" s="113"/>
      <c r="AI60" s="114"/>
      <c r="AJ60" s="115"/>
      <c r="AK60" s="112"/>
      <c r="AL60" s="113"/>
    </row>
    <row r="61" spans="1:102" ht="20.100000000000001" customHeight="1">
      <c r="B61" s="85" t="s">
        <v>475</v>
      </c>
      <c r="C61" s="109"/>
      <c r="D61" s="110"/>
      <c r="E61" s="109"/>
      <c r="F61" s="110"/>
      <c r="G61" s="109"/>
      <c r="H61" s="110"/>
      <c r="I61" s="109"/>
      <c r="J61" s="110"/>
      <c r="K61" s="109"/>
      <c r="L61" s="110"/>
      <c r="M61" s="109"/>
      <c r="N61" s="110"/>
      <c r="O61" s="109"/>
      <c r="P61" s="110"/>
      <c r="Q61" s="109"/>
      <c r="R61" s="110"/>
      <c r="S61" s="109"/>
      <c r="T61" s="110"/>
      <c r="U61" s="109"/>
      <c r="V61" s="110"/>
      <c r="W61" s="109"/>
      <c r="X61" s="110"/>
      <c r="Y61" s="109"/>
      <c r="Z61" s="110"/>
      <c r="AA61" s="109"/>
      <c r="AB61" s="110"/>
      <c r="AC61" s="109"/>
      <c r="AD61" s="110"/>
      <c r="AE61" s="109"/>
      <c r="AF61" s="110"/>
      <c r="AG61" s="109"/>
      <c r="AH61" s="110"/>
      <c r="AI61" s="109"/>
      <c r="AJ61" s="110"/>
      <c r="AK61" s="109"/>
      <c r="AL61" s="110"/>
    </row>
    <row r="62" spans="1:102" s="52" customFormat="1" ht="20.100000000000001" customHeight="1">
      <c r="A62" s="44"/>
      <c r="B62" s="85" t="s">
        <v>474</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2" customFormat="1" ht="20.100000000000001" customHeight="1">
      <c r="A63" s="44"/>
      <c r="B63" s="44"/>
      <c r="C63" s="116"/>
      <c r="D63" s="116"/>
      <c r="E63" s="116"/>
      <c r="F63" s="116"/>
      <c r="G63" s="116"/>
      <c r="H63" s="116"/>
      <c r="I63" s="116"/>
      <c r="J63" s="116"/>
      <c r="K63" s="116"/>
      <c r="L63" s="116"/>
      <c r="M63" s="116"/>
      <c r="N63" s="116"/>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117"/>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8"/>
      <c r="D66" s="118"/>
      <c r="E66" s="118"/>
      <c r="F66" s="118"/>
      <c r="G66" s="118"/>
      <c r="H66" s="118"/>
      <c r="I66" s="118"/>
      <c r="J66" s="118"/>
      <c r="K66" s="118"/>
      <c r="L66" s="118"/>
      <c r="M66" s="118"/>
      <c r="N66" s="11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4"/>
      <c r="C67" s="84"/>
      <c r="D67" s="84"/>
      <c r="E67" s="84"/>
      <c r="F67" s="84"/>
      <c r="G67" s="84"/>
      <c r="H67" s="8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3"/>
      <c r="C68" s="63"/>
      <c r="D68" s="63"/>
      <c r="E68" s="63"/>
      <c r="F68" s="63"/>
      <c r="G68" s="63"/>
      <c r="H68" s="63"/>
      <c r="I68" s="44"/>
      <c r="J68" s="44"/>
      <c r="K68" s="44"/>
      <c r="L68" s="44"/>
      <c r="M68" s="44"/>
      <c r="N68" s="44"/>
    </row>
    <row r="69" spans="1:102" hidden="1">
      <c r="B69" s="63"/>
      <c r="C69" s="63"/>
      <c r="D69" s="63"/>
      <c r="E69" s="63"/>
      <c r="F69" s="63"/>
      <c r="G69" s="63"/>
      <c r="H69" s="63"/>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I1" sqref="I1"/>
    </sheetView>
  </sheetViews>
  <sheetFormatPr baseColWidth="10" defaultColWidth="0" defaultRowHeight="14.25" zeroHeight="1"/>
  <cols>
    <col min="1" max="1" width="5.7109375" style="119" customWidth="1"/>
    <col min="2" max="2" width="35.7109375" style="119" customWidth="1"/>
    <col min="3" max="9" width="16.7109375" style="119" customWidth="1"/>
    <col min="10" max="14" width="16.7109375" style="119" hidden="1" customWidth="1"/>
    <col min="15" max="102" width="0" style="119" hidden="1" customWidth="1"/>
    <col min="103" max="16384" width="0" style="120" hidden="1"/>
  </cols>
  <sheetData>
    <row r="1" spans="1:102" ht="90" customHeight="1"/>
    <row r="2" spans="1:102" s="123" customFormat="1" ht="24.95"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5"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31" t="s">
        <v>192</v>
      </c>
      <c r="D5" s="632"/>
      <c r="E5" s="633"/>
      <c r="F5" s="631" t="s">
        <v>193</v>
      </c>
      <c r="G5" s="632"/>
      <c r="H5" s="633"/>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45566</v>
      </c>
      <c r="D6" s="135">
        <v>45901</v>
      </c>
      <c r="E6" s="136">
        <v>45931</v>
      </c>
      <c r="F6" s="134">
        <f>+C6</f>
        <v>45566</v>
      </c>
      <c r="G6" s="135">
        <f>+D6</f>
        <v>45901</v>
      </c>
      <c r="H6" s="136">
        <f>+E6</f>
        <v>45931</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294</v>
      </c>
      <c r="C7" s="401">
        <v>2.0791322085868464</v>
      </c>
      <c r="D7" s="402">
        <v>1.930477524987529</v>
      </c>
      <c r="E7" s="403">
        <v>1.9324824793856901</v>
      </c>
      <c r="F7" s="401">
        <v>18.495211979280317</v>
      </c>
      <c r="G7" s="402">
        <v>17.072199037396672</v>
      </c>
      <c r="H7" s="403">
        <v>17.019152864618551</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47</v>
      </c>
      <c r="C8" s="142">
        <v>2.9751317424886605</v>
      </c>
      <c r="D8" s="143">
        <v>2.9105992445961917</v>
      </c>
      <c r="E8" s="144">
        <v>2.9460730069806109</v>
      </c>
      <c r="F8" s="142">
        <v>26.272392092897405</v>
      </c>
      <c r="G8" s="143">
        <v>25.436267316358656</v>
      </c>
      <c r="H8" s="144">
        <v>25.576769051578445</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70</v>
      </c>
      <c r="C9" s="142">
        <v>1.5350964877284414</v>
      </c>
      <c r="D9" s="143">
        <v>1.5143325231806746</v>
      </c>
      <c r="E9" s="144">
        <v>1.5486185715903416</v>
      </c>
      <c r="F9" s="142">
        <v>17.53714911377028</v>
      </c>
      <c r="G9" s="143">
        <v>18.883889914666632</v>
      </c>
      <c r="H9" s="144">
        <v>19.408644806190022</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42">
        <v>2.5469755657101962</v>
      </c>
      <c r="D10" s="143">
        <v>2.4257619690797143</v>
      </c>
      <c r="E10" s="144">
        <v>2.4257663388744364</v>
      </c>
      <c r="F10" s="142">
        <v>29.408414907846929</v>
      </c>
      <c r="G10" s="143">
        <v>28.095884864918748</v>
      </c>
      <c r="H10" s="144">
        <v>27.88345498838093</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42">
        <v>1.6362291574786889</v>
      </c>
      <c r="D11" s="143">
        <v>1.2589612851481158</v>
      </c>
      <c r="E11" s="144">
        <v>1.1416743539384406</v>
      </c>
      <c r="F11" s="142">
        <v>11.167669291379706</v>
      </c>
      <c r="G11" s="143">
        <v>7.9401548941177476</v>
      </c>
      <c r="H11" s="144">
        <v>7.1677624885564537</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56</v>
      </c>
      <c r="C12" s="142">
        <v>1.0086605641815773</v>
      </c>
      <c r="D12" s="143">
        <v>0.73919469901391777</v>
      </c>
      <c r="E12" s="144">
        <v>0.72291656571078411</v>
      </c>
      <c r="F12" s="142">
        <v>10.685419360758123</v>
      </c>
      <c r="G12" s="143">
        <v>8.0428776430905931</v>
      </c>
      <c r="H12" s="144">
        <v>7.8458234749509623</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71</v>
      </c>
      <c r="C13" s="142">
        <v>1.2925927807106394</v>
      </c>
      <c r="D13" s="143">
        <v>1.1788842499895533</v>
      </c>
      <c r="E13" s="144">
        <v>1.1436255955990937</v>
      </c>
      <c r="F13" s="142">
        <v>13.322066670699481</v>
      </c>
      <c r="G13" s="143">
        <v>11.552739557968856</v>
      </c>
      <c r="H13" s="144">
        <v>11.197986335650027</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58</v>
      </c>
      <c r="C14" s="142">
        <v>4.0633523178030293</v>
      </c>
      <c r="D14" s="143">
        <v>3.3700250149182556</v>
      </c>
      <c r="E14" s="144">
        <v>3.3494322774687184</v>
      </c>
      <c r="F14" s="142">
        <v>15.059506013449797</v>
      </c>
      <c r="G14" s="143">
        <v>11.976934444330142</v>
      </c>
      <c r="H14" s="144">
        <v>11.842080460399183</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224</v>
      </c>
      <c r="C15" s="142">
        <v>3.4841804787202446E-2</v>
      </c>
      <c r="D15" s="143">
        <v>1.3967314893783573</v>
      </c>
      <c r="E15" s="144">
        <v>1.4299100614781628</v>
      </c>
      <c r="F15" s="142">
        <v>4.3177643022024099E-2</v>
      </c>
      <c r="G15" s="143">
        <v>11.20502912215993</v>
      </c>
      <c r="H15" s="144">
        <v>11.391842227628066</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42">
        <v>3.1475736311550415</v>
      </c>
      <c r="D16" s="143">
        <v>2.5666430046558673</v>
      </c>
      <c r="E16" s="144">
        <v>2.5331167159886379</v>
      </c>
      <c r="F16" s="142">
        <v>25.870738345824325</v>
      </c>
      <c r="G16" s="143">
        <v>20.758825750242831</v>
      </c>
      <c r="H16" s="144">
        <v>20.481166534586297</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42">
        <v>1.5201502063798116</v>
      </c>
      <c r="D17" s="143">
        <v>1.759929088014665</v>
      </c>
      <c r="E17" s="144">
        <v>1.8469426113905729</v>
      </c>
      <c r="F17" s="142">
        <v>12.703479797966235</v>
      </c>
      <c r="G17" s="143">
        <v>14.109704596095639</v>
      </c>
      <c r="H17" s="144">
        <v>14.646899464070767</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0.17360478277883726</v>
      </c>
      <c r="D18" s="143">
        <v>0.27892826198337012</v>
      </c>
      <c r="E18" s="144">
        <v>0.29366736039184033</v>
      </c>
      <c r="F18" s="142">
        <v>5.9568207303798593</v>
      </c>
      <c r="G18" s="143">
        <v>9.5137922166934299</v>
      </c>
      <c r="H18" s="144">
        <v>10.065288437728301</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65</v>
      </c>
      <c r="C19" s="142">
        <v>1.2692993385213858</v>
      </c>
      <c r="D19" s="143">
        <v>1.1981345052701895</v>
      </c>
      <c r="E19" s="144">
        <v>1.1793636429763281</v>
      </c>
      <c r="F19" s="142">
        <v>25.211778791326072</v>
      </c>
      <c r="G19" s="143">
        <v>24.218344338839024</v>
      </c>
      <c r="H19" s="144">
        <v>23.413846642562273</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42">
        <v>2.5987439529155862</v>
      </c>
      <c r="D20" s="143">
        <v>2.5740406710167503</v>
      </c>
      <c r="E20" s="144">
        <v>2.5684688940607709</v>
      </c>
      <c r="F20" s="142">
        <v>20.885124316458285</v>
      </c>
      <c r="G20" s="143">
        <v>20.897905522280212</v>
      </c>
      <c r="H20" s="144">
        <v>20.783712576732377</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40</v>
      </c>
      <c r="C21" s="142">
        <v>1.8053163556030865</v>
      </c>
      <c r="D21" s="143">
        <v>1.058071989846914</v>
      </c>
      <c r="E21" s="144">
        <v>1.2388031424421095</v>
      </c>
      <c r="F21" s="142">
        <v>15.254109496123824</v>
      </c>
      <c r="G21" s="143">
        <v>8.1485250988102571</v>
      </c>
      <c r="H21" s="144">
        <v>9.4802295355069806</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62</v>
      </c>
      <c r="C22" s="142">
        <v>2.3146214640899276</v>
      </c>
      <c r="D22" s="143">
        <v>2.2086398947940524</v>
      </c>
      <c r="E22" s="144">
        <v>2.1802045625304989</v>
      </c>
      <c r="F22" s="142">
        <v>14.238538498918645</v>
      </c>
      <c r="G22" s="143">
        <v>14.021129681876152</v>
      </c>
      <c r="H22" s="144">
        <v>13.650987371377463</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61</v>
      </c>
      <c r="C23" s="142">
        <v>0.74574549863333528</v>
      </c>
      <c r="D23" s="143">
        <v>0.89293599731111117</v>
      </c>
      <c r="E23" s="144">
        <v>0.87937641369600572</v>
      </c>
      <c r="F23" s="142">
        <v>15.155589718918058</v>
      </c>
      <c r="G23" s="143">
        <v>16.647498278193478</v>
      </c>
      <c r="H23" s="144">
        <v>16.437265504904548</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223</v>
      </c>
      <c r="C24" s="142">
        <v>1.6473290778776801</v>
      </c>
      <c r="D24" s="143">
        <v>1.8117740687107444</v>
      </c>
      <c r="E24" s="144">
        <v>1.8581065665024326</v>
      </c>
      <c r="F24" s="142">
        <v>13.961245229047861</v>
      </c>
      <c r="G24" s="143">
        <v>14.623528872912903</v>
      </c>
      <c r="H24" s="144">
        <v>14.906611632253414</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36</v>
      </c>
      <c r="C25" s="142">
        <v>1.7315683405431579</v>
      </c>
      <c r="D25" s="143">
        <v>1.2120051867121622</v>
      </c>
      <c r="E25" s="144">
        <v>1.1700285437584552</v>
      </c>
      <c r="F25" s="142">
        <v>30.85892095411711</v>
      </c>
      <c r="G25" s="143">
        <v>24.417243126281136</v>
      </c>
      <c r="H25" s="144">
        <v>24.012637741915245</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67</v>
      </c>
      <c r="C26" s="142">
        <v>0.57711572362500163</v>
      </c>
      <c r="D26" s="143">
        <v>0.81163668321031723</v>
      </c>
      <c r="E26" s="144">
        <v>0.88006778992941737</v>
      </c>
      <c r="F26" s="142">
        <v>8.1446882902903024</v>
      </c>
      <c r="G26" s="143">
        <v>12.367385372032338</v>
      </c>
      <c r="H26" s="144">
        <v>13.555260673113334</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34</v>
      </c>
      <c r="C27" s="142">
        <v>2.0420236210409648</v>
      </c>
      <c r="D27" s="143">
        <v>2.1300566782079513</v>
      </c>
      <c r="E27" s="144">
        <v>2.1351271444167654</v>
      </c>
      <c r="F27" s="142">
        <v>22.823740652666757</v>
      </c>
      <c r="G27" s="143">
        <v>22.84979008120812</v>
      </c>
      <c r="H27" s="144">
        <v>22.821737795671048</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46</v>
      </c>
      <c r="C28" s="142">
        <v>0.96476717508632315</v>
      </c>
      <c r="D28" s="143">
        <v>0.62826960846347579</v>
      </c>
      <c r="E28" s="144">
        <v>0.65719781873518435</v>
      </c>
      <c r="F28" s="142">
        <v>10.291467299243466</v>
      </c>
      <c r="G28" s="143">
        <v>9.0919307917472096</v>
      </c>
      <c r="H28" s="144">
        <v>9.8123360331680072</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69</v>
      </c>
      <c r="C29" s="142">
        <v>0.78665427147520373</v>
      </c>
      <c r="D29" s="143">
        <v>0.94160615488548882</v>
      </c>
      <c r="E29" s="144">
        <v>0.93748658753776226</v>
      </c>
      <c r="F29" s="142">
        <v>6.4684222784184513</v>
      </c>
      <c r="G29" s="143">
        <v>7.7797134782542248</v>
      </c>
      <c r="H29" s="144">
        <v>7.7190009145116267</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73</v>
      </c>
      <c r="C30" s="142">
        <v>0.97052050394637623</v>
      </c>
      <c r="D30" s="143">
        <v>1.4004590274807196</v>
      </c>
      <c r="E30" s="144">
        <v>1.3426897925114001</v>
      </c>
      <c r="F30" s="142">
        <v>9.381596428264368</v>
      </c>
      <c r="G30" s="143">
        <v>14.111751522004267</v>
      </c>
      <c r="H30" s="144">
        <v>13.638119628534373</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42">
        <v>8.4056198670205156</v>
      </c>
      <c r="D31" s="143">
        <v>8.9259004923945362</v>
      </c>
      <c r="E31" s="144">
        <v>8.8310919145078621</v>
      </c>
      <c r="F31" s="142">
        <v>30.993056912626578</v>
      </c>
      <c r="G31" s="143">
        <v>32.574828168010711</v>
      </c>
      <c r="H31" s="144">
        <v>32.346589815042584</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45</v>
      </c>
      <c r="C32" s="142">
        <v>2.4032667568058361</v>
      </c>
      <c r="D32" s="143">
        <v>1.7563392803342741</v>
      </c>
      <c r="E32" s="144">
        <v>1.7411998326369633</v>
      </c>
      <c r="F32" s="142">
        <v>21.976033637645358</v>
      </c>
      <c r="G32" s="143">
        <v>16.449643611730874</v>
      </c>
      <c r="H32" s="144">
        <v>16.191267513998707</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31</v>
      </c>
      <c r="C33" s="142">
        <v>1.1376132245837354</v>
      </c>
      <c r="D33" s="143">
        <v>0.94563107620699882</v>
      </c>
      <c r="E33" s="144">
        <v>0.92896242016026886</v>
      </c>
      <c r="F33" s="142">
        <v>10.628046116192543</v>
      </c>
      <c r="G33" s="143">
        <v>9.3637175024108643</v>
      </c>
      <c r="H33" s="144">
        <v>9.2307700401687871</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48</v>
      </c>
      <c r="C34" s="142">
        <v>9.5335771182796028E-2</v>
      </c>
      <c r="D34" s="143">
        <v>0.25959921547356318</v>
      </c>
      <c r="E34" s="144">
        <v>0.25559451623902113</v>
      </c>
      <c r="F34" s="142">
        <v>5.3975433476673285</v>
      </c>
      <c r="G34" s="143">
        <v>13.055877622700903</v>
      </c>
      <c r="H34" s="144">
        <v>12.86727289510215</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479</v>
      </c>
      <c r="C35" s="142">
        <v>-3.0094162368533399</v>
      </c>
      <c r="D35" s="143">
        <v>2.4412092440740407</v>
      </c>
      <c r="E35" s="144">
        <v>2.4471472002081915</v>
      </c>
      <c r="F35" s="142">
        <v>-20.959398764119676</v>
      </c>
      <c r="G35" s="143">
        <v>28.636933374978252</v>
      </c>
      <c r="H35" s="144">
        <v>28.95219953575538</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39</v>
      </c>
      <c r="C36" s="142">
        <v>1.8262666364676934</v>
      </c>
      <c r="D36" s="143">
        <v>1.991173675682075</v>
      </c>
      <c r="E36" s="144">
        <v>2.0964916188495781</v>
      </c>
      <c r="F36" s="142">
        <v>20.180367613497726</v>
      </c>
      <c r="G36" s="143">
        <v>21.951419123042847</v>
      </c>
      <c r="H36" s="144">
        <v>23.069200162307109</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66</v>
      </c>
      <c r="C37" s="142">
        <v>2.7536653188665601</v>
      </c>
      <c r="D37" s="143">
        <v>2.715901161551352</v>
      </c>
      <c r="E37" s="144">
        <v>2.720197797652451</v>
      </c>
      <c r="F37" s="142">
        <v>14.62951095074796</v>
      </c>
      <c r="G37" s="143">
        <v>13.089458947527987</v>
      </c>
      <c r="H37" s="144">
        <v>12.921888597738176</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52</v>
      </c>
      <c r="C38" s="142">
        <v>1.8114881938763336</v>
      </c>
      <c r="D38" s="143">
        <v>2.9431831867150611</v>
      </c>
      <c r="E38" s="144">
        <v>3.0872959773321362</v>
      </c>
      <c r="F38" s="142">
        <v>12.385519760691929</v>
      </c>
      <c r="G38" s="143">
        <v>21.683108285293809</v>
      </c>
      <c r="H38" s="144">
        <v>22.789434263662706</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49</v>
      </c>
      <c r="C39" s="142">
        <v>3.9632655087452595</v>
      </c>
      <c r="D39" s="143">
        <v>0.69565098726294339</v>
      </c>
      <c r="E39" s="144">
        <v>0.60506294262895555</v>
      </c>
      <c r="F39" s="142">
        <v>15.501195631121337</v>
      </c>
      <c r="G39" s="143">
        <v>3.2663203631355575</v>
      </c>
      <c r="H39" s="144">
        <v>2.8038348388112908</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42</v>
      </c>
      <c r="C40" s="142">
        <v>2.8673767089747129</v>
      </c>
      <c r="D40" s="143">
        <v>2.1075051399795948</v>
      </c>
      <c r="E40" s="144">
        <v>1.7654040419039556</v>
      </c>
      <c r="F40" s="142">
        <v>24.249346194534542</v>
      </c>
      <c r="G40" s="143">
        <v>20.893925323179875</v>
      </c>
      <c r="H40" s="144">
        <v>17.484653354848096</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59</v>
      </c>
      <c r="C41" s="142">
        <v>1.3694681775279836</v>
      </c>
      <c r="D41" s="143">
        <v>1.0657626169865391</v>
      </c>
      <c r="E41" s="144">
        <v>0.98131384619570117</v>
      </c>
      <c r="F41" s="142">
        <v>11.070484910278353</v>
      </c>
      <c r="G41" s="143">
        <v>9.224351714632828</v>
      </c>
      <c r="H41" s="144">
        <v>8.5004985083733295</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64</v>
      </c>
      <c r="C42" s="142">
        <v>4.6873442867323023</v>
      </c>
      <c r="D42" s="143">
        <v>3.5517338331675896</v>
      </c>
      <c r="E42" s="144">
        <v>3.4240961567781865</v>
      </c>
      <c r="F42" s="142">
        <v>11.379568906866218</v>
      </c>
      <c r="G42" s="143">
        <v>10.007775655206737</v>
      </c>
      <c r="H42" s="144">
        <v>9.8503023144949413</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230</v>
      </c>
      <c r="C43" s="142" t="s">
        <v>295</v>
      </c>
      <c r="D43" s="143">
        <v>-22.851441530463479</v>
      </c>
      <c r="E43" s="144">
        <v>-21.559146329157553</v>
      </c>
      <c r="F43" s="142" t="s">
        <v>295</v>
      </c>
      <c r="G43" s="143">
        <v>-36.766528495009169</v>
      </c>
      <c r="H43" s="144">
        <v>-38.799454997175346</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57</v>
      </c>
      <c r="C44" s="142">
        <v>3.5648993112375931</v>
      </c>
      <c r="D44" s="143">
        <v>2.3146084230387372</v>
      </c>
      <c r="E44" s="144">
        <v>2.3223134512317092</v>
      </c>
      <c r="F44" s="142">
        <v>28.681152205659604</v>
      </c>
      <c r="G44" s="143">
        <v>20.938261936196128</v>
      </c>
      <c r="H44" s="144">
        <v>21.133608925333</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60</v>
      </c>
      <c r="C45" s="142">
        <v>3.8020287079523749</v>
      </c>
      <c r="D45" s="143">
        <v>2.3374924175384542</v>
      </c>
      <c r="E45" s="144">
        <v>2.0021410389316543</v>
      </c>
      <c r="F45" s="142">
        <v>28.049062582919259</v>
      </c>
      <c r="G45" s="143">
        <v>15.166755377795873</v>
      </c>
      <c r="H45" s="144">
        <v>12.02496070985301</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222</v>
      </c>
      <c r="C46" s="142">
        <v>0.62159789371285434</v>
      </c>
      <c r="D46" s="143">
        <v>1.5036115816103579</v>
      </c>
      <c r="E46" s="144">
        <v>1.3739394628955455</v>
      </c>
      <c r="F46" s="142">
        <v>4.6502338511418291</v>
      </c>
      <c r="G46" s="143">
        <v>12.143934747766103</v>
      </c>
      <c r="H46" s="144">
        <v>11.028734356255431</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74</v>
      </c>
      <c r="C47" s="142">
        <v>6.0035698098183587</v>
      </c>
      <c r="D47" s="143">
        <v>6.2143516904241691</v>
      </c>
      <c r="E47" s="144">
        <v>5.2930436470686706</v>
      </c>
      <c r="F47" s="142">
        <v>9.2311907917659024</v>
      </c>
      <c r="G47" s="143">
        <v>13.379388740821737</v>
      </c>
      <c r="H47" s="144">
        <v>11.667990522578132</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72</v>
      </c>
      <c r="C48" s="142">
        <v>2.2417669454886973</v>
      </c>
      <c r="D48" s="143">
        <v>1.7668572506516318</v>
      </c>
      <c r="E48" s="144">
        <v>1.75635158805055</v>
      </c>
      <c r="F48" s="142">
        <v>7.0453966981930796</v>
      </c>
      <c r="G48" s="143">
        <v>6.2762286684363122</v>
      </c>
      <c r="H48" s="144">
        <v>6.2928740462941706</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41</v>
      </c>
      <c r="C49" s="142">
        <v>1.8765835557861144</v>
      </c>
      <c r="D49" s="143">
        <v>1.9959159530863118</v>
      </c>
      <c r="E49" s="144">
        <v>2.0705742003060736</v>
      </c>
      <c r="F49" s="142">
        <v>9.8252805383022146</v>
      </c>
      <c r="G49" s="143">
        <v>8.2352082893074794</v>
      </c>
      <c r="H49" s="144">
        <v>8.2196691723172997</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228</v>
      </c>
      <c r="C50" s="142">
        <v>-26.162957959266969</v>
      </c>
      <c r="D50" s="143">
        <v>-18.169056656071703</v>
      </c>
      <c r="E50" s="144">
        <v>-18.362870591809781</v>
      </c>
      <c r="F50" s="142">
        <v>-167.8347326716916</v>
      </c>
      <c r="G50" s="143">
        <v>-142.56008267712576</v>
      </c>
      <c r="H50" s="144">
        <v>-139.88323928177101</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38</v>
      </c>
      <c r="C51" s="142">
        <v>5.3047026542757489</v>
      </c>
      <c r="D51" s="143">
        <v>5.3316490297087782</v>
      </c>
      <c r="E51" s="144">
        <v>5.4305433958877201</v>
      </c>
      <c r="F51" s="142">
        <v>12.777395784506536</v>
      </c>
      <c r="G51" s="143">
        <v>13.038215877947037</v>
      </c>
      <c r="H51" s="144">
        <v>12.884047700297586</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63</v>
      </c>
      <c r="C52" s="142">
        <v>0.975730669705134</v>
      </c>
      <c r="D52" s="143">
        <v>0.7603828238688094</v>
      </c>
      <c r="E52" s="144">
        <v>0.7591067412576713</v>
      </c>
      <c r="F52" s="142">
        <v>2.8401766100084567</v>
      </c>
      <c r="G52" s="143">
        <v>2.5057716361165898</v>
      </c>
      <c r="H52" s="144">
        <v>2.4965598378932481</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54</v>
      </c>
      <c r="C53" s="142">
        <v>-10.633992149077692</v>
      </c>
      <c r="D53" s="143">
        <v>-4.3926221518865685</v>
      </c>
      <c r="E53" s="144">
        <v>-4.0427449068830779</v>
      </c>
      <c r="F53" s="142">
        <v>-23.6234179359232</v>
      </c>
      <c r="G53" s="143">
        <v>-21.362706125147042</v>
      </c>
      <c r="H53" s="144">
        <v>-20.939224934384342</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185</v>
      </c>
      <c r="C54" s="142">
        <v>-28.118256088152176</v>
      </c>
      <c r="D54" s="143">
        <v>-30.456122875973435</v>
      </c>
      <c r="E54" s="144">
        <v>-29.312443724900618</v>
      </c>
      <c r="F54" s="142">
        <v>-30.648634022306581</v>
      </c>
      <c r="G54" s="143">
        <v>-32.401330886021114</v>
      </c>
      <c r="H54" s="144">
        <v>-31.070841945330347</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53</v>
      </c>
      <c r="C55" s="142">
        <v>-10.626235651318105</v>
      </c>
      <c r="D55" s="143">
        <v>-4.9125421253220312</v>
      </c>
      <c r="E55" s="144">
        <v>-2.6905374736297891</v>
      </c>
      <c r="F55" s="142">
        <v>-14.610964569690003</v>
      </c>
      <c r="G55" s="143">
        <v>-5.2132176747404335</v>
      </c>
      <c r="H55" s="144">
        <v>-2.8348421671138335</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231</v>
      </c>
      <c r="C56" s="142" t="s">
        <v>295</v>
      </c>
      <c r="D56" s="143">
        <v>4.8524820376504918</v>
      </c>
      <c r="E56" s="144">
        <v>4.4656288235796913</v>
      </c>
      <c r="F56" s="142" t="s">
        <v>295</v>
      </c>
      <c r="G56" s="143">
        <v>4.8742229869590963</v>
      </c>
      <c r="H56" s="144">
        <v>4.4864824765224913</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68</v>
      </c>
      <c r="C57" s="142">
        <v>-16.316529095826453</v>
      </c>
      <c r="D57" s="143">
        <v>-18.020991149422166</v>
      </c>
      <c r="E57" s="144">
        <v>-15.664413016644879</v>
      </c>
      <c r="F57" s="142">
        <v>-18.963477722703942</v>
      </c>
      <c r="G57" s="143">
        <v>-26.893867958665073</v>
      </c>
      <c r="H57" s="144">
        <v>-26.603534755744057</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55</v>
      </c>
      <c r="C58" s="142">
        <v>1.897939812007907</v>
      </c>
      <c r="D58" s="143">
        <v>-2.9400751090852917</v>
      </c>
      <c r="E58" s="144">
        <v>-3.5990156855611586</v>
      </c>
      <c r="F58" s="142">
        <v>2.7055925041802853</v>
      </c>
      <c r="G58" s="143">
        <v>-4.2639330157883144</v>
      </c>
      <c r="H58" s="144">
        <v>-5.2406570953272906</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50</v>
      </c>
      <c r="C59" s="142">
        <v>0.41470053518334354</v>
      </c>
      <c r="D59" s="143" t="s">
        <v>476</v>
      </c>
      <c r="E59" s="144" t="s">
        <v>295</v>
      </c>
      <c r="F59" s="142">
        <v>9.6551369402348399</v>
      </c>
      <c r="G59" s="143" t="s">
        <v>476</v>
      </c>
      <c r="H59" s="144" t="s">
        <v>295</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52" customFormat="1" ht="17.25" customHeight="1">
      <c r="A60" s="93"/>
      <c r="B60" s="147"/>
      <c r="C60" s="148"/>
      <c r="D60" s="149"/>
      <c r="E60" s="150"/>
      <c r="F60" s="148"/>
      <c r="G60" s="149"/>
      <c r="H60" s="150"/>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c r="CV60" s="151"/>
      <c r="CW60" s="151"/>
      <c r="CX60" s="151"/>
    </row>
    <row r="61" spans="1:132" s="152" customFormat="1" ht="17.25" customHeight="1">
      <c r="A61" s="151"/>
      <c r="B61" s="85" t="s">
        <v>475</v>
      </c>
      <c r="C61" s="153"/>
      <c r="D61" s="153"/>
      <c r="E61" s="153"/>
      <c r="F61" s="153"/>
      <c r="G61" s="153"/>
      <c r="H61" s="153"/>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17.25" customHeight="1">
      <c r="A62" s="151"/>
      <c r="B62" s="85" t="s">
        <v>474</v>
      </c>
      <c r="C62" s="514"/>
      <c r="D62" s="514"/>
      <c r="E62" s="514"/>
      <c r="F62" s="514"/>
      <c r="G62" s="514"/>
      <c r="H62" s="514"/>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ht="15">
      <c r="B63" s="515"/>
      <c r="C63" s="515"/>
      <c r="D63" s="515"/>
      <c r="E63" s="515"/>
      <c r="F63" s="515"/>
      <c r="G63" s="515"/>
      <c r="H63" s="515"/>
    </row>
    <row r="64" spans="1:132" ht="15">
      <c r="B64" s="151"/>
      <c r="C64" s="154"/>
      <c r="D64" s="154"/>
      <c r="E64" s="154"/>
      <c r="F64" s="154"/>
      <c r="G64" s="154"/>
      <c r="H64" s="154"/>
    </row>
    <row r="65" spans="1:102">
      <c r="B65" s="155"/>
      <c r="C65" s="154"/>
      <c r="D65" s="154"/>
      <c r="E65" s="154"/>
      <c r="F65" s="154"/>
      <c r="G65" s="154"/>
      <c r="H65" s="154"/>
    </row>
    <row r="66" spans="1:102">
      <c r="C66" s="154"/>
      <c r="D66" s="154"/>
      <c r="E66" s="154"/>
      <c r="F66" s="154"/>
      <c r="G66" s="154"/>
      <c r="H66" s="154"/>
    </row>
    <row r="67" spans="1:102">
      <c r="C67" s="154"/>
      <c r="D67" s="154"/>
      <c r="E67" s="154"/>
      <c r="F67" s="154"/>
      <c r="G67" s="154"/>
      <c r="H67" s="154"/>
    </row>
    <row r="68" spans="1:102" s="52" customFormat="1" ht="15">
      <c r="A68" s="119"/>
      <c r="B68" s="119"/>
      <c r="C68" s="154"/>
      <c r="D68" s="154"/>
      <c r="E68" s="154"/>
      <c r="F68" s="154"/>
      <c r="G68" s="154"/>
      <c r="H68" s="15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2" customFormat="1" ht="15">
      <c r="A69" s="119"/>
      <c r="B69" s="119"/>
      <c r="C69" s="154"/>
      <c r="D69" s="154"/>
      <c r="E69" s="154"/>
      <c r="F69" s="154"/>
      <c r="G69" s="154"/>
      <c r="H69" s="15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5">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6"/>
      <c r="C76" s="154"/>
      <c r="D76" s="154"/>
      <c r="E76" s="154"/>
      <c r="F76" s="154"/>
      <c r="G76" s="154"/>
      <c r="H76" s="154"/>
    </row>
    <row r="77" spans="1:102" s="52" customFormat="1" ht="15">
      <c r="A77" s="119"/>
      <c r="B77" s="119"/>
      <c r="C77" s="119"/>
      <c r="D77" s="119"/>
      <c r="E77" s="119"/>
      <c r="F77" s="119"/>
      <c r="G77" s="119"/>
      <c r="H77" s="119"/>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2" customFormat="1" ht="15">
      <c r="A78" s="119"/>
      <c r="B78" s="156"/>
      <c r="C78" s="154"/>
      <c r="D78" s="154"/>
      <c r="E78" s="154"/>
      <c r="F78" s="154"/>
      <c r="G78" s="154"/>
      <c r="H78" s="15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5">
      <c r="A79" s="119"/>
      <c r="B79" s="156"/>
      <c r="C79" s="154"/>
      <c r="D79" s="154"/>
      <c r="E79" s="154"/>
      <c r="F79" s="154"/>
      <c r="G79" s="154"/>
      <c r="H79" s="15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7"/>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7"/>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6"/>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6"/>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8"/>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6"/>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6"/>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7"/>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6"/>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6"/>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6"/>
      <c r="C102" s="119"/>
      <c r="D102" s="119"/>
      <c r="E102" s="119"/>
      <c r="F102" s="119"/>
      <c r="G102" s="119"/>
      <c r="H102" s="119"/>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6"/>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25.5" customHeight="1">
      <c r="A114" s="119"/>
      <c r="B114" s="157"/>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6"/>
    </row>
    <row r="116" spans="1:102" ht="15">
      <c r="B116" s="44"/>
    </row>
    <row r="117" spans="1:102"/>
    <row r="118" spans="1:102"/>
    <row r="119" spans="1:102"/>
    <row r="120" spans="1:102"/>
    <row r="121" spans="1:102"/>
    <row r="123" spans="1:102"/>
    <row r="124" spans="1:102"/>
    <row r="125" spans="1:102"/>
    <row r="126" spans="1:102"/>
    <row r="127" spans="1:102"/>
    <row r="128" spans="1:102"/>
    <row r="129"/>
    <row r="130"/>
  </sheetData>
  <mergeCells count="2">
    <mergeCell ref="C5:E5"/>
    <mergeCell ref="F5:H5"/>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N1" sqref="N1"/>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2" hidden="1" customWidth="1"/>
    <col min="125" max="16384" width="11.425781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634" t="s">
        <v>194</v>
      </c>
      <c r="D5" s="635"/>
      <c r="E5" s="636"/>
      <c r="F5" s="634" t="s">
        <v>195</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294</v>
      </c>
      <c r="C7" s="170">
        <v>7416393.7768639699</v>
      </c>
      <c r="D7" s="171">
        <v>7865186.4588483898</v>
      </c>
      <c r="E7" s="172">
        <v>7946801.1614541812</v>
      </c>
      <c r="F7" s="173">
        <v>2.0696083151476681</v>
      </c>
      <c r="G7" s="174">
        <v>2.2481397584383762</v>
      </c>
      <c r="H7" s="175">
        <v>2.2651082432594958</v>
      </c>
      <c r="I7" s="173">
        <v>155.94136168734786</v>
      </c>
      <c r="J7" s="174">
        <v>147.23432188882836</v>
      </c>
      <c r="K7" s="175">
        <v>146.6776549241477</v>
      </c>
      <c r="L7" s="173">
        <v>3.2273753882358509</v>
      </c>
      <c r="M7" s="174">
        <v>3.3100333284498871</v>
      </c>
      <c r="N7" s="175">
        <v>3.3224076527065876</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47</v>
      </c>
      <c r="C8" s="105">
        <v>1872621.47586586</v>
      </c>
      <c r="D8" s="177">
        <v>2016789.3988539001</v>
      </c>
      <c r="E8" s="178">
        <v>2034145.1020271499</v>
      </c>
      <c r="F8" s="179">
        <v>1.6668802150371598</v>
      </c>
      <c r="G8" s="180">
        <v>1.7240306314137657</v>
      </c>
      <c r="H8" s="181">
        <v>1.7298421054078732</v>
      </c>
      <c r="I8" s="179">
        <v>191.96677256823847</v>
      </c>
      <c r="J8" s="180">
        <v>182.54423006533048</v>
      </c>
      <c r="K8" s="181">
        <v>183.43326965190187</v>
      </c>
      <c r="L8" s="179">
        <v>3.1998561513853487</v>
      </c>
      <c r="M8" s="180">
        <v>3.147118442204714</v>
      </c>
      <c r="N8" s="181">
        <v>3.173105933764961</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70</v>
      </c>
      <c r="C9" s="105">
        <v>901097.885351</v>
      </c>
      <c r="D9" s="177">
        <v>926658.92773699993</v>
      </c>
      <c r="E9" s="178">
        <v>937892.03413100005</v>
      </c>
      <c r="F9" s="179">
        <v>2.2632123325931595</v>
      </c>
      <c r="G9" s="180">
        <v>2.4064779974756574</v>
      </c>
      <c r="H9" s="181">
        <v>2.3878480742207162</v>
      </c>
      <c r="I9" s="179">
        <v>137.77726139266179</v>
      </c>
      <c r="J9" s="180">
        <v>134.08072045151812</v>
      </c>
      <c r="K9" s="181">
        <v>135.00381015967025</v>
      </c>
      <c r="L9" s="179">
        <v>3.118191971347835</v>
      </c>
      <c r="M9" s="180">
        <v>3.2266230365226272</v>
      </c>
      <c r="N9" s="181">
        <v>3.2236858810222779</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43</v>
      </c>
      <c r="C10" s="105">
        <v>1090778.2266766101</v>
      </c>
      <c r="D10" s="177">
        <v>1164148.3547537602</v>
      </c>
      <c r="E10" s="178">
        <v>1186567.3681829001</v>
      </c>
      <c r="F10" s="179">
        <v>0.94420256211288078</v>
      </c>
      <c r="G10" s="180">
        <v>1.3713432374825454</v>
      </c>
      <c r="H10" s="181">
        <v>1.3854342371596418</v>
      </c>
      <c r="I10" s="179">
        <v>173.31783431355257</v>
      </c>
      <c r="J10" s="180">
        <v>134.94421439402862</v>
      </c>
      <c r="K10" s="181">
        <v>132.9809055577457</v>
      </c>
      <c r="L10" s="179">
        <v>1.636471432187121</v>
      </c>
      <c r="M10" s="180">
        <v>1.850548358466459</v>
      </c>
      <c r="N10" s="181">
        <v>1.842362994481938</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33</v>
      </c>
      <c r="C11" s="105">
        <v>626029.45296138001</v>
      </c>
      <c r="D11" s="177">
        <v>503424.34843059001</v>
      </c>
      <c r="E11" s="178">
        <v>509930.40849471005</v>
      </c>
      <c r="F11" s="179">
        <v>2.1978104531878619</v>
      </c>
      <c r="G11" s="180">
        <v>2.7992908475687259</v>
      </c>
      <c r="H11" s="181">
        <v>2.8678891647901619</v>
      </c>
      <c r="I11" s="179">
        <v>198.36303492562234</v>
      </c>
      <c r="J11" s="180">
        <v>190.55203022652077</v>
      </c>
      <c r="K11" s="181">
        <v>188.11364425539492</v>
      </c>
      <c r="L11" s="179">
        <v>4.3596435168560177</v>
      </c>
      <c r="M11" s="180">
        <v>5.3341055419873875</v>
      </c>
      <c r="N11" s="181">
        <v>5.3948908210923818</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56</v>
      </c>
      <c r="C12" s="105">
        <v>502510.890877</v>
      </c>
      <c r="D12" s="177">
        <v>483659.83705500001</v>
      </c>
      <c r="E12" s="178">
        <v>483167.085815</v>
      </c>
      <c r="F12" s="179">
        <v>2.2801891123200817</v>
      </c>
      <c r="G12" s="180">
        <v>2.9904824756733386</v>
      </c>
      <c r="H12" s="181">
        <v>2.9909442214226587</v>
      </c>
      <c r="I12" s="179">
        <v>154.80684469845454</v>
      </c>
      <c r="J12" s="180">
        <v>129.23467096886722</v>
      </c>
      <c r="K12" s="181">
        <v>131.09431018904291</v>
      </c>
      <c r="L12" s="179">
        <v>3.5298888179404178</v>
      </c>
      <c r="M12" s="180">
        <v>3.8647401878180743</v>
      </c>
      <c r="N12" s="181">
        <v>3.9209576952130747</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71</v>
      </c>
      <c r="C13" s="105">
        <v>526648.72277800005</v>
      </c>
      <c r="D13" s="177">
        <v>529339.29492899997</v>
      </c>
      <c r="E13" s="178">
        <v>533407.09227400005</v>
      </c>
      <c r="F13" s="179">
        <v>3.9491157016945873</v>
      </c>
      <c r="G13" s="180">
        <v>4.1159352745430162</v>
      </c>
      <c r="H13" s="181">
        <v>4.1275190708732827</v>
      </c>
      <c r="I13" s="179">
        <v>71.779369786534161</v>
      </c>
      <c r="J13" s="180">
        <v>69.459425832025957</v>
      </c>
      <c r="K13" s="181">
        <v>69.715179102922548</v>
      </c>
      <c r="L13" s="179">
        <v>2.8346503628174413</v>
      </c>
      <c r="M13" s="180">
        <v>2.8589050093154</v>
      </c>
      <c r="N13" s="181">
        <v>2.8775073127665927</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58</v>
      </c>
      <c r="C14" s="105">
        <v>434180.902038</v>
      </c>
      <c r="D14" s="177">
        <v>467303.12954300008</v>
      </c>
      <c r="E14" s="178">
        <v>471582.64665300003</v>
      </c>
      <c r="F14" s="179">
        <v>1.6441735137339628</v>
      </c>
      <c r="G14" s="180">
        <v>1.4700398986666494</v>
      </c>
      <c r="H14" s="181">
        <v>1.4951485522299479</v>
      </c>
      <c r="I14" s="179">
        <v>139.48028795550874</v>
      </c>
      <c r="J14" s="180">
        <v>154.16424970074559</v>
      </c>
      <c r="K14" s="181">
        <v>153.66127766277256</v>
      </c>
      <c r="L14" s="179">
        <v>2.2932979514443375</v>
      </c>
      <c r="M14" s="180">
        <v>2.266275980081041</v>
      </c>
      <c r="N14" s="181">
        <v>2.2974643683129838</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224</v>
      </c>
      <c r="C15" s="105">
        <v>0</v>
      </c>
      <c r="D15" s="177">
        <v>157921.07587359002</v>
      </c>
      <c r="E15" s="178">
        <v>160432.81398434</v>
      </c>
      <c r="F15" s="179" t="s">
        <v>296</v>
      </c>
      <c r="G15" s="180">
        <v>1.4345793225620189</v>
      </c>
      <c r="H15" s="181">
        <v>1.4117199272469754</v>
      </c>
      <c r="I15" s="179" t="s">
        <v>296</v>
      </c>
      <c r="J15" s="180">
        <v>184.29999638052362</v>
      </c>
      <c r="K15" s="181">
        <v>192.34734574256262</v>
      </c>
      <c r="L15" s="179" t="s">
        <v>296</v>
      </c>
      <c r="M15" s="180">
        <v>2.6439296395575416</v>
      </c>
      <c r="N15" s="181">
        <v>2.7154058093783933</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37</v>
      </c>
      <c r="C16" s="105">
        <v>257616.06433949</v>
      </c>
      <c r="D16" s="177">
        <v>268199.20543839998</v>
      </c>
      <c r="E16" s="178">
        <v>269283.10023284005</v>
      </c>
      <c r="F16" s="179">
        <v>1.5085780954942811</v>
      </c>
      <c r="G16" s="180">
        <v>1.9736294454965326</v>
      </c>
      <c r="H16" s="181">
        <v>1.9081945211329485</v>
      </c>
      <c r="I16" s="179">
        <v>142.96924373442567</v>
      </c>
      <c r="J16" s="180">
        <v>115.74629370374167</v>
      </c>
      <c r="K16" s="181">
        <v>117.43906512302651</v>
      </c>
      <c r="L16" s="179">
        <v>2.1568026942713754</v>
      </c>
      <c r="M16" s="180">
        <v>2.2844029346079449</v>
      </c>
      <c r="N16" s="181">
        <v>2.2409658063473472</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186306.92095406004</v>
      </c>
      <c r="D17" s="177">
        <v>203994.87015890001</v>
      </c>
      <c r="E17" s="178">
        <v>206885.83665325001</v>
      </c>
      <c r="F17" s="179">
        <v>3.4123659645191817</v>
      </c>
      <c r="G17" s="180">
        <v>4.8727849479240062</v>
      </c>
      <c r="H17" s="181">
        <v>5.6154837615112774</v>
      </c>
      <c r="I17" s="179">
        <v>354.23989330980083</v>
      </c>
      <c r="J17" s="180">
        <v>254.11315942892719</v>
      </c>
      <c r="K17" s="181">
        <v>223.07027830019734</v>
      </c>
      <c r="L17" s="179">
        <v>12.087961552052704</v>
      </c>
      <c r="M17" s="180">
        <v>12.382387783346898</v>
      </c>
      <c r="N17" s="181">
        <v>12.526475254705597</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64942.618363999994</v>
      </c>
      <c r="D18" s="177">
        <v>69893.806047999999</v>
      </c>
      <c r="E18" s="178">
        <v>70086.528533000004</v>
      </c>
      <c r="F18" s="179">
        <v>5.5160928112282477</v>
      </c>
      <c r="G18" s="180">
        <v>3.9085740718195892</v>
      </c>
      <c r="H18" s="181">
        <v>3.9059753354897984</v>
      </c>
      <c r="I18" s="179">
        <v>69.206474082043272</v>
      </c>
      <c r="J18" s="180">
        <v>86.241004099556761</v>
      </c>
      <c r="K18" s="181">
        <v>85.053087178482457</v>
      </c>
      <c r="L18" s="179">
        <v>3.8174933417441292</v>
      </c>
      <c r="M18" s="180">
        <v>3.3707935255121448</v>
      </c>
      <c r="N18" s="181">
        <v>3.3221526072641607</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47894.409834220001</v>
      </c>
      <c r="D19" s="177">
        <v>54595.986018760006</v>
      </c>
      <c r="E19" s="178">
        <v>56279.342832899994</v>
      </c>
      <c r="F19" s="179">
        <v>1.4961420124400828</v>
      </c>
      <c r="G19" s="180">
        <v>1.4693962548718162</v>
      </c>
      <c r="H19" s="181">
        <v>1.2883423996133365</v>
      </c>
      <c r="I19" s="179">
        <v>122.08899278012322</v>
      </c>
      <c r="J19" s="180">
        <v>129.99267575004995</v>
      </c>
      <c r="K19" s="181">
        <v>138.82615371053248</v>
      </c>
      <c r="L19" s="179">
        <v>1.8266247135483626</v>
      </c>
      <c r="M19" s="180">
        <v>1.9101075090788979</v>
      </c>
      <c r="N19" s="181">
        <v>1.7885562000051733</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173569.76356517998</v>
      </c>
      <c r="D20" s="177">
        <v>188494.80136931999</v>
      </c>
      <c r="E20" s="178">
        <v>188951.63649693</v>
      </c>
      <c r="F20" s="179">
        <v>1.2836818740974412</v>
      </c>
      <c r="G20" s="180">
        <v>1.6140056336456488</v>
      </c>
      <c r="H20" s="181">
        <v>1.746559864060039</v>
      </c>
      <c r="I20" s="179">
        <v>162.42947977628071</v>
      </c>
      <c r="J20" s="180">
        <v>130.42362758962452</v>
      </c>
      <c r="K20" s="181">
        <v>123.07192226225141</v>
      </c>
      <c r="L20" s="179">
        <v>2.0850777900788846</v>
      </c>
      <c r="M20" s="180">
        <v>2.1050446969015599</v>
      </c>
      <c r="N20" s="181">
        <v>2.1495247981596552</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35735.303554999999</v>
      </c>
      <c r="D21" s="177">
        <v>45436.847170000001</v>
      </c>
      <c r="E21" s="178">
        <v>44382.432955999997</v>
      </c>
      <c r="F21" s="179">
        <v>0</v>
      </c>
      <c r="G21" s="180">
        <v>0</v>
      </c>
      <c r="H21" s="181">
        <v>0</v>
      </c>
      <c r="I21" s="179" t="s">
        <v>296</v>
      </c>
      <c r="J21" s="180" t="s">
        <v>296</v>
      </c>
      <c r="K21" s="181" t="s">
        <v>296</v>
      </c>
      <c r="L21" s="179">
        <v>0.81016710703018957</v>
      </c>
      <c r="M21" s="180">
        <v>1.1721605088648142</v>
      </c>
      <c r="N21" s="181">
        <v>1.0391703344817418</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21110.901028</v>
      </c>
      <c r="D22" s="177">
        <v>23631.979119</v>
      </c>
      <c r="E22" s="178">
        <v>21132.987128000001</v>
      </c>
      <c r="F22" s="179">
        <v>0</v>
      </c>
      <c r="G22" s="180">
        <v>0</v>
      </c>
      <c r="H22" s="181">
        <v>0</v>
      </c>
      <c r="I22" s="179" t="s">
        <v>296</v>
      </c>
      <c r="J22" s="180" t="s">
        <v>296</v>
      </c>
      <c r="K22" s="181" t="s">
        <v>296</v>
      </c>
      <c r="L22" s="179">
        <v>0.5988172974347763</v>
      </c>
      <c r="M22" s="180">
        <v>0.61792183068829321</v>
      </c>
      <c r="N22" s="181">
        <v>0.67098832333136316</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42750.535515000003</v>
      </c>
      <c r="D23" s="177">
        <v>49754.432341</v>
      </c>
      <c r="E23" s="178">
        <v>50608.634993</v>
      </c>
      <c r="F23" s="179">
        <v>2.1696325948351105</v>
      </c>
      <c r="G23" s="180">
        <v>2.2510827283161587</v>
      </c>
      <c r="H23" s="181">
        <v>2.3806835417842187</v>
      </c>
      <c r="I23" s="179">
        <v>243.0615758504031</v>
      </c>
      <c r="J23" s="180">
        <v>255.65101199996053</v>
      </c>
      <c r="K23" s="181">
        <v>244.17209010026468</v>
      </c>
      <c r="L23" s="179">
        <v>5.2735431751702109</v>
      </c>
      <c r="M23" s="180">
        <v>5.7549157758965821</v>
      </c>
      <c r="N23" s="181">
        <v>5.8129647626475354</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62501.760546010002</v>
      </c>
      <c r="D24" s="177">
        <v>78285.568729799998</v>
      </c>
      <c r="E24" s="178">
        <v>79286.988935389993</v>
      </c>
      <c r="F24" s="179">
        <v>8.0272308107971959</v>
      </c>
      <c r="G24" s="180">
        <v>5.4978304738835559</v>
      </c>
      <c r="H24" s="181">
        <v>4.5012462700131737</v>
      </c>
      <c r="I24" s="179">
        <v>138.59585922684886</v>
      </c>
      <c r="J24" s="180">
        <v>150.34336091732047</v>
      </c>
      <c r="K24" s="181">
        <v>166.55147540769528</v>
      </c>
      <c r="L24" s="179">
        <v>11.125409514346718</v>
      </c>
      <c r="M24" s="180">
        <v>8.2656231119731842</v>
      </c>
      <c r="N24" s="181">
        <v>7.496892074440793</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11395.768156</v>
      </c>
      <c r="D25" s="177">
        <v>10461.585842</v>
      </c>
      <c r="E25" s="178">
        <v>10095.733738000001</v>
      </c>
      <c r="F25" s="179">
        <v>2.6001387966461191</v>
      </c>
      <c r="G25" s="180">
        <v>3.2162987053946877</v>
      </c>
      <c r="H25" s="181">
        <v>3.3444202349465719</v>
      </c>
      <c r="I25" s="179">
        <v>111.73882903786263</v>
      </c>
      <c r="J25" s="180">
        <v>103.56998221417675</v>
      </c>
      <c r="K25" s="181">
        <v>103.47234787651726</v>
      </c>
      <c r="L25" s="179">
        <v>2.9053646447315455</v>
      </c>
      <c r="M25" s="180">
        <v>3.3311199971320753</v>
      </c>
      <c r="N25" s="181">
        <v>3.4605501399565539</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68691.227908000001</v>
      </c>
      <c r="D26" s="177">
        <v>86876.488318000003</v>
      </c>
      <c r="E26" s="178">
        <v>85878.221705000004</v>
      </c>
      <c r="F26" s="179">
        <v>3.3833302181068357</v>
      </c>
      <c r="G26" s="180">
        <v>2.6903645396492553</v>
      </c>
      <c r="H26" s="181">
        <v>2.6853876608226628</v>
      </c>
      <c r="I26" s="179">
        <v>95.815323027382817</v>
      </c>
      <c r="J26" s="180">
        <v>109.92655154518876</v>
      </c>
      <c r="K26" s="181">
        <v>110.65599751584621</v>
      </c>
      <c r="L26" s="179">
        <v>3.2417487775621199</v>
      </c>
      <c r="M26" s="180">
        <v>2.9574249624310189</v>
      </c>
      <c r="N26" s="181">
        <v>2.9715425032507663</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77611.616962</v>
      </c>
      <c r="D27" s="177">
        <v>83911.034545000002</v>
      </c>
      <c r="E27" s="178">
        <v>85635.777125000008</v>
      </c>
      <c r="F27" s="179">
        <v>2.4756702542877758</v>
      </c>
      <c r="G27" s="180">
        <v>3.1923915698637035</v>
      </c>
      <c r="H27" s="181">
        <v>3.0924781603072304</v>
      </c>
      <c r="I27" s="179">
        <v>88.659128133041762</v>
      </c>
      <c r="J27" s="180">
        <v>71.332989617965879</v>
      </c>
      <c r="K27" s="181">
        <v>72.393918839107684</v>
      </c>
      <c r="L27" s="179">
        <v>2.1949076629006004</v>
      </c>
      <c r="M27" s="180">
        <v>2.2772283470956936</v>
      </c>
      <c r="N27" s="181">
        <v>2.2387661294899468</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296</v>
      </c>
      <c r="G28" s="180" t="s">
        <v>296</v>
      </c>
      <c r="H28" s="181" t="s">
        <v>296</v>
      </c>
      <c r="I28" s="179" t="s">
        <v>296</v>
      </c>
      <c r="J28" s="180" t="s">
        <v>296</v>
      </c>
      <c r="K28" s="181" t="s">
        <v>296</v>
      </c>
      <c r="L28" s="179" t="s">
        <v>296</v>
      </c>
      <c r="M28" s="180" t="s">
        <v>296</v>
      </c>
      <c r="N28" s="181" t="s">
        <v>296</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93015.695957999997</v>
      </c>
      <c r="D29" s="177">
        <v>101304.317693</v>
      </c>
      <c r="E29" s="178">
        <v>102836.40406099999</v>
      </c>
      <c r="F29" s="179">
        <v>2.2047157416593222</v>
      </c>
      <c r="G29" s="180">
        <v>1.8835613194518848</v>
      </c>
      <c r="H29" s="181">
        <v>1.8075658760854616</v>
      </c>
      <c r="I29" s="179">
        <v>71.502504420018738</v>
      </c>
      <c r="J29" s="180">
        <v>69.585854555113272</v>
      </c>
      <c r="K29" s="181">
        <v>71.511776144300825</v>
      </c>
      <c r="L29" s="179">
        <v>1.5764269706288057</v>
      </c>
      <c r="M29" s="180">
        <v>1.3106922402101608</v>
      </c>
      <c r="N29" s="181">
        <v>1.2926224629670056</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56503.778418000002</v>
      </c>
      <c r="D30" s="177">
        <v>62000.729441000003</v>
      </c>
      <c r="E30" s="178">
        <v>62177.112859000001</v>
      </c>
      <c r="F30" s="179">
        <v>3.0802342174794415</v>
      </c>
      <c r="G30" s="180">
        <v>2.7592538417277166</v>
      </c>
      <c r="H30" s="181">
        <v>2.6801919715684948</v>
      </c>
      <c r="I30" s="179">
        <v>94.628680173861156</v>
      </c>
      <c r="J30" s="180">
        <v>115.20369319624011</v>
      </c>
      <c r="K30" s="181">
        <v>115.91943970471208</v>
      </c>
      <c r="L30" s="179">
        <v>2.9147849862644559</v>
      </c>
      <c r="M30" s="180">
        <v>3.1787623303294676</v>
      </c>
      <c r="N30" s="181">
        <v>3.1068635164528748</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47772.169546999998</v>
      </c>
      <c r="D31" s="177">
        <v>58108.318913999996</v>
      </c>
      <c r="E31" s="178">
        <v>59605.438542999997</v>
      </c>
      <c r="F31" s="179">
        <v>3.6811575309969045</v>
      </c>
      <c r="G31" s="180">
        <v>3.5065948801851792</v>
      </c>
      <c r="H31" s="181">
        <v>3.5957916632956395</v>
      </c>
      <c r="I31" s="179">
        <v>227.03316688004253</v>
      </c>
      <c r="J31" s="180">
        <v>236.61153795305765</v>
      </c>
      <c r="K31" s="181">
        <v>235.26732847525409</v>
      </c>
      <c r="L31" s="179">
        <v>8.3574485204654554</v>
      </c>
      <c r="M31" s="180">
        <v>8.2970080757893339</v>
      </c>
      <c r="N31" s="181">
        <v>8.459722983771556</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21780.481605999998</v>
      </c>
      <c r="D32" s="177">
        <v>29578.352905</v>
      </c>
      <c r="E32" s="178">
        <v>29454.492434</v>
      </c>
      <c r="F32" s="179">
        <v>4.5537399353317127</v>
      </c>
      <c r="G32" s="180">
        <v>3.6772335683916273</v>
      </c>
      <c r="H32" s="181">
        <v>3.6234867342952906</v>
      </c>
      <c r="I32" s="179">
        <v>159.88905494940857</v>
      </c>
      <c r="J32" s="180">
        <v>171.68334400264052</v>
      </c>
      <c r="K32" s="181">
        <v>176.60266345232381</v>
      </c>
      <c r="L32" s="179">
        <v>7.2809317474556865</v>
      </c>
      <c r="M32" s="180">
        <v>6.313197557002372</v>
      </c>
      <c r="N32" s="181">
        <v>6.3991740826071108</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27031.757719000001</v>
      </c>
      <c r="D33" s="177">
        <v>29502.670844000004</v>
      </c>
      <c r="E33" s="178">
        <v>28654.772458000003</v>
      </c>
      <c r="F33" s="179">
        <v>3.4467115334683727</v>
      </c>
      <c r="G33" s="180">
        <v>2.9741051331915127</v>
      </c>
      <c r="H33" s="181">
        <v>3.0915805955132387</v>
      </c>
      <c r="I33" s="179">
        <v>114.36183891563705</v>
      </c>
      <c r="J33" s="180">
        <v>113.46367440312031</v>
      </c>
      <c r="K33" s="181">
        <v>111.29300084344433</v>
      </c>
      <c r="L33" s="179">
        <v>3.9417226917917834</v>
      </c>
      <c r="M33" s="180">
        <v>3.374528964730906</v>
      </c>
      <c r="N33" s="181">
        <v>3.4407128182403102</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272.47645799999998</v>
      </c>
      <c r="D34" s="177">
        <v>241.49468200000001</v>
      </c>
      <c r="E34" s="178">
        <v>238.74613500000001</v>
      </c>
      <c r="F34" s="179">
        <v>0</v>
      </c>
      <c r="G34" s="180">
        <v>0</v>
      </c>
      <c r="H34" s="181">
        <v>0</v>
      </c>
      <c r="I34" s="179" t="s">
        <v>296</v>
      </c>
      <c r="J34" s="180" t="s">
        <v>296</v>
      </c>
      <c r="K34" s="181" t="s">
        <v>296</v>
      </c>
      <c r="L34" s="179">
        <v>0.4429476252219926</v>
      </c>
      <c r="M34" s="180">
        <v>0.58409360749401507</v>
      </c>
      <c r="N34" s="181">
        <v>0.57940246865148204</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5020.2427205399999</v>
      </c>
      <c r="D35" s="177">
        <v>22058.982069000002</v>
      </c>
      <c r="E35" s="178">
        <v>22161.140165000001</v>
      </c>
      <c r="F35" s="179">
        <v>3.1022547370627498</v>
      </c>
      <c r="G35" s="180">
        <v>1.4502096334244043</v>
      </c>
      <c r="H35" s="181">
        <v>1.8355437534862955</v>
      </c>
      <c r="I35" s="179">
        <v>154.70362728990636</v>
      </c>
      <c r="J35" s="180">
        <v>178.95398159188903</v>
      </c>
      <c r="K35" s="181">
        <v>147.37791888863526</v>
      </c>
      <c r="L35" s="179">
        <v>4.7993006060090213</v>
      </c>
      <c r="M35" s="180">
        <v>2.5952078804421097</v>
      </c>
      <c r="N35" s="181">
        <v>2.7051861841784439</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36669.666384429998</v>
      </c>
      <c r="D36" s="177">
        <v>44154.664378870009</v>
      </c>
      <c r="E36" s="178">
        <v>45456.765787780001</v>
      </c>
      <c r="F36" s="179">
        <v>0.91443593057169925</v>
      </c>
      <c r="G36" s="180">
        <v>2.1386388366523157</v>
      </c>
      <c r="H36" s="181">
        <v>2.0788894317114845</v>
      </c>
      <c r="I36" s="179">
        <v>140.8433892553852</v>
      </c>
      <c r="J36" s="180">
        <v>87.411205034362979</v>
      </c>
      <c r="K36" s="181">
        <v>84.526214712022593</v>
      </c>
      <c r="L36" s="179">
        <v>1.2879225571862023</v>
      </c>
      <c r="M36" s="180">
        <v>1.8694099784506713</v>
      </c>
      <c r="N36" s="181">
        <v>1.7572065446739955</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14019.725238999999</v>
      </c>
      <c r="D37" s="177">
        <v>5841.3814430000002</v>
      </c>
      <c r="E37" s="178">
        <v>8988.0133170000008</v>
      </c>
      <c r="F37" s="179">
        <v>0</v>
      </c>
      <c r="G37" s="180">
        <v>0</v>
      </c>
      <c r="H37" s="181">
        <v>0</v>
      </c>
      <c r="I37" s="179" t="s">
        <v>296</v>
      </c>
      <c r="J37" s="180" t="s">
        <v>296</v>
      </c>
      <c r="K37" s="181" t="s">
        <v>296</v>
      </c>
      <c r="L37" s="179">
        <v>0.55531339361364795</v>
      </c>
      <c r="M37" s="180">
        <v>0.85501766127345158</v>
      </c>
      <c r="N37" s="181">
        <v>0.7703537540274874</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24431.264890000002</v>
      </c>
      <c r="D38" s="177">
        <v>31736.663479000003</v>
      </c>
      <c r="E38" s="178">
        <v>32189.683840999998</v>
      </c>
      <c r="F38" s="179">
        <v>1.6655042128684479</v>
      </c>
      <c r="G38" s="180">
        <v>1.4718666702600669</v>
      </c>
      <c r="H38" s="181">
        <v>1.5141417927789704</v>
      </c>
      <c r="I38" s="179">
        <v>216.82770819219738</v>
      </c>
      <c r="J38" s="180">
        <v>237.15308577232042</v>
      </c>
      <c r="K38" s="181">
        <v>232.25252718594413</v>
      </c>
      <c r="L38" s="179">
        <v>3.6112746146071517</v>
      </c>
      <c r="M38" s="180">
        <v>3.4905772269760527</v>
      </c>
      <c r="N38" s="181">
        <v>3.5166325789077204</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296</v>
      </c>
      <c r="G39" s="180" t="s">
        <v>296</v>
      </c>
      <c r="H39" s="181" t="s">
        <v>296</v>
      </c>
      <c r="I39" s="179" t="s">
        <v>296</v>
      </c>
      <c r="J39" s="180" t="s">
        <v>296</v>
      </c>
      <c r="K39" s="181" t="s">
        <v>296</v>
      </c>
      <c r="L39" s="179" t="s">
        <v>296</v>
      </c>
      <c r="M39" s="180" t="s">
        <v>296</v>
      </c>
      <c r="N39" s="181" t="s">
        <v>296</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8117.8261770000008</v>
      </c>
      <c r="D40" s="177">
        <v>13865.611382999999</v>
      </c>
      <c r="E40" s="178">
        <v>14504.241193</v>
      </c>
      <c r="F40" s="179">
        <v>2.3294085248556309</v>
      </c>
      <c r="G40" s="180">
        <v>0.78218155697750824</v>
      </c>
      <c r="H40" s="181">
        <v>0.85308965394009229</v>
      </c>
      <c r="I40" s="179">
        <v>127.40068653003493</v>
      </c>
      <c r="J40" s="180">
        <v>202.21035772178783</v>
      </c>
      <c r="K40" s="181">
        <v>182.10680604092735</v>
      </c>
      <c r="L40" s="179">
        <v>2.9676824527552332</v>
      </c>
      <c r="M40" s="180">
        <v>1.5816521243980692</v>
      </c>
      <c r="N40" s="181">
        <v>1.5535343214559021</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11886.069018329999</v>
      </c>
      <c r="D41" s="177">
        <v>12639.04989939</v>
      </c>
      <c r="E41" s="178">
        <v>12739.998812820002</v>
      </c>
      <c r="F41" s="179">
        <v>3.4641416658024018</v>
      </c>
      <c r="G41" s="180">
        <v>2.7589361368596981</v>
      </c>
      <c r="H41" s="181">
        <v>2.7418605104459934</v>
      </c>
      <c r="I41" s="179">
        <v>60.331767218599651</v>
      </c>
      <c r="J41" s="180">
        <v>64.107699842419819</v>
      </c>
      <c r="K41" s="181">
        <v>65.775212157946441</v>
      </c>
      <c r="L41" s="179">
        <v>2.0899778859344251</v>
      </c>
      <c r="M41" s="180">
        <v>1.7686904974620679</v>
      </c>
      <c r="N41" s="181">
        <v>1.8034645678208054</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2488.2655454599999</v>
      </c>
      <c r="D42" s="177">
        <v>6089.6534273799998</v>
      </c>
      <c r="E42" s="178">
        <v>5851.9985164600002</v>
      </c>
      <c r="F42" s="179">
        <v>0</v>
      </c>
      <c r="G42" s="180">
        <v>0</v>
      </c>
      <c r="H42" s="181">
        <v>0</v>
      </c>
      <c r="I42" s="179" t="s">
        <v>296</v>
      </c>
      <c r="J42" s="180" t="s">
        <v>296</v>
      </c>
      <c r="K42" s="181" t="s">
        <v>296</v>
      </c>
      <c r="L42" s="179">
        <v>0.37240073419442687</v>
      </c>
      <c r="M42" s="180">
        <v>0.4650187520143243</v>
      </c>
      <c r="N42" s="181">
        <v>0.47377986275997563</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227.56700799999999</v>
      </c>
      <c r="E43" s="178">
        <v>260.25552699999997</v>
      </c>
      <c r="F43" s="179" t="s">
        <v>296</v>
      </c>
      <c r="G43" s="180">
        <v>4.4823285631984051</v>
      </c>
      <c r="H43" s="181">
        <v>9.7730220346098555</v>
      </c>
      <c r="I43" s="179" t="s">
        <v>296</v>
      </c>
      <c r="J43" s="180">
        <v>592.77418382065389</v>
      </c>
      <c r="K43" s="181">
        <v>307.20714075934455</v>
      </c>
      <c r="L43" s="179" t="s">
        <v>296</v>
      </c>
      <c r="M43" s="180">
        <v>26.570086556659394</v>
      </c>
      <c r="N43" s="181">
        <v>30.023421558305657</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3052.0810819999997</v>
      </c>
      <c r="D44" s="177">
        <v>5056.2963359999994</v>
      </c>
      <c r="E44" s="178">
        <v>5482.3844060000001</v>
      </c>
      <c r="F44" s="179">
        <v>0</v>
      </c>
      <c r="G44" s="180">
        <v>0</v>
      </c>
      <c r="H44" s="181">
        <v>0</v>
      </c>
      <c r="I44" s="179" t="s">
        <v>296</v>
      </c>
      <c r="J44" s="180" t="s">
        <v>296</v>
      </c>
      <c r="K44" s="181" t="s">
        <v>296</v>
      </c>
      <c r="L44" s="179">
        <v>3.4340590300215363</v>
      </c>
      <c r="M44" s="180">
        <v>1.7640153201653648</v>
      </c>
      <c r="N44" s="181">
        <v>1.669708455682485</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22486.216048999999</v>
      </c>
      <c r="D45" s="177">
        <v>1742.1952779999999</v>
      </c>
      <c r="E45" s="178">
        <v>1726.7697370000001</v>
      </c>
      <c r="F45" s="179">
        <v>3.647385741615135</v>
      </c>
      <c r="G45" s="180">
        <v>57.075035017974606</v>
      </c>
      <c r="H45" s="181">
        <v>65.314024958499715</v>
      </c>
      <c r="I45" s="179">
        <v>155.14218389921587</v>
      </c>
      <c r="J45" s="180">
        <v>128.68578428748185</v>
      </c>
      <c r="K45" s="181">
        <v>120.56244992603303</v>
      </c>
      <c r="L45" s="179">
        <v>5.6586338947703307</v>
      </c>
      <c r="M45" s="180">
        <v>73.447456445235531</v>
      </c>
      <c r="N45" s="181">
        <v>78.744188635267946</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5026.0610284300001</v>
      </c>
      <c r="D46" s="177">
        <v>7422.8789745499998</v>
      </c>
      <c r="E46" s="178">
        <v>7766.0143138399999</v>
      </c>
      <c r="F46" s="179">
        <v>5.3037346053330481</v>
      </c>
      <c r="G46" s="180">
        <v>5.2333331240059717</v>
      </c>
      <c r="H46" s="181">
        <v>5.2489415986981447</v>
      </c>
      <c r="I46" s="179">
        <v>67.292300630448494</v>
      </c>
      <c r="J46" s="180">
        <v>70.90816487322526</v>
      </c>
      <c r="K46" s="181">
        <v>70.917928519383594</v>
      </c>
      <c r="L46" s="179">
        <v>3.5690050352618456</v>
      </c>
      <c r="M46" s="180">
        <v>3.7108604799352642</v>
      </c>
      <c r="N46" s="181">
        <v>3.7224406509889403</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5436.1289130000005</v>
      </c>
      <c r="D47" s="177">
        <v>7533.6040760000005</v>
      </c>
      <c r="E47" s="178">
        <v>7698.4658129999998</v>
      </c>
      <c r="F47" s="179">
        <v>1.2236227113917229</v>
      </c>
      <c r="G47" s="180">
        <v>1.1617911841004478</v>
      </c>
      <c r="H47" s="181">
        <v>1.1973936916669659</v>
      </c>
      <c r="I47" s="179">
        <v>202.83341693012034</v>
      </c>
      <c r="J47" s="180">
        <v>197.1717919142138</v>
      </c>
      <c r="K47" s="181">
        <v>202.44249614106798</v>
      </c>
      <c r="L47" s="179">
        <v>2.4819157558488163</v>
      </c>
      <c r="M47" s="180">
        <v>2.2907244959922153</v>
      </c>
      <c r="N47" s="181">
        <v>2.4240336780462886</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3697.2079429999999</v>
      </c>
      <c r="D48" s="177">
        <v>4352.6554939999996</v>
      </c>
      <c r="E48" s="178">
        <v>4089.1416010000003</v>
      </c>
      <c r="F48" s="179">
        <v>1.5060977867211078</v>
      </c>
      <c r="G48" s="180">
        <v>1.2793010399458</v>
      </c>
      <c r="H48" s="181">
        <v>1.3617422049259083</v>
      </c>
      <c r="I48" s="179">
        <v>63.763682739649205</v>
      </c>
      <c r="J48" s="180">
        <v>72.727293134795062</v>
      </c>
      <c r="K48" s="181">
        <v>72.142526357910938</v>
      </c>
      <c r="L48" s="179">
        <v>0.96034341447372573</v>
      </c>
      <c r="M48" s="180">
        <v>0.93040101739786363</v>
      </c>
      <c r="N48" s="181">
        <v>0.98239522911547117</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41</v>
      </c>
      <c r="C49" s="105">
        <v>3878.4381342299998</v>
      </c>
      <c r="D49" s="177">
        <v>2572.1067046500002</v>
      </c>
      <c r="E49" s="178">
        <v>2866.9669080100002</v>
      </c>
      <c r="F49" s="179">
        <v>4.5894948958709927</v>
      </c>
      <c r="G49" s="180">
        <v>4.2181825844882139</v>
      </c>
      <c r="H49" s="181">
        <v>2.1023982869002737</v>
      </c>
      <c r="I49" s="179">
        <v>98.05046861276405</v>
      </c>
      <c r="J49" s="180">
        <v>109.81915295223462</v>
      </c>
      <c r="K49" s="181">
        <v>121.05425136812084</v>
      </c>
      <c r="L49" s="179">
        <v>4.500021252360396</v>
      </c>
      <c r="M49" s="180">
        <v>4.6323723842636344</v>
      </c>
      <c r="N49" s="181">
        <v>2.5450425069833242</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228</v>
      </c>
      <c r="C50" s="105">
        <v>583.33258699999999</v>
      </c>
      <c r="D50" s="177">
        <v>845.31994900000007</v>
      </c>
      <c r="E50" s="178">
        <v>897.89400799999999</v>
      </c>
      <c r="F50" s="179">
        <v>24.786159083548682</v>
      </c>
      <c r="G50" s="180">
        <v>16.268617481781444</v>
      </c>
      <c r="H50" s="181">
        <v>16.303990637612095</v>
      </c>
      <c r="I50" s="179">
        <v>82.387441893216263</v>
      </c>
      <c r="J50" s="180">
        <v>130.3937150534218</v>
      </c>
      <c r="K50" s="181">
        <v>131.97003631776221</v>
      </c>
      <c r="L50" s="179">
        <v>20.420682412518815</v>
      </c>
      <c r="M50" s="180">
        <v>21.21325472232526</v>
      </c>
      <c r="N50" s="181">
        <v>21.516382365701229</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38</v>
      </c>
      <c r="C51" s="105">
        <v>19.351928000000001</v>
      </c>
      <c r="D51" s="177">
        <v>48.470706</v>
      </c>
      <c r="E51" s="178">
        <v>19.79205</v>
      </c>
      <c r="F51" s="179">
        <v>0</v>
      </c>
      <c r="G51" s="180">
        <v>0</v>
      </c>
      <c r="H51" s="181">
        <v>0</v>
      </c>
      <c r="I51" s="179" t="s">
        <v>296</v>
      </c>
      <c r="J51" s="180" t="s">
        <v>296</v>
      </c>
      <c r="K51" s="181" t="s">
        <v>296</v>
      </c>
      <c r="L51" s="179">
        <v>0.62836633125133567</v>
      </c>
      <c r="M51" s="180">
        <v>0.46029451273105038</v>
      </c>
      <c r="N51" s="181">
        <v>1.278624498220245</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63</v>
      </c>
      <c r="C52" s="105">
        <v>3587.8450170000001</v>
      </c>
      <c r="D52" s="177">
        <v>3523.9818639999999</v>
      </c>
      <c r="E52" s="178">
        <v>3556.3416710000001</v>
      </c>
      <c r="F52" s="179">
        <v>1.5593434425096853</v>
      </c>
      <c r="G52" s="180">
        <v>1.6426957979372849</v>
      </c>
      <c r="H52" s="181">
        <v>1.6317203848325068</v>
      </c>
      <c r="I52" s="179">
        <v>111.17272318540465</v>
      </c>
      <c r="J52" s="180">
        <v>127.13588317031652</v>
      </c>
      <c r="K52" s="181">
        <v>126.61143067242703</v>
      </c>
      <c r="L52" s="179">
        <v>1.7335645688510517</v>
      </c>
      <c r="M52" s="180">
        <v>2.0884558105092452</v>
      </c>
      <c r="N52" s="181">
        <v>2.0659445238100691</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54</v>
      </c>
      <c r="C53" s="105">
        <v>1107.9436089999999</v>
      </c>
      <c r="D53" s="177">
        <v>1512.995989</v>
      </c>
      <c r="E53" s="178">
        <v>1479.116239</v>
      </c>
      <c r="F53" s="179">
        <v>0.29285560868287841</v>
      </c>
      <c r="G53" s="180">
        <v>0.2144536418860262</v>
      </c>
      <c r="H53" s="181">
        <v>0.21936578846525664</v>
      </c>
      <c r="I53" s="179">
        <v>365.44624654241181</v>
      </c>
      <c r="J53" s="180">
        <v>352.55783707150948</v>
      </c>
      <c r="K53" s="181">
        <v>283.59841894796858</v>
      </c>
      <c r="L53" s="179">
        <v>1.0702298297205124</v>
      </c>
      <c r="M53" s="180">
        <v>0.75607312135445459</v>
      </c>
      <c r="N53" s="181">
        <v>0.62211790780021314</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185</v>
      </c>
      <c r="C54" s="105">
        <v>46.709219740000002</v>
      </c>
      <c r="D54" s="177">
        <v>6.5318605300000003</v>
      </c>
      <c r="E54" s="178">
        <v>4.5609098599999998</v>
      </c>
      <c r="F54" s="179">
        <v>9.6716628219146532</v>
      </c>
      <c r="G54" s="180">
        <v>37.73361079404431</v>
      </c>
      <c r="H54" s="181">
        <v>35.421013560658267</v>
      </c>
      <c r="I54" s="179">
        <v>230.27433089606384</v>
      </c>
      <c r="J54" s="180">
        <v>95.978756629647521</v>
      </c>
      <c r="K54" s="181">
        <v>96.506983972038739</v>
      </c>
      <c r="L54" s="179">
        <v>22.271356849687336</v>
      </c>
      <c r="M54" s="180">
        <v>36.216250471594194</v>
      </c>
      <c r="N54" s="181">
        <v>34.183751879718145</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53</v>
      </c>
      <c r="C55" s="105">
        <v>0</v>
      </c>
      <c r="D55" s="177">
        <v>0</v>
      </c>
      <c r="E55" s="178">
        <v>0</v>
      </c>
      <c r="F55" s="179" t="s">
        <v>296</v>
      </c>
      <c r="G55" s="180" t="s">
        <v>296</v>
      </c>
      <c r="H55" s="181" t="s">
        <v>296</v>
      </c>
      <c r="I55" s="179" t="s">
        <v>296</v>
      </c>
      <c r="J55" s="180" t="s">
        <v>296</v>
      </c>
      <c r="K55" s="181" t="s">
        <v>296</v>
      </c>
      <c r="L55" s="179" t="s">
        <v>296</v>
      </c>
      <c r="M55" s="180" t="s">
        <v>296</v>
      </c>
      <c r="N55" s="181" t="s">
        <v>296</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231</v>
      </c>
      <c r="C56" s="105">
        <v>0</v>
      </c>
      <c r="D56" s="177">
        <v>0</v>
      </c>
      <c r="E56" s="178">
        <v>0</v>
      </c>
      <c r="F56" s="179" t="s">
        <v>296</v>
      </c>
      <c r="G56" s="180" t="s">
        <v>296</v>
      </c>
      <c r="H56" s="181" t="s">
        <v>296</v>
      </c>
      <c r="I56" s="179" t="s">
        <v>296</v>
      </c>
      <c r="J56" s="180" t="s">
        <v>296</v>
      </c>
      <c r="K56" s="181" t="s">
        <v>296</v>
      </c>
      <c r="L56" s="179" t="s">
        <v>296</v>
      </c>
      <c r="M56" s="180" t="s">
        <v>296</v>
      </c>
      <c r="N56" s="181" t="s">
        <v>296</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68</v>
      </c>
      <c r="C57" s="105">
        <v>0</v>
      </c>
      <c r="D57" s="177">
        <v>0</v>
      </c>
      <c r="E57" s="178">
        <v>0</v>
      </c>
      <c r="F57" s="179" t="s">
        <v>296</v>
      </c>
      <c r="G57" s="180" t="s">
        <v>296</v>
      </c>
      <c r="H57" s="181" t="s">
        <v>296</v>
      </c>
      <c r="I57" s="179" t="s">
        <v>296</v>
      </c>
      <c r="J57" s="180" t="s">
        <v>296</v>
      </c>
      <c r="K57" s="181" t="s">
        <v>296</v>
      </c>
      <c r="L57" s="179" t="s">
        <v>296</v>
      </c>
      <c r="M57" s="180" t="s">
        <v>296</v>
      </c>
      <c r="N57" s="181" t="s">
        <v>296</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55</v>
      </c>
      <c r="C58" s="105">
        <v>473.12429900000001</v>
      </c>
      <c r="D58" s="177">
        <v>438.99177600000002</v>
      </c>
      <c r="E58" s="178">
        <v>462.87725599999999</v>
      </c>
      <c r="F58" s="179">
        <v>8.0959466848266874</v>
      </c>
      <c r="G58" s="180">
        <v>7.2775887264001957</v>
      </c>
      <c r="H58" s="181">
        <v>6.8916952791476112</v>
      </c>
      <c r="I58" s="179">
        <v>141.18650765792958</v>
      </c>
      <c r="J58" s="180">
        <v>155.73783674078544</v>
      </c>
      <c r="K58" s="181">
        <v>174.69203064944332</v>
      </c>
      <c r="L58" s="179">
        <v>11.430384386154726</v>
      </c>
      <c r="M58" s="180">
        <v>11.333959249386941</v>
      </c>
      <c r="N58" s="181">
        <v>12.039242429314781</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50</v>
      </c>
      <c r="C59" s="105">
        <v>13995.470099000002</v>
      </c>
      <c r="D59" s="177" t="s">
        <v>476</v>
      </c>
      <c r="E59" s="178" t="s">
        <v>295</v>
      </c>
      <c r="F59" s="179">
        <v>3.8608644309747664</v>
      </c>
      <c r="G59" s="177" t="s">
        <v>476</v>
      </c>
      <c r="H59" s="178" t="s">
        <v>295</v>
      </c>
      <c r="I59" s="179">
        <v>100.12326487906891</v>
      </c>
      <c r="J59" s="177" t="s">
        <v>476</v>
      </c>
      <c r="K59" s="178" t="s">
        <v>295</v>
      </c>
      <c r="L59" s="179">
        <v>3.8656235208466212</v>
      </c>
      <c r="M59" s="177" t="s">
        <v>476</v>
      </c>
      <c r="N59" s="178" t="s">
        <v>295</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8">
      <c r="A60" s="85"/>
      <c r="B60" s="184"/>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ht="20.100000000000001" customHeight="1">
      <c r="B61" s="85" t="s">
        <v>475</v>
      </c>
      <c r="C61" s="116"/>
      <c r="D61" s="116"/>
      <c r="E61" s="116"/>
      <c r="F61" s="116"/>
      <c r="G61" s="116"/>
      <c r="H61" s="116"/>
      <c r="I61" s="116"/>
      <c r="J61" s="116"/>
      <c r="K61" s="116"/>
      <c r="L61" s="116"/>
      <c r="M61" s="116"/>
      <c r="N61" s="116"/>
    </row>
    <row r="62" spans="1:124" ht="20.100000000000001" customHeight="1">
      <c r="B62" s="85" t="s">
        <v>474</v>
      </c>
      <c r="C62" s="116"/>
      <c r="D62" s="116"/>
      <c r="E62" s="116"/>
      <c r="F62" s="116"/>
      <c r="G62" s="116"/>
      <c r="H62" s="116"/>
      <c r="I62" s="116"/>
      <c r="J62" s="116"/>
      <c r="K62" s="116"/>
      <c r="L62" s="116"/>
      <c r="M62" s="116"/>
      <c r="N62" s="116"/>
    </row>
    <row r="63" spans="1:124" ht="20.100000000000001" customHeight="1">
      <c r="B63" s="117"/>
      <c r="C63" s="63"/>
      <c r="D63" s="63"/>
      <c r="E63" s="63"/>
      <c r="F63" s="63"/>
      <c r="G63" s="191"/>
      <c r="H63" s="192"/>
      <c r="I63" s="192"/>
      <c r="J63" s="192"/>
      <c r="K63" s="192"/>
      <c r="L63" s="192"/>
      <c r="M63" s="192"/>
      <c r="N63" s="192"/>
    </row>
    <row r="64" spans="1:124" ht="20.100000000000001" customHeight="1">
      <c r="B64" s="63"/>
      <c r="C64" s="63"/>
      <c r="D64" s="63"/>
      <c r="E64" s="63"/>
      <c r="F64" s="63"/>
      <c r="G64" s="63"/>
      <c r="H64" s="63"/>
      <c r="I64" s="63"/>
      <c r="J64" s="191"/>
      <c r="K64" s="192"/>
      <c r="L64" s="192"/>
      <c r="M64" s="192"/>
      <c r="N64" s="192"/>
    </row>
    <row r="65" spans="2:14" ht="20.100000000000001" customHeight="1">
      <c r="B65" s="63"/>
      <c r="C65" s="193"/>
      <c r="D65" s="193"/>
      <c r="E65" s="193"/>
      <c r="F65" s="193"/>
      <c r="G65" s="193"/>
      <c r="H65" s="193"/>
      <c r="I65" s="193"/>
      <c r="J65" s="193"/>
      <c r="K65" s="193"/>
      <c r="L65" s="193"/>
      <c r="M65" s="193"/>
      <c r="N65" s="193"/>
    </row>
    <row r="66" spans="2:14" ht="20.100000000000001" customHeight="1">
      <c r="B66" s="63"/>
    </row>
    <row r="67" spans="2:14" ht="20.100000000000001" customHeight="1">
      <c r="B67" s="84"/>
      <c r="C67" s="194"/>
      <c r="D67" s="194"/>
      <c r="E67" s="194"/>
      <c r="F67" s="194"/>
      <c r="G67" s="194"/>
      <c r="H67" s="194"/>
      <c r="I67" s="194"/>
      <c r="J67" s="194"/>
      <c r="K67" s="194"/>
      <c r="L67" s="194"/>
      <c r="M67" s="194"/>
      <c r="N67" s="194"/>
    </row>
    <row r="68" spans="2:14" ht="20.100000000000001" customHeight="1">
      <c r="B68" s="63"/>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5"/>
      <c r="C136" s="196"/>
      <c r="D136" s="197"/>
      <c r="E136" s="196"/>
      <c r="F136" s="197"/>
      <c r="G136" s="197"/>
      <c r="H136" s="197"/>
      <c r="I136" s="197"/>
      <c r="J136" s="197"/>
      <c r="K136" s="197"/>
      <c r="L136" s="197"/>
      <c r="M136" s="197"/>
      <c r="N136" s="197"/>
    </row>
    <row r="137" spans="2:14" hidden="1">
      <c r="B137" s="195"/>
      <c r="C137" s="196"/>
      <c r="D137" s="197"/>
      <c r="E137" s="196"/>
      <c r="F137" s="197"/>
      <c r="G137" s="197"/>
      <c r="H137" s="197"/>
      <c r="I137" s="197"/>
      <c r="J137" s="197"/>
      <c r="K137" s="197"/>
      <c r="L137" s="197"/>
      <c r="M137" s="197"/>
      <c r="N137" s="197"/>
    </row>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8"/>
      <c r="D157" s="198"/>
      <c r="E157" s="198"/>
      <c r="F157" s="198"/>
      <c r="G157" s="198"/>
      <c r="H157" s="198"/>
      <c r="I157" s="198"/>
      <c r="J157" s="198"/>
      <c r="K157" s="198"/>
      <c r="L157" s="198"/>
      <c r="M157" s="198"/>
      <c r="N157" s="198"/>
    </row>
    <row r="158" spans="2:14" hidden="1">
      <c r="B158" s="195"/>
      <c r="C158" s="196"/>
      <c r="D158" s="197"/>
      <c r="E158" s="196"/>
      <c r="F158" s="197"/>
      <c r="G158" s="197"/>
      <c r="H158" s="197"/>
      <c r="I158" s="197"/>
      <c r="J158" s="197"/>
      <c r="K158" s="197"/>
      <c r="L158" s="197"/>
      <c r="M158" s="197"/>
      <c r="N158" s="197"/>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M1" sqref="M1"/>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0"/>
      <c r="C4" s="231"/>
      <c r="D4" s="231"/>
      <c r="E4" s="231"/>
      <c r="F4" s="232"/>
      <c r="G4" s="232"/>
      <c r="H4" s="232"/>
      <c r="I4" s="231"/>
      <c r="J4" s="232"/>
      <c r="K4" s="232"/>
      <c r="L4" s="232"/>
      <c r="M4" s="232"/>
      <c r="N4" s="232"/>
    </row>
    <row r="5" spans="1:102" s="95" customFormat="1" ht="20.100000000000001" customHeight="1">
      <c r="A5" s="93"/>
      <c r="B5" s="215"/>
      <c r="C5" s="634" t="s">
        <v>194</v>
      </c>
      <c r="D5" s="635"/>
      <c r="E5" s="636"/>
      <c r="F5" s="634" t="s">
        <v>199</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294</v>
      </c>
      <c r="C7" s="217">
        <v>3501212.8257094095</v>
      </c>
      <c r="D7" s="233">
        <v>3726356.6926807603</v>
      </c>
      <c r="E7" s="234">
        <v>3774989.8114684406</v>
      </c>
      <c r="F7" s="235">
        <v>1.7251395245011139</v>
      </c>
      <c r="G7" s="221">
        <v>1.8934022517055695</v>
      </c>
      <c r="H7" s="222">
        <v>1.8687990434065826</v>
      </c>
      <c r="I7" s="220">
        <v>95.595791021540521</v>
      </c>
      <c r="J7" s="221">
        <v>93.489403903250619</v>
      </c>
      <c r="K7" s="222">
        <v>93.661652854890491</v>
      </c>
      <c r="L7" s="220">
        <v>1.6491607746720827</v>
      </c>
      <c r="M7" s="221">
        <v>1.7701304786102614</v>
      </c>
      <c r="N7" s="222">
        <v>1.7503480725909879</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47</v>
      </c>
      <c r="C8" s="105">
        <v>792816.56764425989</v>
      </c>
      <c r="D8" s="177">
        <v>839268.06034892984</v>
      </c>
      <c r="E8" s="178">
        <v>847269.28511984984</v>
      </c>
      <c r="F8" s="179">
        <v>1.1886213538350483</v>
      </c>
      <c r="G8" s="180">
        <v>1.1965507220330669</v>
      </c>
      <c r="H8" s="181">
        <v>1.2187938852795441</v>
      </c>
      <c r="I8" s="179">
        <v>99.262025992016206</v>
      </c>
      <c r="J8" s="180">
        <v>102.15988454676261</v>
      </c>
      <c r="K8" s="181">
        <v>101.79139185369017</v>
      </c>
      <c r="L8" s="179">
        <v>1.1798496371904006</v>
      </c>
      <c r="M8" s="180">
        <v>1.2223948361724355</v>
      </c>
      <c r="N8" s="181">
        <v>1.2406272596537158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376532.94477999996</v>
      </c>
      <c r="D9" s="177">
        <v>377258.90449700004</v>
      </c>
      <c r="E9" s="178">
        <v>385744.62988800002</v>
      </c>
      <c r="F9" s="179">
        <v>1.4714568273002528</v>
      </c>
      <c r="G9" s="180">
        <v>1.7976543975926031</v>
      </c>
      <c r="H9" s="181">
        <v>1.7826255567048439</v>
      </c>
      <c r="I9" s="179">
        <v>95.779385803298226</v>
      </c>
      <c r="J9" s="180">
        <v>90.423326342846366</v>
      </c>
      <c r="K9" s="181">
        <v>90.709777511970572</v>
      </c>
      <c r="L9" s="179">
        <v>1.4093523115488809</v>
      </c>
      <c r="M9" s="180">
        <v>1.6254989024516886</v>
      </c>
      <c r="N9" s="181">
        <v>1.6170156763584904</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426396.06644130999</v>
      </c>
      <c r="D10" s="177">
        <v>457808.28108581004</v>
      </c>
      <c r="E10" s="178">
        <v>466640.63478103006</v>
      </c>
      <c r="F10" s="179">
        <v>0.89288275791681893</v>
      </c>
      <c r="G10" s="180">
        <v>1.8753544251836625</v>
      </c>
      <c r="H10" s="181">
        <v>1.8701173277730077</v>
      </c>
      <c r="I10" s="179">
        <v>83.760866298118088</v>
      </c>
      <c r="J10" s="180">
        <v>62.924932051325847</v>
      </c>
      <c r="K10" s="181">
        <v>63.127710885330167</v>
      </c>
      <c r="L10" s="179">
        <v>0.74788633305765606</v>
      </c>
      <c r="M10" s="180">
        <v>1.180065497768352</v>
      </c>
      <c r="N10" s="181">
        <v>1.1805622598930066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250978.30017185002</v>
      </c>
      <c r="D11" s="177">
        <v>138105.89402864999</v>
      </c>
      <c r="E11" s="178">
        <v>140522.72592709999</v>
      </c>
      <c r="F11" s="179">
        <v>1.20428352504995</v>
      </c>
      <c r="G11" s="180">
        <v>2.7103877095958513</v>
      </c>
      <c r="H11" s="181">
        <v>2.7605761789893402</v>
      </c>
      <c r="I11" s="179">
        <v>147.77350184629711</v>
      </c>
      <c r="J11" s="180">
        <v>98.461742294578883</v>
      </c>
      <c r="K11" s="181">
        <v>97.838151908871026</v>
      </c>
      <c r="L11" s="179">
        <v>1.7796119371243395</v>
      </c>
      <c r="M11" s="180">
        <v>2.6686949618062061</v>
      </c>
      <c r="N11" s="181">
        <v>2.7008967155596983</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211098.11604099997</v>
      </c>
      <c r="D12" s="177">
        <v>219529.05715000001</v>
      </c>
      <c r="E12" s="178">
        <v>221547.63816999999</v>
      </c>
      <c r="F12" s="179">
        <v>2.2084290932726964</v>
      </c>
      <c r="G12" s="180">
        <v>2.8732028683975965</v>
      </c>
      <c r="H12" s="181">
        <v>2.7985223079843951</v>
      </c>
      <c r="I12" s="179">
        <v>88.543196778072485</v>
      </c>
      <c r="J12" s="180">
        <v>86.907277951219243</v>
      </c>
      <c r="K12" s="181">
        <v>89.14347271412737</v>
      </c>
      <c r="L12" s="179">
        <v>1.9554137177606457</v>
      </c>
      <c r="M12" s="180">
        <v>2.4970224029407033</v>
      </c>
      <c r="N12" s="181">
        <v>2.4946999700168364</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193299.876873</v>
      </c>
      <c r="D13" s="177">
        <v>190991.516149</v>
      </c>
      <c r="E13" s="178">
        <v>195194.35967599999</v>
      </c>
      <c r="F13" s="179">
        <v>4.0480649059807954</v>
      </c>
      <c r="G13" s="180">
        <v>2.8979996774736216</v>
      </c>
      <c r="H13" s="181">
        <v>2.8097145138330202</v>
      </c>
      <c r="I13" s="179">
        <v>78.345799369853239</v>
      </c>
      <c r="J13" s="180">
        <v>80.945594959577548</v>
      </c>
      <c r="K13" s="181">
        <v>80.307990622457865</v>
      </c>
      <c r="L13" s="179">
        <v>3.171488809601152</v>
      </c>
      <c r="M13" s="180">
        <v>2.3458030808576615</v>
      </c>
      <c r="N13" s="181">
        <v>2.2564252682868591</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301103.09857799998</v>
      </c>
      <c r="D14" s="177">
        <v>329200.02909600001</v>
      </c>
      <c r="E14" s="178">
        <v>332830.88046999997</v>
      </c>
      <c r="F14" s="179">
        <v>1.7125735960050883</v>
      </c>
      <c r="G14" s="180">
        <v>1.417210872007389</v>
      </c>
      <c r="H14" s="181">
        <v>1.4416367216961081</v>
      </c>
      <c r="I14" s="179">
        <v>112.36368931475135</v>
      </c>
      <c r="J14" s="180">
        <v>127.3528365717234</v>
      </c>
      <c r="K14" s="181">
        <v>126.55055482108592</v>
      </c>
      <c r="L14" s="179">
        <v>1.9243108747016224</v>
      </c>
      <c r="M14" s="180">
        <v>1.8048582457042661</v>
      </c>
      <c r="N14" s="181">
        <v>1.8243992698109395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130764.29248517002</v>
      </c>
      <c r="E15" s="178">
        <v>127920.11493974</v>
      </c>
      <c r="F15" s="179" t="s">
        <v>296</v>
      </c>
      <c r="G15" s="180">
        <v>7.3875107847928495E-3</v>
      </c>
      <c r="H15" s="181">
        <v>7.6107292387801763E-3</v>
      </c>
      <c r="I15" s="179" t="s">
        <v>296</v>
      </c>
      <c r="J15" s="180">
        <v>15957.840859712122</v>
      </c>
      <c r="K15" s="181">
        <v>17324.582193767226</v>
      </c>
      <c r="L15" s="179" t="s">
        <v>296</v>
      </c>
      <c r="M15" s="180">
        <v>1.1788872145313127</v>
      </c>
      <c r="N15" s="181">
        <v>1.3185270425175466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218872.97294611001</v>
      </c>
      <c r="D16" s="177">
        <v>231747.90136658997</v>
      </c>
      <c r="E16" s="178">
        <v>234519.43305360002</v>
      </c>
      <c r="F16" s="179">
        <v>1.5920783180973059</v>
      </c>
      <c r="G16" s="180">
        <v>2.076555317451422</v>
      </c>
      <c r="H16" s="181">
        <v>1.9788153001885158</v>
      </c>
      <c r="I16" s="179">
        <v>106.47833371708954</v>
      </c>
      <c r="J16" s="180">
        <v>91.532564422317563</v>
      </c>
      <c r="K16" s="181">
        <v>94.062846350853647</v>
      </c>
      <c r="L16" s="179">
        <v>1.6952184645810762</v>
      </c>
      <c r="M16" s="180">
        <v>1.9007243337112838</v>
      </c>
      <c r="N16" s="181">
        <v>1.861329995383507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43775.17851695</v>
      </c>
      <c r="D17" s="177">
        <v>43479.286160810007</v>
      </c>
      <c r="E17" s="178">
        <v>44212.941758369998</v>
      </c>
      <c r="F17" s="179">
        <v>0.96836748593923316</v>
      </c>
      <c r="G17" s="180">
        <v>3.7861506010045587</v>
      </c>
      <c r="H17" s="181">
        <v>3.7139734198734704</v>
      </c>
      <c r="I17" s="179">
        <v>82.973066714240375</v>
      </c>
      <c r="J17" s="180">
        <v>46.450138383817134</v>
      </c>
      <c r="K17" s="181">
        <v>46.983372565063959</v>
      </c>
      <c r="L17" s="179">
        <v>0.8034842001473721</v>
      </c>
      <c r="M17" s="180">
        <v>1.7586721935863419</v>
      </c>
      <c r="N17" s="181">
        <v>1.7449499688265997</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37248.205551999999</v>
      </c>
      <c r="D18" s="177">
        <v>40246.773871999998</v>
      </c>
      <c r="E18" s="178">
        <v>40226.168049</v>
      </c>
      <c r="F18" s="179">
        <v>6.672104618652047</v>
      </c>
      <c r="G18" s="180">
        <v>4.2830678118010823</v>
      </c>
      <c r="H18" s="181">
        <v>4.3111469700209533</v>
      </c>
      <c r="I18" s="179">
        <v>45.365291698800043</v>
      </c>
      <c r="J18" s="180">
        <v>54.944610498675786</v>
      </c>
      <c r="K18" s="181">
        <v>53.44931976128774</v>
      </c>
      <c r="L18" s="179">
        <v>3.0268197227006111</v>
      </c>
      <c r="M18" s="180">
        <v>2.3533149265882605</v>
      </c>
      <c r="N18" s="181">
        <v>2.3042787293855662</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35081.369171000006</v>
      </c>
      <c r="D19" s="177">
        <v>42329.098908100001</v>
      </c>
      <c r="E19" s="178">
        <v>43440.937901540005</v>
      </c>
      <c r="F19" s="179">
        <v>1.8970265005510034</v>
      </c>
      <c r="G19" s="180">
        <v>1.8076001685535157</v>
      </c>
      <c r="H19" s="181">
        <v>1.5826706071547014</v>
      </c>
      <c r="I19" s="179">
        <v>101.72830757156763</v>
      </c>
      <c r="J19" s="180">
        <v>118.58763751073715</v>
      </c>
      <c r="K19" s="181">
        <v>132.92705465042701</v>
      </c>
      <c r="L19" s="179">
        <v>1.9298129531946711</v>
      </c>
      <c r="M19" s="180">
        <v>2.1435903355277173</v>
      </c>
      <c r="N19" s="181">
        <v>2.1037974229087752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140026.14188305999</v>
      </c>
      <c r="D20" s="177">
        <v>151663.63159327998</v>
      </c>
      <c r="E20" s="178">
        <v>151941.10737548</v>
      </c>
      <c r="F20" s="179">
        <v>1.2590312834030031</v>
      </c>
      <c r="G20" s="180">
        <v>1.6581852602700242</v>
      </c>
      <c r="H20" s="181">
        <v>1.8344193722256623</v>
      </c>
      <c r="I20" s="179">
        <v>127.76316031709918</v>
      </c>
      <c r="J20" s="180">
        <v>103.18945201655841</v>
      </c>
      <c r="K20" s="181">
        <v>96.4594624291461</v>
      </c>
      <c r="L20" s="179">
        <v>1.6085781570566098</v>
      </c>
      <c r="M20" s="180">
        <v>1.7110722834919803</v>
      </c>
      <c r="N20" s="181">
        <v>1.7694710651449908</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27027.344529999998</v>
      </c>
      <c r="D21" s="177">
        <v>32391.552113999998</v>
      </c>
      <c r="E21" s="178">
        <v>31715.021698</v>
      </c>
      <c r="F21" s="179">
        <v>0</v>
      </c>
      <c r="G21" s="180">
        <v>0</v>
      </c>
      <c r="H21" s="181">
        <v>0</v>
      </c>
      <c r="I21" s="179" t="s">
        <v>296</v>
      </c>
      <c r="J21" s="180" t="s">
        <v>296</v>
      </c>
      <c r="K21" s="181" t="s">
        <v>296</v>
      </c>
      <c r="L21" s="179">
        <v>0.89574550963109367</v>
      </c>
      <c r="M21" s="180">
        <v>1.3234831492212205</v>
      </c>
      <c r="N21" s="181">
        <v>1.1472667541102308</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21110.893970000001</v>
      </c>
      <c r="D22" s="177">
        <v>22689.950077000001</v>
      </c>
      <c r="E22" s="178">
        <v>20281.748169000002</v>
      </c>
      <c r="F22" s="179">
        <v>0</v>
      </c>
      <c r="G22" s="180">
        <v>0</v>
      </c>
      <c r="H22" s="181">
        <v>0</v>
      </c>
      <c r="I22" s="179" t="s">
        <v>296</v>
      </c>
      <c r="J22" s="180" t="s">
        <v>296</v>
      </c>
      <c r="K22" s="181" t="s">
        <v>296</v>
      </c>
      <c r="L22" s="179">
        <v>0.58263964176406691</v>
      </c>
      <c r="M22" s="180">
        <v>0.59459942636347118</v>
      </c>
      <c r="N22" s="181">
        <v>0.64941840763667358</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14144.804369000001</v>
      </c>
      <c r="D23" s="177">
        <v>14284.716466</v>
      </c>
      <c r="E23" s="178">
        <v>14610.975673999999</v>
      </c>
      <c r="F23" s="179">
        <v>2.3949622926029166</v>
      </c>
      <c r="G23" s="180">
        <v>1.8799254338661511</v>
      </c>
      <c r="H23" s="181">
        <v>2.5219094276893261</v>
      </c>
      <c r="I23" s="179">
        <v>90.324744430047716</v>
      </c>
      <c r="J23" s="180">
        <v>113.35490075895682</v>
      </c>
      <c r="K23" s="181">
        <v>98.231667584651532</v>
      </c>
      <c r="L23" s="179">
        <v>2.1632435699895964</v>
      </c>
      <c r="M23" s="180">
        <v>2.1309876099013638</v>
      </c>
      <c r="N23" s="181">
        <v>2.4773136857937668</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32894.96480473</v>
      </c>
      <c r="D24" s="177">
        <v>41391.457695610006</v>
      </c>
      <c r="E24" s="178">
        <v>41974.044602230002</v>
      </c>
      <c r="F24" s="179">
        <v>3.3997667343580535</v>
      </c>
      <c r="G24" s="180">
        <v>3.7796711230972848</v>
      </c>
      <c r="H24" s="181">
        <v>1.9874174526075588</v>
      </c>
      <c r="I24" s="179">
        <v>89.615977101354716</v>
      </c>
      <c r="J24" s="180">
        <v>88.453299351155721</v>
      </c>
      <c r="K24" s="181">
        <v>97.85784196978382</v>
      </c>
      <c r="L24" s="179">
        <v>3.0467341781617878</v>
      </c>
      <c r="M24" s="180">
        <v>3.3432438130024305</v>
      </c>
      <c r="N24" s="181">
        <v>1.9448438300526081</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11049.973248999999</v>
      </c>
      <c r="D25" s="177">
        <v>10175.639041</v>
      </c>
      <c r="E25" s="178">
        <v>9819.1287470000007</v>
      </c>
      <c r="F25" s="179">
        <v>2.6815068446144439</v>
      </c>
      <c r="G25" s="180">
        <v>3.3066802845920638</v>
      </c>
      <c r="H25" s="181">
        <v>3.4386325986728603</v>
      </c>
      <c r="I25" s="179">
        <v>83.524219973980991</v>
      </c>
      <c r="J25" s="180">
        <v>86.778494206939371</v>
      </c>
      <c r="K25" s="181">
        <v>87.015307867586202</v>
      </c>
      <c r="L25" s="179">
        <v>2.2397076755131247</v>
      </c>
      <c r="M25" s="180">
        <v>2.8694873592067309</v>
      </c>
      <c r="N25" s="181">
        <v>2.9921367421703691</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32878.247394999999</v>
      </c>
      <c r="D26" s="177">
        <v>46069.086082000002</v>
      </c>
      <c r="E26" s="178">
        <v>48936.891664000002</v>
      </c>
      <c r="F26" s="179">
        <v>5.5608654896794878</v>
      </c>
      <c r="G26" s="180">
        <v>4.0657639543056572</v>
      </c>
      <c r="H26" s="181">
        <v>3.7591550146477646</v>
      </c>
      <c r="I26" s="179">
        <v>82.964607753586947</v>
      </c>
      <c r="J26" s="180">
        <v>96.061724752933415</v>
      </c>
      <c r="K26" s="181">
        <v>94.598265957497517</v>
      </c>
      <c r="L26" s="179">
        <v>4.6135502412171689</v>
      </c>
      <c r="M26" s="180">
        <v>3.9056429788890812</v>
      </c>
      <c r="N26" s="181">
        <v>3.5560954585110971</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53162.503611</v>
      </c>
      <c r="D27" s="177">
        <v>60628.148588000004</v>
      </c>
      <c r="E27" s="178">
        <v>62650.008397999998</v>
      </c>
      <c r="F27" s="179">
        <v>1.4082414411444186</v>
      </c>
      <c r="G27" s="180">
        <v>1.6722909615628192</v>
      </c>
      <c r="H27" s="181">
        <v>1.4137137338807992</v>
      </c>
      <c r="I27" s="179">
        <v>125.65037915984871</v>
      </c>
      <c r="J27" s="180">
        <v>107.76294530177239</v>
      </c>
      <c r="K27" s="181">
        <v>121.55514455704446</v>
      </c>
      <c r="L27" s="179">
        <v>1.7694607102840796</v>
      </c>
      <c r="M27" s="180">
        <v>1.8021099941954242</v>
      </c>
      <c r="N27" s="181">
        <v>1.7184417728415964</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296</v>
      </c>
      <c r="G28" s="180" t="s">
        <v>296</v>
      </c>
      <c r="H28" s="181" t="s">
        <v>296</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90837.534356999997</v>
      </c>
      <c r="D29" s="177">
        <v>98623.466128</v>
      </c>
      <c r="E29" s="178">
        <v>100288.79350499999</v>
      </c>
      <c r="F29" s="179">
        <v>2.1422086594208021</v>
      </c>
      <c r="G29" s="180">
        <v>1.9346039821027043</v>
      </c>
      <c r="H29" s="181">
        <v>1.8533280170603843</v>
      </c>
      <c r="I29" s="179">
        <v>70.034662873996254</v>
      </c>
      <c r="J29" s="180">
        <v>68.87020988152581</v>
      </c>
      <c r="K29" s="181">
        <v>70.790747410231887</v>
      </c>
      <c r="L29" s="179">
        <v>1.5002886126829134</v>
      </c>
      <c r="M29" s="180">
        <v>1.3323658228504887</v>
      </c>
      <c r="N29" s="181">
        <v>1.3119847552402759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40348.056796000004</v>
      </c>
      <c r="D30" s="177">
        <v>45376.403276000005</v>
      </c>
      <c r="E30" s="178">
        <v>45603.439568000002</v>
      </c>
      <c r="F30" s="179">
        <v>4.0090347626366016</v>
      </c>
      <c r="G30" s="180">
        <v>3.5109000096590202</v>
      </c>
      <c r="H30" s="181">
        <v>3.3889577730107581</v>
      </c>
      <c r="I30" s="179">
        <v>71.090853059192327</v>
      </c>
      <c r="J30" s="180">
        <v>90.063462112503174</v>
      </c>
      <c r="K30" s="181">
        <v>88.79446804827424</v>
      </c>
      <c r="L30" s="179">
        <v>2.8500570121979263</v>
      </c>
      <c r="M30" s="180">
        <v>3.1620381000071216</v>
      </c>
      <c r="N30" s="181">
        <v>3.009207026925544</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296</v>
      </c>
      <c r="G31" s="180" t="s">
        <v>296</v>
      </c>
      <c r="H31" s="181" t="s">
        <v>296</v>
      </c>
      <c r="I31" s="179" t="s">
        <v>296</v>
      </c>
      <c r="J31" s="180" t="s">
        <v>296</v>
      </c>
      <c r="K31" s="181" t="s">
        <v>296</v>
      </c>
      <c r="L31" s="179" t="s">
        <v>296</v>
      </c>
      <c r="M31" s="180" t="s">
        <v>296</v>
      </c>
      <c r="N31" s="181" t="s">
        <v>296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17122.459744</v>
      </c>
      <c r="D32" s="177">
        <v>19171.309596000003</v>
      </c>
      <c r="E32" s="178">
        <v>18818.052389</v>
      </c>
      <c r="F32" s="179">
        <v>5.4542997265755462</v>
      </c>
      <c r="G32" s="180">
        <v>5.2891427469908763</v>
      </c>
      <c r="H32" s="181">
        <v>5.3154148384914457</v>
      </c>
      <c r="I32" s="179">
        <v>139.1391688029131</v>
      </c>
      <c r="J32" s="180">
        <v>155.64512695243357</v>
      </c>
      <c r="K32" s="181">
        <v>148.37747502968358</v>
      </c>
      <c r="L32" s="179">
        <v>7.5890673035767771</v>
      </c>
      <c r="M32" s="180">
        <v>8.2322929432493819</v>
      </c>
      <c r="N32" s="181">
        <v>7.8868783247067409</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22252.912817</v>
      </c>
      <c r="D33" s="177">
        <v>23804.937881000002</v>
      </c>
      <c r="E33" s="178">
        <v>23105.370807999996</v>
      </c>
      <c r="F33" s="179">
        <v>3.1371741611582653</v>
      </c>
      <c r="G33" s="180">
        <v>2.7863803019179993</v>
      </c>
      <c r="H33" s="181">
        <v>2.8754730427003676</v>
      </c>
      <c r="I33" s="179">
        <v>100.24437073965507</v>
      </c>
      <c r="J33" s="180">
        <v>91.305382317188361</v>
      </c>
      <c r="K33" s="181">
        <v>90.010636830373969</v>
      </c>
      <c r="L33" s="179">
        <v>3.1448404968601551</v>
      </c>
      <c r="M33" s="180">
        <v>2.5441151874770562</v>
      </c>
      <c r="N33" s="181">
        <v>2.5882315976203318</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272.47645799999998</v>
      </c>
      <c r="D34" s="177">
        <v>241.49468200000001</v>
      </c>
      <c r="E34" s="178">
        <v>238.74613500000001</v>
      </c>
      <c r="F34" s="179">
        <v>0</v>
      </c>
      <c r="G34" s="180">
        <v>0</v>
      </c>
      <c r="H34" s="181">
        <v>0</v>
      </c>
      <c r="I34" s="179" t="s">
        <v>296</v>
      </c>
      <c r="J34" s="180" t="s">
        <v>296</v>
      </c>
      <c r="K34" s="181" t="s">
        <v>296</v>
      </c>
      <c r="L34" s="179">
        <v>0.4429476252219926</v>
      </c>
      <c r="M34" s="180">
        <v>0.58409360749401507</v>
      </c>
      <c r="N34" s="181">
        <v>0.57940246865148204</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3205.04935553</v>
      </c>
      <c r="D35" s="177">
        <v>18677.843997999997</v>
      </c>
      <c r="E35" s="178">
        <v>18815.613193999998</v>
      </c>
      <c r="F35" s="179">
        <v>2.6108228550559294</v>
      </c>
      <c r="G35" s="180">
        <v>1.4305854520929275</v>
      </c>
      <c r="H35" s="181">
        <v>1.9048697818378424</v>
      </c>
      <c r="I35" s="179">
        <v>193.88029626452678</v>
      </c>
      <c r="J35" s="180">
        <v>176.91840771905299</v>
      </c>
      <c r="K35" s="181">
        <v>136.25688727245415</v>
      </c>
      <c r="L35" s="179">
        <v>5.0618710863244125</v>
      </c>
      <c r="M35" s="180">
        <v>2.5309690029032232</v>
      </c>
      <c r="N35" s="181">
        <v>2.595516271325832</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31276.206592369999</v>
      </c>
      <c r="D36" s="177">
        <v>37373.713597629991</v>
      </c>
      <c r="E36" s="178">
        <v>38732.035999369997</v>
      </c>
      <c r="F36" s="179">
        <v>0.97766963770662718</v>
      </c>
      <c r="G36" s="180">
        <v>2.4238419701686946</v>
      </c>
      <c r="H36" s="181">
        <v>2.2874092907597494</v>
      </c>
      <c r="I36" s="179">
        <v>134.91184943997337</v>
      </c>
      <c r="J36" s="180">
        <v>81.631483384000376</v>
      </c>
      <c r="K36" s="181">
        <v>78.635761359584095</v>
      </c>
      <c r="L36" s="179">
        <v>1.3189921896430978</v>
      </c>
      <c r="M36" s="180">
        <v>1.9786181551326851</v>
      </c>
      <c r="N36" s="181">
        <v>1.7987217111987919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10645.277846999999</v>
      </c>
      <c r="D37" s="177">
        <v>5819.8301039999997</v>
      </c>
      <c r="E37" s="178">
        <v>8959.4641439999996</v>
      </c>
      <c r="F37" s="179">
        <v>0</v>
      </c>
      <c r="G37" s="180">
        <v>0</v>
      </c>
      <c r="H37" s="181">
        <v>0</v>
      </c>
      <c r="I37" s="179" t="s">
        <v>296</v>
      </c>
      <c r="J37" s="180" t="s">
        <v>296</v>
      </c>
      <c r="K37" s="181" t="s">
        <v>296</v>
      </c>
      <c r="L37" s="179">
        <v>0.54345022113540709</v>
      </c>
      <c r="M37" s="180">
        <v>0.84194201762560605</v>
      </c>
      <c r="N37" s="181">
        <v>0.75519145913778218</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3665.380674</v>
      </c>
      <c r="D38" s="177">
        <v>6996.5595189999995</v>
      </c>
      <c r="E38" s="178">
        <v>6517.0065119999999</v>
      </c>
      <c r="F38" s="179">
        <v>0</v>
      </c>
      <c r="G38" s="180">
        <v>0</v>
      </c>
      <c r="H38" s="181">
        <v>0</v>
      </c>
      <c r="I38" s="179" t="s">
        <v>296</v>
      </c>
      <c r="J38" s="180" t="s">
        <v>296</v>
      </c>
      <c r="K38" s="181" t="s">
        <v>296</v>
      </c>
      <c r="L38" s="179">
        <v>0.92629699394764697</v>
      </c>
      <c r="M38" s="180">
        <v>1.4120512908052916</v>
      </c>
      <c r="N38" s="181">
        <v>1.4333672036079133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296</v>
      </c>
      <c r="G39" s="180" t="s">
        <v>296</v>
      </c>
      <c r="H39" s="181" t="s">
        <v>296</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7912.4606919999997</v>
      </c>
      <c r="D40" s="177">
        <v>13267.929864000002</v>
      </c>
      <c r="E40" s="178">
        <v>13907.675236999999</v>
      </c>
      <c r="F40" s="179">
        <v>2.3708596642972113</v>
      </c>
      <c r="G40" s="180">
        <v>0.80922021069254557</v>
      </c>
      <c r="H40" s="181">
        <v>0.88189055978026076</v>
      </c>
      <c r="I40" s="179">
        <v>119.633738701138</v>
      </c>
      <c r="J40" s="180">
        <v>181.24228660320136</v>
      </c>
      <c r="K40" s="181">
        <v>162.10137547367836</v>
      </c>
      <c r="L40" s="179">
        <v>2.8363480557560035</v>
      </c>
      <c r="M40" s="180">
        <v>1.4666492135144136</v>
      </c>
      <c r="N40" s="181">
        <v>1.4295567275763243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11585.055586930001</v>
      </c>
      <c r="D41" s="177">
        <v>12415.984595999998</v>
      </c>
      <c r="E41" s="178">
        <v>12520.91032651</v>
      </c>
      <c r="F41" s="179">
        <v>3.4531358869035107</v>
      </c>
      <c r="G41" s="180">
        <v>2.781072427000618</v>
      </c>
      <c r="H41" s="181">
        <v>2.7578359096534508</v>
      </c>
      <c r="I41" s="179">
        <v>60.956605620105556</v>
      </c>
      <c r="J41" s="180">
        <v>64.272479298177217</v>
      </c>
      <c r="K41" s="181">
        <v>66.059556851602451</v>
      </c>
      <c r="L41" s="179">
        <v>2.1049144241061071</v>
      </c>
      <c r="M41" s="180">
        <v>1.7874641999112868</v>
      </c>
      <c r="N41" s="181">
        <v>1.821814180611429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958.65304516999993</v>
      </c>
      <c r="D42" s="177">
        <v>1487.7995033699999</v>
      </c>
      <c r="E42" s="178">
        <v>1687.45644735</v>
      </c>
      <c r="F42" s="179">
        <v>0</v>
      </c>
      <c r="G42" s="180">
        <v>0</v>
      </c>
      <c r="H42" s="181">
        <v>0</v>
      </c>
      <c r="I42" s="179" t="s">
        <v>296</v>
      </c>
      <c r="J42" s="180" t="s">
        <v>296</v>
      </c>
      <c r="K42" s="181" t="s">
        <v>296</v>
      </c>
      <c r="L42" s="179">
        <v>0.40276515569981841</v>
      </c>
      <c r="M42" s="180">
        <v>0.54581876399379814</v>
      </c>
      <c r="N42" s="181">
        <v>0.49266594838969902</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296</v>
      </c>
      <c r="G43" s="180" t="s">
        <v>296</v>
      </c>
      <c r="H43" s="181" t="s">
        <v>296</v>
      </c>
      <c r="I43" s="179" t="s">
        <v>296</v>
      </c>
      <c r="J43" s="180" t="s">
        <v>296</v>
      </c>
      <c r="K43" s="181" t="s">
        <v>296</v>
      </c>
      <c r="L43" s="179" t="s">
        <v>296</v>
      </c>
      <c r="M43" s="180" t="s">
        <v>296</v>
      </c>
      <c r="N43" s="181" t="s">
        <v>296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1997.9901639999998</v>
      </c>
      <c r="D44" s="177">
        <v>3680.6342779999995</v>
      </c>
      <c r="E44" s="178">
        <v>4087.197768</v>
      </c>
      <c r="F44" s="179">
        <v>0</v>
      </c>
      <c r="G44" s="180">
        <v>0</v>
      </c>
      <c r="H44" s="181">
        <v>0</v>
      </c>
      <c r="I44" s="179" t="s">
        <v>296</v>
      </c>
      <c r="J44" s="180" t="s">
        <v>296</v>
      </c>
      <c r="K44" s="181" t="s">
        <v>296</v>
      </c>
      <c r="L44" s="179">
        <v>2.4733201339223414</v>
      </c>
      <c r="M44" s="180">
        <v>1.459256365704042</v>
      </c>
      <c r="N44" s="181">
        <v>1.3688904519875436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19115.498530000001</v>
      </c>
      <c r="D45" s="177">
        <v>1684.211067</v>
      </c>
      <c r="E45" s="178">
        <v>1667.985465</v>
      </c>
      <c r="F45" s="179">
        <v>4.2833917238150105</v>
      </c>
      <c r="G45" s="180">
        <v>55.6297077223754</v>
      </c>
      <c r="H45" s="181">
        <v>64.103467892029869</v>
      </c>
      <c r="I45" s="179">
        <v>71.460265518427661</v>
      </c>
      <c r="J45" s="180">
        <v>79.209737564257949</v>
      </c>
      <c r="K45" s="181">
        <v>74.516290725260632</v>
      </c>
      <c r="L45" s="179">
        <v>3.0609230990325624</v>
      </c>
      <c r="M45" s="180">
        <v>44.064145494657289</v>
      </c>
      <c r="N45" s="181">
        <v>47.767526499399075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4796.1218018099999</v>
      </c>
      <c r="D46" s="177">
        <v>6733.6420342199999</v>
      </c>
      <c r="E46" s="178">
        <v>6990.0374990300006</v>
      </c>
      <c r="F46" s="179">
        <v>5.558010181255197</v>
      </c>
      <c r="G46" s="180">
        <v>5.7690026015022369</v>
      </c>
      <c r="H46" s="181">
        <v>5.8316361813018434</v>
      </c>
      <c r="I46" s="179">
        <v>66.325684681550243</v>
      </c>
      <c r="J46" s="180">
        <v>70.012528010571955</v>
      </c>
      <c r="K46" s="181">
        <v>69.854650325653154</v>
      </c>
      <c r="L46" s="179">
        <v>3.6863883073877806</v>
      </c>
      <c r="M46" s="180">
        <v>4.0390245623073788</v>
      </c>
      <c r="N46" s="181">
        <v>4.0736690627126757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296</v>
      </c>
      <c r="G47" s="180" t="s">
        <v>296</v>
      </c>
      <c r="H47" s="181" t="s">
        <v>296</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3697.2079429999999</v>
      </c>
      <c r="D48" s="177">
        <v>4352.6554939999996</v>
      </c>
      <c r="E48" s="178">
        <v>4089.1416010000003</v>
      </c>
      <c r="F48" s="179">
        <v>1.5060977867211078</v>
      </c>
      <c r="G48" s="180">
        <v>1.2793010399458</v>
      </c>
      <c r="H48" s="181">
        <v>1.3617422049259083</v>
      </c>
      <c r="I48" s="179">
        <v>63.763682739649205</v>
      </c>
      <c r="J48" s="180">
        <v>72.727293134795062</v>
      </c>
      <c r="K48" s="181">
        <v>72.142526357910938</v>
      </c>
      <c r="L48" s="179">
        <v>0.96034341447372573</v>
      </c>
      <c r="M48" s="180">
        <v>0.93040101739786363</v>
      </c>
      <c r="N48" s="181">
        <v>0.98239522911547117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2516.6036393300001</v>
      </c>
      <c r="D49" s="177">
        <v>1947.9546675899999</v>
      </c>
      <c r="E49" s="178">
        <v>2281.1453472400003</v>
      </c>
      <c r="F49" s="179">
        <v>4.808481627731287</v>
      </c>
      <c r="G49" s="180">
        <v>3.358501242790207</v>
      </c>
      <c r="H49" s="181">
        <v>2.642315766197358</v>
      </c>
      <c r="I49" s="179">
        <v>91.011247235726159</v>
      </c>
      <c r="J49" s="180">
        <v>111.3058359127983</v>
      </c>
      <c r="K49" s="181">
        <v>115.58833369458057</v>
      </c>
      <c r="L49" s="179">
        <v>4.3762591024989907</v>
      </c>
      <c r="M49" s="180">
        <v>3.7382078824293599</v>
      </c>
      <c r="N49" s="181">
        <v>3.0542087650967154</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255.44647900000001</v>
      </c>
      <c r="D50" s="177">
        <v>175.62178299999999</v>
      </c>
      <c r="E50" s="178">
        <v>166.733407</v>
      </c>
      <c r="F50" s="179">
        <v>38.515129425604648</v>
      </c>
      <c r="G50" s="180">
        <v>42.404471545537156</v>
      </c>
      <c r="H50" s="181">
        <v>44.296155358955744</v>
      </c>
      <c r="I50" s="179">
        <v>37.033921101944031</v>
      </c>
      <c r="J50" s="180">
        <v>37.249389494548716</v>
      </c>
      <c r="K50" s="181">
        <v>36.814219533235601</v>
      </c>
      <c r="L50" s="179">
        <v>14.263662643790054</v>
      </c>
      <c r="M50" s="180">
        <v>15.795406769102213</v>
      </c>
      <c r="N50" s="181">
        <v>16.307283878629072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296</v>
      </c>
      <c r="G51" s="180" t="s">
        <v>296</v>
      </c>
      <c r="H51" s="181" t="s">
        <v>296</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3531.8981910000002</v>
      </c>
      <c r="D52" s="177">
        <v>3466.093562</v>
      </c>
      <c r="E52" s="178">
        <v>3498.3121190000002</v>
      </c>
      <c r="F52" s="179">
        <v>0</v>
      </c>
      <c r="G52" s="180">
        <v>0</v>
      </c>
      <c r="H52" s="181">
        <v>0</v>
      </c>
      <c r="I52" s="179" t="s">
        <v>296</v>
      </c>
      <c r="J52" s="180" t="s">
        <v>296</v>
      </c>
      <c r="K52" s="181" t="s">
        <v>296</v>
      </c>
      <c r="L52" s="179">
        <v>0.47794925241660219</v>
      </c>
      <c r="M52" s="180">
        <v>0.52001002504963534</v>
      </c>
      <c r="N52" s="181">
        <v>0.50777847704103041</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763.84473200000002</v>
      </c>
      <c r="D53" s="177">
        <v>1035.3302449999999</v>
      </c>
      <c r="E53" s="178">
        <v>1016.0179350000001</v>
      </c>
      <c r="F53" s="179">
        <v>0.42478200923168768</v>
      </c>
      <c r="G53" s="180">
        <v>0.31339517179854048</v>
      </c>
      <c r="H53" s="181">
        <v>0.31935213820807207</v>
      </c>
      <c r="I53" s="179">
        <v>171.13969812076712</v>
      </c>
      <c r="J53" s="180">
        <v>208.78017058719286</v>
      </c>
      <c r="K53" s="181">
        <v>210.57991940641205</v>
      </c>
      <c r="L53" s="179">
        <v>0.72697064827043933</v>
      </c>
      <c r="M53" s="180">
        <v>0.65430697429301909</v>
      </c>
      <c r="N53" s="181">
        <v>0.67249147526121178</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185</v>
      </c>
      <c r="C54" s="105">
        <v>0</v>
      </c>
      <c r="D54" s="177">
        <v>0</v>
      </c>
      <c r="E54" s="178">
        <v>0</v>
      </c>
      <c r="F54" s="179" t="s">
        <v>296</v>
      </c>
      <c r="G54" s="180" t="s">
        <v>296</v>
      </c>
      <c r="H54" s="181" t="s">
        <v>296</v>
      </c>
      <c r="I54" s="179" t="s">
        <v>296</v>
      </c>
      <c r="J54" s="180" t="s">
        <v>296</v>
      </c>
      <c r="K54" s="181" t="s">
        <v>296</v>
      </c>
      <c r="L54" s="179" t="s">
        <v>296</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53</v>
      </c>
      <c r="C55" s="105">
        <v>0</v>
      </c>
      <c r="D55" s="177">
        <v>0</v>
      </c>
      <c r="E55" s="178">
        <v>0</v>
      </c>
      <c r="F55" s="179" t="s">
        <v>296</v>
      </c>
      <c r="G55" s="180" t="s">
        <v>296</v>
      </c>
      <c r="H55" s="181" t="s">
        <v>296</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231</v>
      </c>
      <c r="C56" s="105">
        <v>0</v>
      </c>
      <c r="D56" s="177">
        <v>0</v>
      </c>
      <c r="E56" s="178">
        <v>0</v>
      </c>
      <c r="F56" s="179" t="s">
        <v>296</v>
      </c>
      <c r="G56" s="180" t="s">
        <v>296</v>
      </c>
      <c r="H56" s="181" t="s">
        <v>296</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68</v>
      </c>
      <c r="C57" s="105">
        <v>0</v>
      </c>
      <c r="D57" s="177">
        <v>0</v>
      </c>
      <c r="E57" s="178">
        <v>0</v>
      </c>
      <c r="F57" s="179" t="s">
        <v>296</v>
      </c>
      <c r="G57" s="180" t="s">
        <v>296</v>
      </c>
      <c r="H57" s="181" t="s">
        <v>296</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55</v>
      </c>
      <c r="C58" s="105">
        <v>8.8686000000000001E-2</v>
      </c>
      <c r="D58" s="177">
        <v>0</v>
      </c>
      <c r="E58" s="178">
        <v>0</v>
      </c>
      <c r="F58" s="179">
        <v>0</v>
      </c>
      <c r="G58" s="180" t="s">
        <v>296</v>
      </c>
      <c r="H58" s="181" t="s">
        <v>296</v>
      </c>
      <c r="I58" s="179" t="s">
        <v>296</v>
      </c>
      <c r="J58" s="180" t="s">
        <v>296</v>
      </c>
      <c r="K58" s="181" t="s">
        <v>296</v>
      </c>
      <c r="L58" s="179">
        <v>10.717587894368897</v>
      </c>
      <c r="M58" s="180" t="s">
        <v>296</v>
      </c>
      <c r="N58" s="181" t="s">
        <v>296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50</v>
      </c>
      <c r="C59" s="105">
        <v>4959.031050999999</v>
      </c>
      <c r="D59" s="177" t="s">
        <v>476</v>
      </c>
      <c r="E59" s="178" t="s">
        <v>295</v>
      </c>
      <c r="F59" s="179">
        <v>5.0224843611288792</v>
      </c>
      <c r="G59" s="177" t="s">
        <v>476</v>
      </c>
      <c r="H59" s="178" t="s">
        <v>295</v>
      </c>
      <c r="I59" s="179">
        <v>74.120858593465371</v>
      </c>
      <c r="J59" s="177" t="s">
        <v>476</v>
      </c>
      <c r="K59" s="178" t="s">
        <v>295</v>
      </c>
      <c r="L59" s="179">
        <v>3.7227085311912491</v>
      </c>
      <c r="M59" s="177" t="s">
        <v>476</v>
      </c>
      <c r="N59" s="178" t="s">
        <v>295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236"/>
      <c r="D60" s="237"/>
      <c r="E60" s="238"/>
      <c r="F60" s="236"/>
      <c r="G60" s="237"/>
      <c r="H60" s="238"/>
      <c r="I60" s="236"/>
      <c r="J60" s="237"/>
      <c r="K60" s="238"/>
      <c r="L60" s="236"/>
      <c r="M60" s="237"/>
      <c r="N60" s="23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475</v>
      </c>
      <c r="C61" s="239"/>
      <c r="D61" s="239"/>
      <c r="E61" s="239"/>
      <c r="F61" s="239"/>
      <c r="G61" s="239"/>
      <c r="H61" s="239"/>
      <c r="I61" s="239"/>
      <c r="J61" s="239"/>
      <c r="K61" s="239"/>
      <c r="L61" s="239"/>
      <c r="M61" s="239"/>
      <c r="N61" s="239"/>
    </row>
    <row r="62" spans="1:102" ht="20.100000000000001" customHeight="1">
      <c r="B62" s="85" t="s">
        <v>474</v>
      </c>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row>
    <row r="65" spans="2:2" ht="20.100000000000001" customHeight="1">
      <c r="B65" s="63"/>
    </row>
    <row r="66" spans="2:2" ht="20.100000000000001" customHeight="1">
      <c r="B66" s="63"/>
    </row>
    <row r="67" spans="2:2" ht="20.100000000000001" customHeight="1">
      <c r="B67" s="63"/>
    </row>
    <row r="68" spans="2:2" ht="20.100000000000001" customHeight="1">
      <c r="B68" s="84"/>
    </row>
    <row r="69" spans="2:2" ht="20.100000000000001" customHeight="1">
      <c r="B69" s="63"/>
    </row>
    <row r="70" spans="2:2">
      <c r="B70" s="63"/>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N1" sqref="N1"/>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0"/>
      <c r="C4" s="231"/>
      <c r="D4" s="231"/>
      <c r="E4" s="231"/>
      <c r="F4" s="232"/>
      <c r="G4" s="232"/>
      <c r="H4" s="232"/>
      <c r="I4" s="231"/>
      <c r="J4" s="232"/>
      <c r="K4" s="232"/>
      <c r="L4" s="232"/>
      <c r="M4" s="232"/>
      <c r="N4" s="232"/>
    </row>
    <row r="5" spans="1:102" s="95" customFormat="1" ht="20.100000000000001" customHeight="1">
      <c r="A5" s="93"/>
      <c r="B5" s="215"/>
      <c r="C5" s="637" t="s">
        <v>200</v>
      </c>
      <c r="D5" s="638"/>
      <c r="E5" s="639"/>
      <c r="F5" s="637" t="s">
        <v>198</v>
      </c>
      <c r="G5" s="638"/>
      <c r="H5" s="639"/>
      <c r="I5" s="637" t="s">
        <v>196</v>
      </c>
      <c r="J5" s="638"/>
      <c r="K5" s="639"/>
      <c r="L5" s="637" t="s">
        <v>197</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294</v>
      </c>
      <c r="C7" s="217">
        <v>273060.73477158992</v>
      </c>
      <c r="D7" s="240">
        <v>294664.57572532998</v>
      </c>
      <c r="E7" s="219">
        <v>301994.85835368995</v>
      </c>
      <c r="F7" s="220">
        <v>1.1421125072627893</v>
      </c>
      <c r="G7" s="221">
        <v>1.2137868920978876</v>
      </c>
      <c r="H7" s="222">
        <v>1.1752283001765818</v>
      </c>
      <c r="I7" s="220">
        <v>168.47062516802072</v>
      </c>
      <c r="J7" s="221">
        <v>140.92127792534274</v>
      </c>
      <c r="K7" s="222">
        <v>140.19973722150456</v>
      </c>
      <c r="L7" s="220">
        <v>1.9241240811077771</v>
      </c>
      <c r="M7" s="221">
        <v>1.7104839996346439</v>
      </c>
      <c r="N7" s="222">
        <v>1.6476669886003226</v>
      </c>
      <c r="O7" s="241"/>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39113.062415730004</v>
      </c>
      <c r="D8" s="177">
        <v>53679.003571219997</v>
      </c>
      <c r="E8" s="178">
        <v>51435.574485110003</v>
      </c>
      <c r="F8" s="179">
        <v>4.1552802532444366E-2</v>
      </c>
      <c r="G8" s="180">
        <v>3.098436008451582E-2</v>
      </c>
      <c r="H8" s="181">
        <v>3.2984583792266292E-2</v>
      </c>
      <c r="I8" s="179">
        <v>2300.5449534469699</v>
      </c>
      <c r="J8" s="180">
        <v>2429.26581131081</v>
      </c>
      <c r="K8" s="181">
        <v>2194.0252752302717</v>
      </c>
      <c r="L8" s="179">
        <v>0.95594090167593349</v>
      </c>
      <c r="M8" s="180">
        <v>0.75269246638657605</v>
      </c>
      <c r="N8" s="181">
        <v>0.7236901053318302</v>
      </c>
      <c r="O8" s="241"/>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10922.768021999998</v>
      </c>
      <c r="D9" s="177">
        <v>16925.773080000003</v>
      </c>
      <c r="E9" s="178">
        <v>17681.355950999998</v>
      </c>
      <c r="F9" s="179">
        <v>0.46746760433945989</v>
      </c>
      <c r="G9" s="180">
        <v>6.0110489204313486E-2</v>
      </c>
      <c r="H9" s="181">
        <v>0</v>
      </c>
      <c r="I9" s="179">
        <v>827.95765101888537</v>
      </c>
      <c r="J9" s="180">
        <v>2094.1210310625002</v>
      </c>
      <c r="K9" s="181" t="s">
        <v>296</v>
      </c>
      <c r="L9" s="179">
        <v>3.8704337961632493</v>
      </c>
      <c r="M9" s="180">
        <v>1.2587863963020822</v>
      </c>
      <c r="N9" s="181">
        <v>1.5619594603793971</v>
      </c>
      <c r="O9" s="241"/>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57722.640985350001</v>
      </c>
      <c r="D10" s="177">
        <v>62514.613716870001</v>
      </c>
      <c r="E10" s="178">
        <v>65833.039589020002</v>
      </c>
      <c r="F10" s="179">
        <v>0.22467496215724933</v>
      </c>
      <c r="G10" s="180">
        <v>0.1186420190739899</v>
      </c>
      <c r="H10" s="181">
        <v>0.11101550110134896</v>
      </c>
      <c r="I10" s="179">
        <v>121.37380666000519</v>
      </c>
      <c r="J10" s="180">
        <v>224.30940424521503</v>
      </c>
      <c r="K10" s="181">
        <v>192.16595431942699</v>
      </c>
      <c r="L10" s="179">
        <v>0.27269655418217964</v>
      </c>
      <c r="M10" s="180">
        <v>0.26612520616936108</v>
      </c>
      <c r="N10" s="181">
        <v>0.21333399713390125</v>
      </c>
      <c r="O10" s="241"/>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40841.966997189993</v>
      </c>
      <c r="D11" s="177">
        <v>2555.4739262500002</v>
      </c>
      <c r="E11" s="178">
        <v>2770.16964263</v>
      </c>
      <c r="F11" s="179">
        <v>5.5199419256793165</v>
      </c>
      <c r="G11" s="180">
        <v>0</v>
      </c>
      <c r="H11" s="181">
        <v>0</v>
      </c>
      <c r="I11" s="179">
        <v>107.42097360347532</v>
      </c>
      <c r="J11" s="180" t="s">
        <v>296</v>
      </c>
      <c r="K11" s="181" t="s">
        <v>296</v>
      </c>
      <c r="L11" s="179">
        <v>5.9295753589111451</v>
      </c>
      <c r="M11" s="180">
        <v>1.1236929504555142</v>
      </c>
      <c r="N11" s="181">
        <v>1.1511424213617818</v>
      </c>
      <c r="O11" s="241"/>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14239.289026999999</v>
      </c>
      <c r="D12" s="177">
        <v>6497.4279319999996</v>
      </c>
      <c r="E12" s="178">
        <v>5916.1710029999995</v>
      </c>
      <c r="F12" s="179">
        <v>2.053332855633453E-4</v>
      </c>
      <c r="G12" s="180">
        <v>10.505339930563775</v>
      </c>
      <c r="H12" s="181">
        <v>11.497770900385857</v>
      </c>
      <c r="I12" s="223">
        <v>1413029.5163827895</v>
      </c>
      <c r="J12" s="242">
        <v>61.403937128015073</v>
      </c>
      <c r="K12" s="243">
        <v>54.312834247224252</v>
      </c>
      <c r="L12" s="179">
        <v>2.9014199319686305</v>
      </c>
      <c r="M12" s="180">
        <v>6.4506923260476423</v>
      </c>
      <c r="N12" s="181">
        <v>6.2447652512521534</v>
      </c>
      <c r="O12" s="241"/>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27181.260685000001</v>
      </c>
      <c r="D13" s="177">
        <v>25563.355475</v>
      </c>
      <c r="E13" s="178">
        <v>23259.866405999997</v>
      </c>
      <c r="F13" s="179">
        <v>0.20737250068428897</v>
      </c>
      <c r="G13" s="180">
        <v>0.37341174202797023</v>
      </c>
      <c r="H13" s="181">
        <v>0.41039174229898628</v>
      </c>
      <c r="I13" s="179">
        <v>479.43979629020521</v>
      </c>
      <c r="J13" s="180">
        <v>220.37182961453752</v>
      </c>
      <c r="K13" s="181">
        <v>202.58633426084413</v>
      </c>
      <c r="L13" s="179">
        <v>0.99422629484265967</v>
      </c>
      <c r="M13" s="180">
        <v>0.82289428790255481</v>
      </c>
      <c r="N13" s="181">
        <v>0.83139758683272658</v>
      </c>
      <c r="O13" s="241"/>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12555.937651</v>
      </c>
      <c r="D14" s="177">
        <v>18689.089725999998</v>
      </c>
      <c r="E14" s="178">
        <v>21038.331084000001</v>
      </c>
      <c r="F14" s="179">
        <v>0</v>
      </c>
      <c r="G14" s="180">
        <v>0</v>
      </c>
      <c r="H14" s="181">
        <v>0</v>
      </c>
      <c r="I14" s="179" t="s">
        <v>296</v>
      </c>
      <c r="J14" s="180" t="s">
        <v>296</v>
      </c>
      <c r="K14" s="181" t="s">
        <v>296</v>
      </c>
      <c r="L14" s="179">
        <v>0.83680519066317549</v>
      </c>
      <c r="M14" s="180">
        <v>0.63371569047171905</v>
      </c>
      <c r="N14" s="181">
        <v>0.60602158265758754</v>
      </c>
      <c r="O14" s="241"/>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24094.193582240001</v>
      </c>
      <c r="E15" s="178">
        <v>29428.769078739999</v>
      </c>
      <c r="F15" s="179" t="s">
        <v>295</v>
      </c>
      <c r="G15" s="180">
        <v>9.3625996094876456</v>
      </c>
      <c r="H15" s="181">
        <v>7.6629992414434813</v>
      </c>
      <c r="I15" s="179" t="s">
        <v>296</v>
      </c>
      <c r="J15" s="180">
        <v>103.58031226120794</v>
      </c>
      <c r="K15" s="181">
        <v>104.27723985379707</v>
      </c>
      <c r="L15" s="179" t="s">
        <v>296</v>
      </c>
      <c r="M15" s="180">
        <v>9.6978099112739393</v>
      </c>
      <c r="N15" s="181">
        <v>7.990764098994668</v>
      </c>
      <c r="O15" s="241"/>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12363.98103459</v>
      </c>
      <c r="D16" s="177">
        <v>11631.825834300002</v>
      </c>
      <c r="E16" s="178">
        <v>10836.93996111</v>
      </c>
      <c r="F16" s="179">
        <v>0.53401350297517225</v>
      </c>
      <c r="G16" s="180">
        <v>0.98003841807746817</v>
      </c>
      <c r="H16" s="181">
        <v>1.0311718224980735</v>
      </c>
      <c r="I16" s="179">
        <v>149.2814033527448</v>
      </c>
      <c r="J16" s="180">
        <v>203.05843611312645</v>
      </c>
      <c r="K16" s="181">
        <v>197.94173975192223</v>
      </c>
      <c r="L16" s="179">
        <v>0.79718285133448874</v>
      </c>
      <c r="M16" s="180">
        <v>1.9900506850559312</v>
      </c>
      <c r="N16" s="181">
        <v>2.04111944528429</v>
      </c>
      <c r="O16" s="241"/>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13890.56484345</v>
      </c>
      <c r="D17" s="177">
        <v>13430.808740229999</v>
      </c>
      <c r="E17" s="178">
        <v>13371.361506700001</v>
      </c>
      <c r="F17" s="179">
        <v>0</v>
      </c>
      <c r="G17" s="180">
        <v>0</v>
      </c>
      <c r="H17" s="181">
        <v>0</v>
      </c>
      <c r="I17" s="179" t="s">
        <v>296</v>
      </c>
      <c r="J17" s="180" t="s">
        <v>296</v>
      </c>
      <c r="K17" s="181" t="s">
        <v>296</v>
      </c>
      <c r="L17" s="179">
        <v>1.273062496471377</v>
      </c>
      <c r="M17" s="180">
        <v>0.67671727018013927</v>
      </c>
      <c r="N17" s="181">
        <v>0.67764901199176697</v>
      </c>
      <c r="O17" s="241"/>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53.836255000000001</v>
      </c>
      <c r="D18" s="177">
        <v>118.243816</v>
      </c>
      <c r="E18" s="178">
        <v>126.187183</v>
      </c>
      <c r="F18" s="179">
        <v>0</v>
      </c>
      <c r="G18" s="180">
        <v>0</v>
      </c>
      <c r="H18" s="181">
        <v>0</v>
      </c>
      <c r="I18" s="179" t="s">
        <v>296</v>
      </c>
      <c r="J18" s="180" t="s">
        <v>296</v>
      </c>
      <c r="K18" s="181" t="s">
        <v>296</v>
      </c>
      <c r="L18" s="179">
        <v>8.5807213001721596</v>
      </c>
      <c r="M18" s="180">
        <v>2.3444033639780368</v>
      </c>
      <c r="N18" s="181">
        <v>2.1635049892507703</v>
      </c>
      <c r="O18" s="241"/>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6714.3113848499997</v>
      </c>
      <c r="D19" s="177">
        <v>8035.2776200500002</v>
      </c>
      <c r="E19" s="178">
        <v>8516.6182245299988</v>
      </c>
      <c r="F19" s="179">
        <v>0.69678995995871873</v>
      </c>
      <c r="G19" s="180">
        <v>0.461595882729055</v>
      </c>
      <c r="H19" s="181">
        <v>0.44082849917899075</v>
      </c>
      <c r="I19" s="179">
        <v>135.17147235385579</v>
      </c>
      <c r="J19" s="180">
        <v>149.56224175102795</v>
      </c>
      <c r="K19" s="181">
        <v>145.76049729999431</v>
      </c>
      <c r="L19" s="179">
        <v>0.94186124809004212</v>
      </c>
      <c r="M19" s="180">
        <v>0.69037315004002076</v>
      </c>
      <c r="N19" s="181">
        <v>0.64255381264339817</v>
      </c>
      <c r="O19" s="241"/>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4884.8505759399995</v>
      </c>
      <c r="D20" s="177">
        <v>5810.9621169499997</v>
      </c>
      <c r="E20" s="178">
        <v>5836.73572702</v>
      </c>
      <c r="F20" s="179">
        <v>0</v>
      </c>
      <c r="G20" s="180">
        <v>0</v>
      </c>
      <c r="H20" s="181">
        <v>0</v>
      </c>
      <c r="I20" s="179" t="s">
        <v>296</v>
      </c>
      <c r="J20" s="180" t="s">
        <v>296</v>
      </c>
      <c r="K20" s="181" t="s">
        <v>296</v>
      </c>
      <c r="L20" s="179">
        <v>2.7986107084492153</v>
      </c>
      <c r="M20" s="180">
        <v>2.225558333838864</v>
      </c>
      <c r="N20" s="181">
        <v>2.1706943842510871</v>
      </c>
      <c r="O20" s="241"/>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8707.9590250000001</v>
      </c>
      <c r="D21" s="177">
        <v>13045.295056000001</v>
      </c>
      <c r="E21" s="178">
        <v>12667.411258</v>
      </c>
      <c r="F21" s="179">
        <v>0</v>
      </c>
      <c r="G21" s="180">
        <v>0</v>
      </c>
      <c r="H21" s="181">
        <v>0</v>
      </c>
      <c r="I21" s="179" t="s">
        <v>296</v>
      </c>
      <c r="J21" s="180" t="s">
        <v>296</v>
      </c>
      <c r="K21" s="181" t="s">
        <v>296</v>
      </c>
      <c r="L21" s="179">
        <v>0.54455297577608885</v>
      </c>
      <c r="M21" s="180">
        <v>0.79642541279443479</v>
      </c>
      <c r="N21" s="181">
        <v>0.76853253610533412</v>
      </c>
      <c r="O21" s="241"/>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7.058E-3</v>
      </c>
      <c r="D22" s="177">
        <v>942.029042</v>
      </c>
      <c r="E22" s="178">
        <v>851.23895900000002</v>
      </c>
      <c r="F22" s="179">
        <v>0</v>
      </c>
      <c r="G22" s="180">
        <v>0</v>
      </c>
      <c r="H22" s="181">
        <v>0</v>
      </c>
      <c r="I22" s="179" t="s">
        <v>296</v>
      </c>
      <c r="J22" s="180" t="s">
        <v>296</v>
      </c>
      <c r="K22" s="181" t="s">
        <v>296</v>
      </c>
      <c r="L22" s="179">
        <v>0</v>
      </c>
      <c r="M22" s="180">
        <v>0.81162030671236973</v>
      </c>
      <c r="N22" s="181">
        <v>0.87436811030637984</v>
      </c>
      <c r="O22" s="241"/>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1354.7955689999999</v>
      </c>
      <c r="D23" s="177">
        <v>1671.972749</v>
      </c>
      <c r="E23" s="178">
        <v>1791.611318</v>
      </c>
      <c r="F23" s="179">
        <v>0</v>
      </c>
      <c r="G23" s="180">
        <v>0</v>
      </c>
      <c r="H23" s="181">
        <v>0</v>
      </c>
      <c r="I23" s="179" t="s">
        <v>296</v>
      </c>
      <c r="J23" s="180" t="s">
        <v>296</v>
      </c>
      <c r="K23" s="181" t="s">
        <v>296</v>
      </c>
      <c r="L23" s="179">
        <v>0.40788958322906949</v>
      </c>
      <c r="M23" s="180">
        <v>1.8685306933791419</v>
      </c>
      <c r="N23" s="181">
        <v>1.2675025420887633</v>
      </c>
      <c r="O23" s="241"/>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1989.35719389</v>
      </c>
      <c r="D24" s="177">
        <v>1462.0747147100001</v>
      </c>
      <c r="E24" s="178">
        <v>1428.5042962699999</v>
      </c>
      <c r="F24" s="179">
        <v>1.8779836363597651</v>
      </c>
      <c r="G24" s="180">
        <v>2.5552594675307172</v>
      </c>
      <c r="H24" s="181">
        <v>0</v>
      </c>
      <c r="I24" s="179">
        <v>95.839029001592507</v>
      </c>
      <c r="J24" s="180">
        <v>112.53092652518264</v>
      </c>
      <c r="K24" s="181" t="s">
        <v>296</v>
      </c>
      <c r="L24" s="179">
        <v>1.7998412818959968</v>
      </c>
      <c r="M24" s="180">
        <v>2.8754571539347644</v>
      </c>
      <c r="N24" s="181">
        <v>0.71266395954022432</v>
      </c>
      <c r="O24" s="241"/>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345.79490700000002</v>
      </c>
      <c r="D25" s="177">
        <v>285.94680099999999</v>
      </c>
      <c r="E25" s="178">
        <v>276.60499099999998</v>
      </c>
      <c r="F25" s="179">
        <v>0</v>
      </c>
      <c r="G25" s="180">
        <v>0</v>
      </c>
      <c r="H25" s="181">
        <v>0</v>
      </c>
      <c r="I25" s="179" t="s">
        <v>296</v>
      </c>
      <c r="J25" s="180" t="s">
        <v>296</v>
      </c>
      <c r="K25" s="181" t="s">
        <v>296</v>
      </c>
      <c r="L25" s="179">
        <v>0.49103441537963427</v>
      </c>
      <c r="M25" s="180">
        <v>0.60682721189106781</v>
      </c>
      <c r="N25" s="181">
        <v>0.64135610626057005</v>
      </c>
      <c r="O25" s="241"/>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2186.6199319999996</v>
      </c>
      <c r="D26" s="177">
        <v>7086.2008620000006</v>
      </c>
      <c r="E26" s="178">
        <v>8479.0710870000003</v>
      </c>
      <c r="F26" s="179">
        <v>4.6773707448304744</v>
      </c>
      <c r="G26" s="180">
        <v>1.3979326994696752</v>
      </c>
      <c r="H26" s="181">
        <v>1.168292115770535</v>
      </c>
      <c r="I26" s="179">
        <v>50.746045118302604</v>
      </c>
      <c r="J26" s="180">
        <v>126.16473605339387</v>
      </c>
      <c r="K26" s="181">
        <v>164.03831285865334</v>
      </c>
      <c r="L26" s="179">
        <v>2.3735806685219591</v>
      </c>
      <c r="M26" s="180">
        <v>1.7636981004899996</v>
      </c>
      <c r="N26" s="181">
        <v>1.9164466759706504</v>
      </c>
      <c r="O26" s="241"/>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2341.0817510000002</v>
      </c>
      <c r="D27" s="177">
        <v>2447.7049849999999</v>
      </c>
      <c r="E27" s="178">
        <v>2391.859868</v>
      </c>
      <c r="F27" s="179">
        <v>0</v>
      </c>
      <c r="G27" s="180">
        <v>0</v>
      </c>
      <c r="H27" s="181">
        <v>1.7444726406522073</v>
      </c>
      <c r="I27" s="179" t="s">
        <v>296</v>
      </c>
      <c r="J27" s="180" t="s">
        <v>296</v>
      </c>
      <c r="K27" s="181">
        <v>82.073153098976476</v>
      </c>
      <c r="L27" s="179">
        <v>0.54060376125669096</v>
      </c>
      <c r="M27" s="180">
        <v>0.72476201620351732</v>
      </c>
      <c r="N27" s="181">
        <v>1.4317437011322436</v>
      </c>
      <c r="O27" s="241"/>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241"/>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1162.8959749999999</v>
      </c>
      <c r="D29" s="177">
        <v>2095.383875</v>
      </c>
      <c r="E29" s="178">
        <v>1956.142392</v>
      </c>
      <c r="F29" s="179">
        <v>8.8226118419577482</v>
      </c>
      <c r="G29" s="180">
        <v>0</v>
      </c>
      <c r="H29" s="181">
        <v>0</v>
      </c>
      <c r="I29" s="179">
        <v>91.156174716342363</v>
      </c>
      <c r="J29" s="180" t="s">
        <v>296</v>
      </c>
      <c r="K29" s="181" t="s">
        <v>296</v>
      </c>
      <c r="L29" s="179">
        <v>8.0423554651997158</v>
      </c>
      <c r="M29" s="180">
        <v>0.25356127167867992</v>
      </c>
      <c r="N29" s="181">
        <v>0.24783497458195264</v>
      </c>
      <c r="O29" s="241"/>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3053.5298950000001</v>
      </c>
      <c r="D30" s="177">
        <v>3675.0074770000001</v>
      </c>
      <c r="E30" s="178">
        <v>3688.5534660000003</v>
      </c>
      <c r="F30" s="179">
        <v>1.0371864395976382</v>
      </c>
      <c r="G30" s="180">
        <v>0.86178866840983026</v>
      </c>
      <c r="H30" s="181">
        <v>0.858623801767606</v>
      </c>
      <c r="I30" s="179">
        <v>100.66251882885931</v>
      </c>
      <c r="J30" s="180">
        <v>70.799899011070067</v>
      </c>
      <c r="K30" s="181">
        <v>73.933457565546647</v>
      </c>
      <c r="L30" s="179">
        <v>1.0440579950503479</v>
      </c>
      <c r="M30" s="180">
        <v>0.61014550692300529</v>
      </c>
      <c r="N30" s="181">
        <v>0.63481026412753627</v>
      </c>
      <c r="O30" s="241"/>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241"/>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689.18593799999996</v>
      </c>
      <c r="D32" s="177">
        <v>761.92177700000002</v>
      </c>
      <c r="E32" s="178">
        <v>927.77404899999999</v>
      </c>
      <c r="F32" s="179">
        <v>1.0332018701170889</v>
      </c>
      <c r="G32" s="180">
        <v>0.93456864142104701</v>
      </c>
      <c r="H32" s="181">
        <v>0.76750174330431187</v>
      </c>
      <c r="I32" s="179">
        <v>570.33725140372781</v>
      </c>
      <c r="J32" s="180">
        <v>488.70876413242439</v>
      </c>
      <c r="K32" s="181">
        <v>484.52445987617477</v>
      </c>
      <c r="L32" s="179">
        <v>5.892735147477719</v>
      </c>
      <c r="M32" s="180">
        <v>4.5673188574579884</v>
      </c>
      <c r="N32" s="181">
        <v>3.7187336762854426</v>
      </c>
      <c r="O32" s="241"/>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1330.611296</v>
      </c>
      <c r="D33" s="177">
        <v>2121.0775199999998</v>
      </c>
      <c r="E33" s="178">
        <v>1944.2895659999999</v>
      </c>
      <c r="F33" s="179">
        <v>0</v>
      </c>
      <c r="G33" s="180">
        <v>0</v>
      </c>
      <c r="H33" s="181">
        <v>0</v>
      </c>
      <c r="I33" s="179" t="s">
        <v>296</v>
      </c>
      <c r="J33" s="180" t="s">
        <v>296</v>
      </c>
      <c r="K33" s="181" t="s">
        <v>296</v>
      </c>
      <c r="L33" s="179">
        <v>0.74620522385825283</v>
      </c>
      <c r="M33" s="180">
        <v>0.80121621391753761</v>
      </c>
      <c r="N33" s="181">
        <v>0.84397228103007793</v>
      </c>
      <c r="O33" s="241"/>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241"/>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1050.1709779600001</v>
      </c>
      <c r="D35" s="177">
        <v>1811.97218</v>
      </c>
      <c r="E35" s="178">
        <v>1819.413237</v>
      </c>
      <c r="F35" s="179">
        <v>2.5119526147298252</v>
      </c>
      <c r="G35" s="180">
        <v>0</v>
      </c>
      <c r="H35" s="181">
        <v>0</v>
      </c>
      <c r="I35" s="179">
        <v>114.53626144498652</v>
      </c>
      <c r="J35" s="180" t="s">
        <v>296</v>
      </c>
      <c r="K35" s="181" t="s">
        <v>296</v>
      </c>
      <c r="L35" s="179">
        <v>2.8770966141811276</v>
      </c>
      <c r="M35" s="180">
        <v>1.3823009688813215</v>
      </c>
      <c r="N35" s="181">
        <v>1.5830458641430671</v>
      </c>
      <c r="O35" s="241"/>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2076.0570940399998</v>
      </c>
      <c r="D36" s="177">
        <v>2218.7786436899996</v>
      </c>
      <c r="E36" s="178">
        <v>2249.5170354399997</v>
      </c>
      <c r="F36" s="179">
        <v>0</v>
      </c>
      <c r="G36" s="180">
        <v>0</v>
      </c>
      <c r="H36" s="181">
        <v>0.74107834425620422</v>
      </c>
      <c r="I36" s="179" t="s">
        <v>296</v>
      </c>
      <c r="J36" s="180" t="s">
        <v>296</v>
      </c>
      <c r="K36" s="181">
        <v>102.93414506409324</v>
      </c>
      <c r="L36" s="179">
        <v>0.40171355517832952</v>
      </c>
      <c r="M36" s="180">
        <v>0.76296001037069561</v>
      </c>
      <c r="N36" s="181">
        <v>0.76282265791526149</v>
      </c>
      <c r="O36" s="241"/>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21.551338999999999</v>
      </c>
      <c r="E37" s="178">
        <v>28.549173</v>
      </c>
      <c r="F37" s="179" t="s">
        <v>295</v>
      </c>
      <c r="G37" s="180">
        <v>0</v>
      </c>
      <c r="H37" s="181">
        <v>0</v>
      </c>
      <c r="I37" s="179" t="s">
        <v>296</v>
      </c>
      <c r="J37" s="180" t="s">
        <v>296</v>
      </c>
      <c r="K37" s="181" t="s">
        <v>296</v>
      </c>
      <c r="L37" s="179" t="s">
        <v>296</v>
      </c>
      <c r="M37" s="180">
        <v>3.063410584372507</v>
      </c>
      <c r="N37" s="181">
        <v>3.0634092273005598</v>
      </c>
      <c r="O37" s="241"/>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2633.6687550000001</v>
      </c>
      <c r="D38" s="177">
        <v>2222.3414520000001</v>
      </c>
      <c r="E38" s="178">
        <v>2597.8235949999998</v>
      </c>
      <c r="F38" s="179">
        <v>0</v>
      </c>
      <c r="G38" s="180">
        <v>0</v>
      </c>
      <c r="H38" s="181">
        <v>0</v>
      </c>
      <c r="I38" s="179" t="s">
        <v>296</v>
      </c>
      <c r="J38" s="180" t="s">
        <v>296</v>
      </c>
      <c r="K38" s="181" t="s">
        <v>296</v>
      </c>
      <c r="L38" s="179">
        <v>1.8908669856623637</v>
      </c>
      <c r="M38" s="180">
        <v>1.8563126275160706</v>
      </c>
      <c r="N38" s="181">
        <v>1.9547809211425689</v>
      </c>
      <c r="O38" s="241"/>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241"/>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186.91668799999999</v>
      </c>
      <c r="D40" s="177">
        <v>562.11380499999996</v>
      </c>
      <c r="E40" s="178">
        <v>559.73555699999997</v>
      </c>
      <c r="F40" s="179">
        <v>0</v>
      </c>
      <c r="G40" s="180">
        <v>0</v>
      </c>
      <c r="H40" s="181">
        <v>0</v>
      </c>
      <c r="I40" s="179" t="s">
        <v>296</v>
      </c>
      <c r="J40" s="180" t="s">
        <v>296</v>
      </c>
      <c r="K40" s="181" t="s">
        <v>296</v>
      </c>
      <c r="L40" s="179">
        <v>2.9708010875947046</v>
      </c>
      <c r="M40" s="180">
        <v>3.4288634843259183</v>
      </c>
      <c r="N40" s="181">
        <v>3.4369061888987695</v>
      </c>
      <c r="O40" s="241"/>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39.660322549999997</v>
      </c>
      <c r="D41" s="177">
        <v>13.02315759</v>
      </c>
      <c r="E41" s="178">
        <v>12.50350772</v>
      </c>
      <c r="F41" s="179">
        <v>0</v>
      </c>
      <c r="G41" s="180">
        <v>0</v>
      </c>
      <c r="H41" s="181">
        <v>0</v>
      </c>
      <c r="I41" s="179" t="s">
        <v>296</v>
      </c>
      <c r="J41" s="180" t="s">
        <v>296</v>
      </c>
      <c r="K41" s="181" t="s">
        <v>296</v>
      </c>
      <c r="L41" s="179">
        <v>0.4751773507701843</v>
      </c>
      <c r="M41" s="180">
        <v>0.36729955595968489</v>
      </c>
      <c r="N41" s="181">
        <v>0.36729956927638863</v>
      </c>
      <c r="O41" s="241"/>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1152.7861508599999</v>
      </c>
      <c r="D42" s="177">
        <v>1068.84477163</v>
      </c>
      <c r="E42" s="178">
        <v>647.52885536999997</v>
      </c>
      <c r="F42" s="179">
        <v>0</v>
      </c>
      <c r="G42" s="180">
        <v>0</v>
      </c>
      <c r="H42" s="181">
        <v>0</v>
      </c>
      <c r="I42" s="179" t="s">
        <v>296</v>
      </c>
      <c r="J42" s="180" t="s">
        <v>296</v>
      </c>
      <c r="K42" s="181" t="s">
        <v>296</v>
      </c>
      <c r="L42" s="179">
        <v>0.19588642163296091</v>
      </c>
      <c r="M42" s="180">
        <v>0.19802198936448384</v>
      </c>
      <c r="N42" s="181">
        <v>0.22168893912530757</v>
      </c>
      <c r="O42" s="241"/>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241"/>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241"/>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1093.5432599999999</v>
      </c>
      <c r="D45" s="177">
        <v>0</v>
      </c>
      <c r="E45" s="178">
        <v>0</v>
      </c>
      <c r="F45" s="179">
        <v>0</v>
      </c>
      <c r="G45" s="180" t="s">
        <v>295</v>
      </c>
      <c r="H45" s="181" t="s">
        <v>295</v>
      </c>
      <c r="I45" s="179" t="s">
        <v>296</v>
      </c>
      <c r="J45" s="180" t="s">
        <v>296</v>
      </c>
      <c r="K45" s="181" t="s">
        <v>296</v>
      </c>
      <c r="L45" s="179">
        <v>0.57168876885583841</v>
      </c>
      <c r="M45" s="180" t="s">
        <v>296</v>
      </c>
      <c r="N45" s="181" t="s">
        <v>296</v>
      </c>
      <c r="O45" s="241"/>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229.93922662</v>
      </c>
      <c r="D46" s="177">
        <v>689.23694033000004</v>
      </c>
      <c r="E46" s="178">
        <v>775.97681480999995</v>
      </c>
      <c r="F46" s="179">
        <v>0</v>
      </c>
      <c r="G46" s="180">
        <v>0</v>
      </c>
      <c r="H46" s="181">
        <v>0</v>
      </c>
      <c r="I46" s="244" t="s">
        <v>296</v>
      </c>
      <c r="J46" s="180" t="s">
        <v>296</v>
      </c>
      <c r="K46" s="181" t="s">
        <v>296</v>
      </c>
      <c r="L46" s="179">
        <v>1.120599520088966</v>
      </c>
      <c r="M46" s="180">
        <v>0.50479398831034505</v>
      </c>
      <c r="N46" s="181">
        <v>0.55855775936569196</v>
      </c>
      <c r="O46" s="241"/>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241"/>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241"/>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56.990296569999998</v>
      </c>
      <c r="D49" s="177">
        <v>294.57477326999998</v>
      </c>
      <c r="E49" s="178">
        <v>251.55937222</v>
      </c>
      <c r="F49" s="179">
        <v>100</v>
      </c>
      <c r="G49" s="180">
        <v>14.622458967495957</v>
      </c>
      <c r="H49" s="181">
        <v>0</v>
      </c>
      <c r="I49" s="179">
        <v>88.000000032286195</v>
      </c>
      <c r="J49" s="180">
        <v>101.4685957501349</v>
      </c>
      <c r="K49" s="181" t="s">
        <v>296</v>
      </c>
      <c r="L49" s="179">
        <v>88.000000032286195</v>
      </c>
      <c r="M49" s="180">
        <v>14.837203778457821</v>
      </c>
      <c r="N49" s="181">
        <v>0.25152377127362513</v>
      </c>
      <c r="O49" s="241"/>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50</v>
      </c>
      <c r="D50" s="177">
        <v>37.449914999999997</v>
      </c>
      <c r="E50" s="178">
        <v>57.150207999999999</v>
      </c>
      <c r="F50" s="179">
        <v>0</v>
      </c>
      <c r="G50" s="180">
        <v>0</v>
      </c>
      <c r="H50" s="181">
        <v>0</v>
      </c>
      <c r="I50" s="179" t="s">
        <v>296</v>
      </c>
      <c r="J50" s="180" t="s">
        <v>296</v>
      </c>
      <c r="K50" s="181" t="s">
        <v>296</v>
      </c>
      <c r="L50" s="179">
        <v>0.37926399999999999</v>
      </c>
      <c r="M50" s="180">
        <v>0.16724737559484448</v>
      </c>
      <c r="N50" s="181">
        <v>0.52651426920440947</v>
      </c>
      <c r="O50" s="241"/>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19.351928000000001</v>
      </c>
      <c r="D51" s="177">
        <v>48.470706</v>
      </c>
      <c r="E51" s="178">
        <v>19.79205</v>
      </c>
      <c r="F51" s="179">
        <v>0</v>
      </c>
      <c r="G51" s="180">
        <v>0</v>
      </c>
      <c r="H51" s="181">
        <v>0</v>
      </c>
      <c r="I51" s="179" t="s">
        <v>296</v>
      </c>
      <c r="J51" s="180" t="s">
        <v>296</v>
      </c>
      <c r="K51" s="181" t="s">
        <v>296</v>
      </c>
      <c r="L51" s="179">
        <v>0.62836633125133567</v>
      </c>
      <c r="M51" s="180">
        <v>0.46029451273105038</v>
      </c>
      <c r="N51" s="181">
        <v>1.278624498220245</v>
      </c>
      <c r="O51" s="241"/>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55.946826000000001</v>
      </c>
      <c r="D52" s="177">
        <v>57.888302000000003</v>
      </c>
      <c r="E52" s="178">
        <v>58.029552000000002</v>
      </c>
      <c r="F52" s="179">
        <v>100</v>
      </c>
      <c r="G52" s="180">
        <v>100</v>
      </c>
      <c r="H52" s="181">
        <v>100</v>
      </c>
      <c r="I52" s="179">
        <v>80.999999892755312</v>
      </c>
      <c r="J52" s="180">
        <v>96.000000138197166</v>
      </c>
      <c r="K52" s="181">
        <v>96.000000137860795</v>
      </c>
      <c r="L52" s="179">
        <v>80.999999892755312</v>
      </c>
      <c r="M52" s="180">
        <v>96.000000138197166</v>
      </c>
      <c r="N52" s="181">
        <v>96.000000137860795</v>
      </c>
      <c r="O52" s="241"/>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344.09887699999996</v>
      </c>
      <c r="D53" s="177">
        <v>477.66574400000002</v>
      </c>
      <c r="E53" s="178">
        <v>463.09830399999998</v>
      </c>
      <c r="F53" s="179">
        <v>0</v>
      </c>
      <c r="G53" s="180">
        <v>0</v>
      </c>
      <c r="H53" s="181">
        <v>0</v>
      </c>
      <c r="I53" s="179" t="s">
        <v>296</v>
      </c>
      <c r="J53" s="180" t="s">
        <v>296</v>
      </c>
      <c r="K53" s="181" t="s">
        <v>296</v>
      </c>
      <c r="L53" s="179">
        <v>1.8142099312925104</v>
      </c>
      <c r="M53" s="180">
        <v>0.96825846485654632</v>
      </c>
      <c r="N53" s="181">
        <v>0.50412622543312102</v>
      </c>
      <c r="O53" s="241"/>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185</v>
      </c>
      <c r="C54" s="105">
        <v>0</v>
      </c>
      <c r="D54" s="177">
        <v>0</v>
      </c>
      <c r="E54" s="178">
        <v>0</v>
      </c>
      <c r="F54" s="179" t="s">
        <v>295</v>
      </c>
      <c r="G54" s="180" t="s">
        <v>295</v>
      </c>
      <c r="H54" s="181" t="s">
        <v>295</v>
      </c>
      <c r="I54" s="179" t="s">
        <v>296</v>
      </c>
      <c r="J54" s="180" t="s">
        <v>296</v>
      </c>
      <c r="K54" s="181" t="s">
        <v>296</v>
      </c>
      <c r="L54" s="179" t="s">
        <v>296</v>
      </c>
      <c r="M54" s="180" t="s">
        <v>296</v>
      </c>
      <c r="N54" s="181" t="s">
        <v>296</v>
      </c>
      <c r="O54" s="241"/>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241"/>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241"/>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241"/>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55</v>
      </c>
      <c r="C58" s="105">
        <v>0</v>
      </c>
      <c r="D58" s="177">
        <v>0</v>
      </c>
      <c r="E58" s="178">
        <v>0</v>
      </c>
      <c r="F58" s="179" t="s">
        <v>295</v>
      </c>
      <c r="G58" s="180" t="s">
        <v>295</v>
      </c>
      <c r="H58" s="181" t="s">
        <v>295</v>
      </c>
      <c r="I58" s="179" t="s">
        <v>296</v>
      </c>
      <c r="J58" s="180" t="s">
        <v>296</v>
      </c>
      <c r="K58" s="181" t="s">
        <v>296</v>
      </c>
      <c r="L58" s="179" t="s">
        <v>296</v>
      </c>
      <c r="M58" s="180" t="s">
        <v>296</v>
      </c>
      <c r="N58" s="181" t="s">
        <v>296</v>
      </c>
      <c r="O58" s="241"/>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50</v>
      </c>
      <c r="C59" s="105">
        <v>425.295952</v>
      </c>
      <c r="D59" s="177" t="s">
        <v>476</v>
      </c>
      <c r="E59" s="178" t="s">
        <v>295</v>
      </c>
      <c r="F59" s="179">
        <v>18.259908573030575</v>
      </c>
      <c r="G59" s="180" t="s">
        <v>295</v>
      </c>
      <c r="H59" s="181" t="s">
        <v>295</v>
      </c>
      <c r="I59" s="179">
        <v>92.241113070054311</v>
      </c>
      <c r="J59" s="177" t="s">
        <v>476</v>
      </c>
      <c r="K59" s="178" t="s">
        <v>295</v>
      </c>
      <c r="L59" s="179">
        <v>16.843142913337676</v>
      </c>
      <c r="M59" s="177" t="s">
        <v>476</v>
      </c>
      <c r="N59" s="178" t="s">
        <v>295</v>
      </c>
      <c r="O59" s="241"/>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224"/>
      <c r="D60" s="245"/>
      <c r="E60" s="226"/>
      <c r="F60" s="227"/>
      <c r="G60" s="225"/>
      <c r="H60" s="228"/>
      <c r="I60" s="227"/>
      <c r="J60" s="225"/>
      <c r="K60" s="228"/>
      <c r="L60" s="227"/>
      <c r="M60" s="225"/>
      <c r="N60" s="22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475</v>
      </c>
      <c r="C61" s="229"/>
      <c r="D61" s="229"/>
      <c r="E61" s="229"/>
      <c r="F61" s="85"/>
      <c r="G61" s="85"/>
      <c r="H61" s="85"/>
      <c r="I61" s="85"/>
      <c r="J61" s="85"/>
      <c r="K61" s="85"/>
      <c r="L61" s="85"/>
      <c r="M61" s="85"/>
      <c r="N61" s="85"/>
    </row>
    <row r="62" spans="1:102" ht="20.100000000000001" customHeight="1">
      <c r="B62" s="85" t="s">
        <v>474</v>
      </c>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c r="B69" s="63"/>
    </row>
    <row r="70" spans="2:14" ht="13.7" customHeight="1">
      <c r="B70" s="63"/>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K1" sqref="K1"/>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2" hidden="1"/>
    <col min="16384" max="16384" width="1.7109375" style="52" hidden="1"/>
  </cols>
  <sheetData>
    <row r="1" spans="1:102" ht="92.25" customHeight="1"/>
    <row r="2" spans="1:102" s="212" customFormat="1" ht="20.100000000000001" customHeight="1">
      <c r="A2" s="72"/>
      <c r="B2" s="87" t="s">
        <v>83</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214"/>
      <c r="D4" s="214"/>
      <c r="E4" s="21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5"/>
      <c r="C5" s="634" t="s">
        <v>194</v>
      </c>
      <c r="D5" s="635"/>
      <c r="E5" s="636"/>
      <c r="F5" s="634" t="s">
        <v>198</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294</v>
      </c>
      <c r="C7" s="217">
        <v>585769.57311340002</v>
      </c>
      <c r="D7" s="218">
        <v>518181.14538230997</v>
      </c>
      <c r="E7" s="219">
        <v>513497.86888748995</v>
      </c>
      <c r="F7" s="220">
        <v>7.3147603437751559E-3</v>
      </c>
      <c r="G7" s="221">
        <v>4.1975279433024938E-3</v>
      </c>
      <c r="H7" s="222">
        <v>4.0073971914787107E-3</v>
      </c>
      <c r="I7" s="220">
        <v>6400.9112278435668</v>
      </c>
      <c r="J7" s="221">
        <v>12496.459917980206</v>
      </c>
      <c r="K7" s="222">
        <v>13476.058870686287</v>
      </c>
      <c r="L7" s="220">
        <v>0.46821131613455252</v>
      </c>
      <c r="M7" s="221">
        <v>0.52454239698081506</v>
      </c>
      <c r="N7" s="222">
        <v>0.54003920470590006</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185576.05232701002</v>
      </c>
      <c r="D8" s="177">
        <v>184340.94888406</v>
      </c>
      <c r="E8" s="178">
        <v>184694.28033397</v>
      </c>
      <c r="F8" s="179">
        <v>0</v>
      </c>
      <c r="G8" s="180">
        <v>0</v>
      </c>
      <c r="H8" s="181">
        <v>0</v>
      </c>
      <c r="I8" s="179" t="s">
        <v>296</v>
      </c>
      <c r="J8" s="180" t="s">
        <v>296</v>
      </c>
      <c r="K8" s="181" t="s">
        <v>296</v>
      </c>
      <c r="L8" s="179">
        <v>0.3586138105509955</v>
      </c>
      <c r="M8" s="180">
        <v>0.48529337242516268</v>
      </c>
      <c r="N8" s="181">
        <v>0.49086112333888804</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82425.15200182001</v>
      </c>
      <c r="D9" s="177">
        <v>67261.967315999995</v>
      </c>
      <c r="E9" s="178">
        <v>64944.670719000002</v>
      </c>
      <c r="F9" s="179">
        <v>0</v>
      </c>
      <c r="G9" s="180">
        <v>0</v>
      </c>
      <c r="H9" s="181">
        <v>0</v>
      </c>
      <c r="I9" s="179" t="s">
        <v>296</v>
      </c>
      <c r="J9" s="180" t="s">
        <v>296</v>
      </c>
      <c r="K9" s="181" t="s">
        <v>296</v>
      </c>
      <c r="L9" s="179">
        <v>0.28468443952013422</v>
      </c>
      <c r="M9" s="180">
        <v>0.44675903635889014</v>
      </c>
      <c r="N9" s="181">
        <v>0.51587563664469471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137277.36443523</v>
      </c>
      <c r="D10" s="177">
        <v>123464.59769694001</v>
      </c>
      <c r="E10" s="178">
        <v>128778.30093195</v>
      </c>
      <c r="F10" s="179">
        <v>1.476279391243839E-3</v>
      </c>
      <c r="G10" s="180">
        <v>0</v>
      </c>
      <c r="H10" s="181">
        <v>0</v>
      </c>
      <c r="I10" s="179">
        <v>35588.419823524506</v>
      </c>
      <c r="J10" s="180" t="s">
        <v>296</v>
      </c>
      <c r="K10" s="181" t="s">
        <v>296</v>
      </c>
      <c r="L10" s="179">
        <v>0.52538450752402921</v>
      </c>
      <c r="M10" s="180">
        <v>0.51875785718927092</v>
      </c>
      <c r="N10" s="181">
        <v>0.50376425123267587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40439.69941044</v>
      </c>
      <c r="D11" s="177">
        <v>32145.641770180002</v>
      </c>
      <c r="E11" s="178">
        <v>31929.072067249999</v>
      </c>
      <c r="F11" s="179">
        <v>0</v>
      </c>
      <c r="G11" s="180">
        <v>0</v>
      </c>
      <c r="H11" s="181">
        <v>0</v>
      </c>
      <c r="I11" s="179" t="s">
        <v>296</v>
      </c>
      <c r="J11" s="180" t="s">
        <v>296</v>
      </c>
      <c r="K11" s="181" t="s">
        <v>296</v>
      </c>
      <c r="L11" s="179">
        <v>0.50777629978374206</v>
      </c>
      <c r="M11" s="180">
        <v>0.4074733854637444</v>
      </c>
      <c r="N11" s="181">
        <v>0.50818409491590044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17607.032010999999</v>
      </c>
      <c r="D12" s="177">
        <v>10381.631354000001</v>
      </c>
      <c r="E12" s="178">
        <v>10638.81827</v>
      </c>
      <c r="F12" s="179">
        <v>5.7704217233503845E-6</v>
      </c>
      <c r="G12" s="180">
        <v>9.7865158697678007E-6</v>
      </c>
      <c r="H12" s="181">
        <v>9.5499328423061789E-6</v>
      </c>
      <c r="I12" s="105">
        <v>10891895.669291338</v>
      </c>
      <c r="J12" s="177">
        <v>6250087.6968503948</v>
      </c>
      <c r="K12" s="178">
        <v>6445321.8503937013</v>
      </c>
      <c r="L12" s="179">
        <v>0.62850831378544714</v>
      </c>
      <c r="M12" s="180">
        <v>0.61166582432666872</v>
      </c>
      <c r="N12" s="181">
        <v>0.61552390818308433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16840.373009999999</v>
      </c>
      <c r="D13" s="177">
        <v>5429.392785</v>
      </c>
      <c r="E13" s="178">
        <v>5521.2791260000004</v>
      </c>
      <c r="F13" s="179">
        <v>0</v>
      </c>
      <c r="G13" s="180">
        <v>0</v>
      </c>
      <c r="H13" s="181">
        <v>0</v>
      </c>
      <c r="I13" s="179" t="s">
        <v>296</v>
      </c>
      <c r="J13" s="180" t="s">
        <v>296</v>
      </c>
      <c r="K13" s="181" t="s">
        <v>296</v>
      </c>
      <c r="L13" s="179">
        <v>0.52739007590426301</v>
      </c>
      <c r="M13" s="180">
        <v>0.61464654191527601</v>
      </c>
      <c r="N13" s="181">
        <v>0.66288673629357808</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31021.185545</v>
      </c>
      <c r="D14" s="177">
        <v>18601.646161000001</v>
      </c>
      <c r="E14" s="178">
        <v>15898.535361</v>
      </c>
      <c r="F14" s="179">
        <v>0</v>
      </c>
      <c r="G14" s="180">
        <v>0</v>
      </c>
      <c r="H14" s="181">
        <v>0</v>
      </c>
      <c r="I14" s="179" t="s">
        <v>296</v>
      </c>
      <c r="J14" s="180" t="s">
        <v>296</v>
      </c>
      <c r="K14" s="181" t="s">
        <v>296</v>
      </c>
      <c r="L14" s="179">
        <v>0.49999999766288755</v>
      </c>
      <c r="M14" s="180">
        <v>0.50000000104829423</v>
      </c>
      <c r="N14" s="181">
        <v>0.5000000012265281</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3062.5898061799999</v>
      </c>
      <c r="E15" s="178">
        <v>3083.9299658600003</v>
      </c>
      <c r="F15" s="179" t="s">
        <v>295</v>
      </c>
      <c r="G15" s="180">
        <v>0</v>
      </c>
      <c r="H15" s="181">
        <v>0</v>
      </c>
      <c r="I15" s="179" t="s">
        <v>296</v>
      </c>
      <c r="J15" s="180" t="s">
        <v>296</v>
      </c>
      <c r="K15" s="181" t="s">
        <v>296</v>
      </c>
      <c r="L15" s="179" t="s">
        <v>296</v>
      </c>
      <c r="M15" s="180">
        <v>0.50448866834280581</v>
      </c>
      <c r="N15" s="181">
        <v>0.5040176719987689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15422.52949995</v>
      </c>
      <c r="D16" s="177">
        <v>13662.162713559999</v>
      </c>
      <c r="E16" s="178">
        <v>12724.879384</v>
      </c>
      <c r="F16" s="179">
        <v>0</v>
      </c>
      <c r="G16" s="180">
        <v>0</v>
      </c>
      <c r="H16" s="181">
        <v>0</v>
      </c>
      <c r="I16" s="179" t="s">
        <v>296</v>
      </c>
      <c r="J16" s="180" t="s">
        <v>296</v>
      </c>
      <c r="K16" s="181" t="s">
        <v>296</v>
      </c>
      <c r="L16" s="179">
        <v>0.51462650948573196</v>
      </c>
      <c r="M16" s="180">
        <v>0.4665103331461658</v>
      </c>
      <c r="N16" s="181">
        <v>0.46936110903414752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4304.5291425900004</v>
      </c>
      <c r="D17" s="177">
        <v>4489.2684367600004</v>
      </c>
      <c r="E17" s="178">
        <v>5469.0185238599997</v>
      </c>
      <c r="F17" s="179">
        <v>0</v>
      </c>
      <c r="G17" s="180">
        <v>0</v>
      </c>
      <c r="H17" s="181">
        <v>0</v>
      </c>
      <c r="I17" s="179" t="s">
        <v>296</v>
      </c>
      <c r="J17" s="180" t="s">
        <v>296</v>
      </c>
      <c r="K17" s="181" t="s">
        <v>296</v>
      </c>
      <c r="L17" s="179">
        <v>0.58441734151818503</v>
      </c>
      <c r="M17" s="180">
        <v>0.80863705972102295</v>
      </c>
      <c r="N17" s="181">
        <v>0.87300394781442514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1774.9752249999999</v>
      </c>
      <c r="D18" s="177">
        <v>1686.6583519999999</v>
      </c>
      <c r="E18" s="178">
        <v>1763.416978</v>
      </c>
      <c r="F18" s="179">
        <v>0</v>
      </c>
      <c r="G18" s="180">
        <v>0</v>
      </c>
      <c r="H18" s="181">
        <v>0</v>
      </c>
      <c r="I18" s="179" t="s">
        <v>296</v>
      </c>
      <c r="J18" s="180" t="s">
        <v>296</v>
      </c>
      <c r="K18" s="181" t="s">
        <v>296</v>
      </c>
      <c r="L18" s="179">
        <v>0.40233631993370506</v>
      </c>
      <c r="M18" s="180">
        <v>0.70998871738311597</v>
      </c>
      <c r="N18" s="181">
        <v>0.69998027431944121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6092.3988589300006</v>
      </c>
      <c r="D19" s="177">
        <v>4231.6094906099997</v>
      </c>
      <c r="E19" s="178">
        <v>4321.7867068300002</v>
      </c>
      <c r="F19" s="179">
        <v>0</v>
      </c>
      <c r="G19" s="180">
        <v>0</v>
      </c>
      <c r="H19" s="181">
        <v>0</v>
      </c>
      <c r="I19" s="179" t="s">
        <v>296</v>
      </c>
      <c r="J19" s="180" t="s">
        <v>296</v>
      </c>
      <c r="K19" s="181" t="s">
        <v>296</v>
      </c>
      <c r="L19" s="179">
        <v>0.50123913005530396</v>
      </c>
      <c r="M19" s="180">
        <v>0.50113688697070824</v>
      </c>
      <c r="N19" s="181">
        <v>0.50105407459785112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191.94762378000001</v>
      </c>
      <c r="D20" s="177">
        <v>137.75585430999999</v>
      </c>
      <c r="E20" s="178">
        <v>130.67369120999999</v>
      </c>
      <c r="F20" s="179">
        <v>0</v>
      </c>
      <c r="G20" s="180">
        <v>0</v>
      </c>
      <c r="H20" s="181">
        <v>0</v>
      </c>
      <c r="I20" s="179" t="s">
        <v>296</v>
      </c>
      <c r="J20" s="180" t="s">
        <v>296</v>
      </c>
      <c r="K20" s="181" t="s">
        <v>296</v>
      </c>
      <c r="L20" s="179">
        <v>6.6905343067539995</v>
      </c>
      <c r="M20" s="180">
        <v>1.7760263346008645</v>
      </c>
      <c r="N20" s="181">
        <v>1.785460645058639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295</v>
      </c>
      <c r="G23" s="180" t="s">
        <v>295</v>
      </c>
      <c r="H23" s="181" t="s">
        <v>295</v>
      </c>
      <c r="I23" s="179" t="s">
        <v>296</v>
      </c>
      <c r="J23" s="180" t="s">
        <v>296</v>
      </c>
      <c r="K23" s="181" t="s">
        <v>296</v>
      </c>
      <c r="L23" s="179" t="s">
        <v>296</v>
      </c>
      <c r="M23" s="180" t="s">
        <v>296</v>
      </c>
      <c r="N23" s="181" t="s">
        <v>296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0</v>
      </c>
      <c r="D24" s="177">
        <v>0</v>
      </c>
      <c r="E24" s="178">
        <v>0</v>
      </c>
      <c r="F24" s="179" t="s">
        <v>295</v>
      </c>
      <c r="G24" s="180" t="s">
        <v>295</v>
      </c>
      <c r="H24" s="181" t="s">
        <v>295</v>
      </c>
      <c r="I24" s="179" t="s">
        <v>296</v>
      </c>
      <c r="J24" s="180" t="s">
        <v>296</v>
      </c>
      <c r="K24" s="181" t="s">
        <v>296</v>
      </c>
      <c r="L24" s="179" t="s">
        <v>296</v>
      </c>
      <c r="M24" s="180" t="s">
        <v>296</v>
      </c>
      <c r="N24" s="181" t="s">
        <v>296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27844.880938999999</v>
      </c>
      <c r="D26" s="177">
        <v>26647.80414</v>
      </c>
      <c r="E26" s="178">
        <v>20865.764349000001</v>
      </c>
      <c r="F26" s="179">
        <v>0</v>
      </c>
      <c r="G26" s="180">
        <v>0</v>
      </c>
      <c r="H26" s="181">
        <v>0</v>
      </c>
      <c r="I26" s="179" t="s">
        <v>296</v>
      </c>
      <c r="J26" s="180" t="s">
        <v>296</v>
      </c>
      <c r="K26" s="181" t="s">
        <v>296</v>
      </c>
      <c r="L26" s="179">
        <v>0.51845155781508079</v>
      </c>
      <c r="M26" s="180">
        <v>0.55532780570789653</v>
      </c>
      <c r="N26" s="181">
        <v>0.58088351796136739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3410.6419080000001</v>
      </c>
      <c r="D27" s="177">
        <v>3292.0729030000002</v>
      </c>
      <c r="E27" s="178">
        <v>3280.5789909999999</v>
      </c>
      <c r="F27" s="179">
        <v>0</v>
      </c>
      <c r="G27" s="180">
        <v>0</v>
      </c>
      <c r="H27" s="181">
        <v>0</v>
      </c>
      <c r="I27" s="179" t="s">
        <v>296</v>
      </c>
      <c r="J27" s="180" t="s">
        <v>296</v>
      </c>
      <c r="K27" s="181" t="s">
        <v>296</v>
      </c>
      <c r="L27" s="179">
        <v>0.61112466691709932</v>
      </c>
      <c r="M27" s="180">
        <v>0.6111110413644445</v>
      </c>
      <c r="N27" s="181">
        <v>0.61111105859666837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939.09566600000005</v>
      </c>
      <c r="D29" s="177">
        <v>534.27721299999996</v>
      </c>
      <c r="E29" s="178">
        <v>539.02524300000005</v>
      </c>
      <c r="F29" s="179">
        <v>0</v>
      </c>
      <c r="G29" s="180">
        <v>0</v>
      </c>
      <c r="H29" s="181">
        <v>0</v>
      </c>
      <c r="I29" s="179" t="s">
        <v>296</v>
      </c>
      <c r="J29" s="180" t="s">
        <v>296</v>
      </c>
      <c r="K29" s="181" t="s">
        <v>296</v>
      </c>
      <c r="L29" s="179">
        <v>0.50000007134523394</v>
      </c>
      <c r="M29" s="180">
        <v>0.4999999878340311</v>
      </c>
      <c r="N29" s="181">
        <v>0.50000014563325368</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1991.985128</v>
      </c>
      <c r="D30" s="177">
        <v>2205.5629669999998</v>
      </c>
      <c r="E30" s="178">
        <v>2292.2858719999999</v>
      </c>
      <c r="F30" s="179">
        <v>0</v>
      </c>
      <c r="G30" s="180">
        <v>0</v>
      </c>
      <c r="H30" s="181">
        <v>0</v>
      </c>
      <c r="I30" s="179" t="s">
        <v>296</v>
      </c>
      <c r="J30" s="180" t="s">
        <v>296</v>
      </c>
      <c r="K30" s="181" t="s">
        <v>296</v>
      </c>
      <c r="L30" s="179">
        <v>0.50000006827360211</v>
      </c>
      <c r="M30" s="180">
        <v>0.49131950264560281</v>
      </c>
      <c r="N30" s="181">
        <v>0.61137265518163963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3293.5506970000001</v>
      </c>
      <c r="D32" s="177">
        <v>8761.9815480000016</v>
      </c>
      <c r="E32" s="178">
        <v>8810.1565970000011</v>
      </c>
      <c r="F32" s="179">
        <v>1.2393927027503109</v>
      </c>
      <c r="G32" s="180">
        <v>0.24355419927665883</v>
      </c>
      <c r="H32" s="181">
        <v>0.22904740429780124</v>
      </c>
      <c r="I32" s="179">
        <v>432.25357249273742</v>
      </c>
      <c r="J32" s="180">
        <v>856.88787729659555</v>
      </c>
      <c r="K32" s="181">
        <v>885.20196923253775</v>
      </c>
      <c r="L32" s="179">
        <v>5.3573192348525129</v>
      </c>
      <c r="M32" s="180">
        <v>2.0869864082484821</v>
      </c>
      <c r="N32" s="181">
        <v>2.0275321333201495</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7">
        <v>0</v>
      </c>
      <c r="E33" s="178">
        <v>0</v>
      </c>
      <c r="F33" s="179" t="s">
        <v>295</v>
      </c>
      <c r="G33" s="180" t="s">
        <v>295</v>
      </c>
      <c r="H33" s="181" t="s">
        <v>295</v>
      </c>
      <c r="I33" s="179" t="s">
        <v>296</v>
      </c>
      <c r="J33" s="180" t="s">
        <v>296</v>
      </c>
      <c r="K33" s="181" t="s">
        <v>296</v>
      </c>
      <c r="L33" s="179" t="s">
        <v>296</v>
      </c>
      <c r="M33" s="180" t="s">
        <v>296</v>
      </c>
      <c r="N33" s="181" t="s">
        <v>296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0</v>
      </c>
      <c r="D35" s="177">
        <v>475.42949199999998</v>
      </c>
      <c r="E35" s="178">
        <v>468.86521499999998</v>
      </c>
      <c r="F35" s="179" t="s">
        <v>295</v>
      </c>
      <c r="G35" s="180">
        <v>0</v>
      </c>
      <c r="H35" s="181">
        <v>0</v>
      </c>
      <c r="I35" s="179" t="s">
        <v>296</v>
      </c>
      <c r="J35" s="180" t="s">
        <v>296</v>
      </c>
      <c r="K35" s="181" t="s">
        <v>296</v>
      </c>
      <c r="L35" s="179" t="s">
        <v>296</v>
      </c>
      <c r="M35" s="180">
        <v>0.50200672027304527</v>
      </c>
      <c r="N35" s="181">
        <v>0.49999998400393175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1345.5761708900002</v>
      </c>
      <c r="D36" s="177">
        <v>2129.8980245399998</v>
      </c>
      <c r="E36" s="178">
        <v>2096.06852127</v>
      </c>
      <c r="F36" s="179">
        <v>0</v>
      </c>
      <c r="G36" s="180">
        <v>0</v>
      </c>
      <c r="H36" s="181">
        <v>0</v>
      </c>
      <c r="I36" s="179" t="s">
        <v>296</v>
      </c>
      <c r="J36" s="180" t="s">
        <v>296</v>
      </c>
      <c r="K36" s="181" t="s">
        <v>296</v>
      </c>
      <c r="L36" s="179">
        <v>0.4588248427375507</v>
      </c>
      <c r="M36" s="180">
        <v>0.46409426442539831</v>
      </c>
      <c r="N36" s="181">
        <v>0.57149110959130578</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3374.447392</v>
      </c>
      <c r="D37" s="177">
        <v>0</v>
      </c>
      <c r="E37" s="178">
        <v>0</v>
      </c>
      <c r="F37" s="179">
        <v>0</v>
      </c>
      <c r="G37" s="180" t="s">
        <v>295</v>
      </c>
      <c r="H37" s="181" t="s">
        <v>295</v>
      </c>
      <c r="I37" s="179" t="s">
        <v>296</v>
      </c>
      <c r="J37" s="180" t="s">
        <v>296</v>
      </c>
      <c r="K37" s="181" t="s">
        <v>296</v>
      </c>
      <c r="L37" s="179">
        <v>0.58579434507894679</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376.82634942999999</v>
      </c>
      <c r="D42" s="177">
        <v>3533.0091523800002</v>
      </c>
      <c r="E42" s="178">
        <v>3517.0132137399996</v>
      </c>
      <c r="F42" s="179">
        <v>0</v>
      </c>
      <c r="G42" s="180">
        <v>0</v>
      </c>
      <c r="H42" s="181">
        <v>0</v>
      </c>
      <c r="I42" s="179" t="s">
        <v>296</v>
      </c>
      <c r="J42" s="180" t="s">
        <v>296</v>
      </c>
      <c r="K42" s="181" t="s">
        <v>296</v>
      </c>
      <c r="L42" s="179">
        <v>0.50000000075631656</v>
      </c>
      <c r="M42" s="180">
        <v>0.49999999966317665</v>
      </c>
      <c r="N42" s="181">
        <v>0.49999999946829893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1054.0909180000001</v>
      </c>
      <c r="D44" s="177">
        <v>1375.6620579999999</v>
      </c>
      <c r="E44" s="178">
        <v>1395.1866379999999</v>
      </c>
      <c r="F44" s="179">
        <v>0</v>
      </c>
      <c r="G44" s="180">
        <v>0</v>
      </c>
      <c r="H44" s="181">
        <v>0</v>
      </c>
      <c r="I44" s="179" t="s">
        <v>296</v>
      </c>
      <c r="J44" s="180" t="s">
        <v>296</v>
      </c>
      <c r="K44" s="181" t="s">
        <v>296</v>
      </c>
      <c r="L44" s="179">
        <v>0.52475644230908736</v>
      </c>
      <c r="M44" s="180">
        <v>0.49999997891924125</v>
      </c>
      <c r="N44" s="181">
        <v>0.49999998638175036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1860.3946559999999</v>
      </c>
      <c r="D45" s="177">
        <v>0</v>
      </c>
      <c r="E45" s="178">
        <v>0</v>
      </c>
      <c r="F45" s="179">
        <v>0</v>
      </c>
      <c r="G45" s="180" t="s">
        <v>295</v>
      </c>
      <c r="H45" s="181" t="s">
        <v>295</v>
      </c>
      <c r="I45" s="179" t="s">
        <v>296</v>
      </c>
      <c r="J45" s="180" t="s">
        <v>296</v>
      </c>
      <c r="K45" s="181" t="s">
        <v>296</v>
      </c>
      <c r="L45" s="179">
        <v>0.49999493225807246</v>
      </c>
      <c r="M45" s="180" t="s">
        <v>296</v>
      </c>
      <c r="N45" s="181" t="s">
        <v>296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1304.8441983299999</v>
      </c>
      <c r="D49" s="177">
        <v>329.57726379000002</v>
      </c>
      <c r="E49" s="178">
        <v>334.26218855000002</v>
      </c>
      <c r="F49" s="179">
        <v>0</v>
      </c>
      <c r="G49" s="180">
        <v>0</v>
      </c>
      <c r="H49" s="181">
        <v>0</v>
      </c>
      <c r="I49" s="179" t="s">
        <v>296</v>
      </c>
      <c r="J49" s="180" t="s">
        <v>296</v>
      </c>
      <c r="K49" s="181" t="s">
        <v>296</v>
      </c>
      <c r="L49" s="179">
        <v>0.56065793213956028</v>
      </c>
      <c r="M49" s="180">
        <v>0.50000000031858993</v>
      </c>
      <c r="N49" s="181">
        <v>0.49999999917729249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0</v>
      </c>
      <c r="D50" s="177">
        <v>0</v>
      </c>
      <c r="E50" s="178">
        <v>0</v>
      </c>
      <c r="F50" s="179" t="s">
        <v>295</v>
      </c>
      <c r="G50" s="180" t="s">
        <v>295</v>
      </c>
      <c r="H50" s="181" t="s">
        <v>295</v>
      </c>
      <c r="I50" s="179" t="s">
        <v>296</v>
      </c>
      <c r="J50" s="180" t="s">
        <v>296</v>
      </c>
      <c r="K50" s="181" t="s">
        <v>296</v>
      </c>
      <c r="L50" s="179" t="s">
        <v>296</v>
      </c>
      <c r="M50" s="180" t="s">
        <v>296</v>
      </c>
      <c r="N50" s="181" t="s">
        <v>296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185</v>
      </c>
      <c r="C54" s="105">
        <v>0</v>
      </c>
      <c r="D54" s="177">
        <v>0</v>
      </c>
      <c r="E54" s="178">
        <v>0</v>
      </c>
      <c r="F54" s="179" t="s">
        <v>295</v>
      </c>
      <c r="G54" s="180" t="s">
        <v>295</v>
      </c>
      <c r="H54" s="181" t="s">
        <v>295</v>
      </c>
      <c r="I54" s="179" t="s">
        <v>296</v>
      </c>
      <c r="J54" s="180" t="s">
        <v>296</v>
      </c>
      <c r="K54" s="181" t="s">
        <v>296</v>
      </c>
      <c r="L54" s="179" t="s">
        <v>296</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55</v>
      </c>
      <c r="C58" s="105">
        <v>0</v>
      </c>
      <c r="D58" s="177">
        <v>0</v>
      </c>
      <c r="E58" s="178">
        <v>0</v>
      </c>
      <c r="F58" s="179" t="s">
        <v>295</v>
      </c>
      <c r="G58" s="180" t="s">
        <v>295</v>
      </c>
      <c r="H58" s="181" t="s">
        <v>295</v>
      </c>
      <c r="I58" s="179" t="s">
        <v>296</v>
      </c>
      <c r="J58" s="180" t="s">
        <v>296</v>
      </c>
      <c r="K58" s="181" t="s">
        <v>296</v>
      </c>
      <c r="L58" s="179" t="s">
        <v>296</v>
      </c>
      <c r="M58" s="180" t="s">
        <v>296</v>
      </c>
      <c r="N58" s="181" t="s">
        <v>296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50</v>
      </c>
      <c r="C59" s="105">
        <v>0</v>
      </c>
      <c r="D59" s="177">
        <v>0</v>
      </c>
      <c r="E59" s="178">
        <v>0</v>
      </c>
      <c r="F59" s="179" t="s">
        <v>295</v>
      </c>
      <c r="G59" s="180" t="s">
        <v>295</v>
      </c>
      <c r="H59" s="181" t="s">
        <v>295</v>
      </c>
      <c r="I59" s="179" t="s">
        <v>296</v>
      </c>
      <c r="J59" s="180" t="s">
        <v>296</v>
      </c>
      <c r="K59" s="181" t="s">
        <v>296</v>
      </c>
      <c r="L59" s="179" t="s">
        <v>296</v>
      </c>
      <c r="M59" s="180" t="s">
        <v>296</v>
      </c>
      <c r="N59" s="181" t="s">
        <v>296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224"/>
      <c r="D60" s="225"/>
      <c r="E60" s="226"/>
      <c r="F60" s="227"/>
      <c r="G60" s="225"/>
      <c r="H60" s="228"/>
      <c r="I60" s="227"/>
      <c r="J60" s="225"/>
      <c r="K60" s="228"/>
      <c r="L60" s="227"/>
      <c r="M60" s="225"/>
      <c r="N60" s="22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474</v>
      </c>
      <c r="C61" s="229"/>
      <c r="D61" s="85"/>
      <c r="E61" s="229"/>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13.7"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I3" sqref="I3"/>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2" hidden="1"/>
  </cols>
  <sheetData>
    <row r="1" spans="1:102" ht="89.1" customHeight="1"/>
    <row r="2" spans="1:102" s="246"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13"/>
      <c r="C4" s="214"/>
      <c r="D4" s="214"/>
      <c r="E4" s="214"/>
    </row>
    <row r="5" spans="1:102" s="95" customFormat="1" ht="20.100000000000001" customHeight="1">
      <c r="A5" s="93"/>
      <c r="B5" s="215"/>
      <c r="C5" s="634" t="s">
        <v>194</v>
      </c>
      <c r="D5" s="635"/>
      <c r="E5" s="636"/>
      <c r="F5" s="167"/>
      <c r="G5" s="247" t="s">
        <v>198</v>
      </c>
      <c r="H5" s="24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294</v>
      </c>
      <c r="C7" s="249">
        <v>273333.42221985996</v>
      </c>
      <c r="D7" s="250">
        <v>287268.04257928999</v>
      </c>
      <c r="E7" s="251">
        <v>288143.66666976002</v>
      </c>
      <c r="F7" s="252">
        <v>1.5675589209699959E-2</v>
      </c>
      <c r="G7" s="253">
        <v>7.4286627250261632E-3</v>
      </c>
      <c r="H7" s="254">
        <v>7.0032547420615524E-3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5">
        <v>88897.118192499998</v>
      </c>
      <c r="D8" s="256">
        <v>95580.42989978999</v>
      </c>
      <c r="E8" s="257">
        <v>97409.246814179991</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55">
        <v>46904.295392</v>
      </c>
      <c r="D9" s="256">
        <v>46848.840450000003</v>
      </c>
      <c r="E9" s="257">
        <v>45389.967228000001</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5">
        <v>79585.575531399998</v>
      </c>
      <c r="D10" s="256">
        <v>80927.903143449992</v>
      </c>
      <c r="E10" s="257">
        <v>81015.472096729995</v>
      </c>
      <c r="F10" s="179">
        <v>2.5464381283520636E-3</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5">
        <v>27003.059630529999</v>
      </c>
      <c r="D11" s="256">
        <v>31782.734181840002</v>
      </c>
      <c r="E11" s="257">
        <v>31571.317446820001</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255">
        <v>6265.6054789999998</v>
      </c>
      <c r="D12" s="256">
        <v>4106.4003460000004</v>
      </c>
      <c r="E12" s="257">
        <v>4310.6620899999998</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255">
        <v>1493.380817</v>
      </c>
      <c r="D13" s="256">
        <v>648.59704099999999</v>
      </c>
      <c r="E13" s="257">
        <v>815.41780900000003</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55">
        <v>0</v>
      </c>
      <c r="D14" s="256">
        <v>0</v>
      </c>
      <c r="E14" s="257">
        <v>0</v>
      </c>
      <c r="F14" s="179" t="s">
        <v>295</v>
      </c>
      <c r="G14" s="180" t="s">
        <v>295</v>
      </c>
      <c r="H14" s="181" t="s">
        <v>295</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255">
        <v>0</v>
      </c>
      <c r="D15" s="256">
        <v>0</v>
      </c>
      <c r="E15" s="257">
        <v>0</v>
      </c>
      <c r="F15" s="179" t="s">
        <v>295</v>
      </c>
      <c r="G15" s="180" t="s">
        <v>295</v>
      </c>
      <c r="H15" s="181" t="s">
        <v>295</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5">
        <v>7373.3773370600002</v>
      </c>
      <c r="D16" s="256">
        <v>6447.4346539500002</v>
      </c>
      <c r="E16" s="257">
        <v>6399.95492904</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5">
        <v>2943.7381425900003</v>
      </c>
      <c r="D17" s="256">
        <v>3174.7489549299999</v>
      </c>
      <c r="E17" s="257">
        <v>4159.0923973999998</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5">
        <v>719.43237999999997</v>
      </c>
      <c r="D18" s="256">
        <v>1316.250239</v>
      </c>
      <c r="E18" s="257">
        <v>1404.7311890000001</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255">
        <v>0</v>
      </c>
      <c r="D19" s="256">
        <v>0</v>
      </c>
      <c r="E19" s="257">
        <v>0</v>
      </c>
      <c r="F19" s="179" t="s">
        <v>295</v>
      </c>
      <c r="G19" s="180" t="s">
        <v>295</v>
      </c>
      <c r="H19" s="181" t="s">
        <v>295</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55">
        <v>191.94762378000001</v>
      </c>
      <c r="D20" s="256">
        <v>137.75585430999999</v>
      </c>
      <c r="E20" s="257">
        <v>130.67369120999999</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255">
        <v>0</v>
      </c>
      <c r="D21" s="256">
        <v>0</v>
      </c>
      <c r="E21" s="257">
        <v>0</v>
      </c>
      <c r="F21" s="179" t="s">
        <v>295</v>
      </c>
      <c r="G21" s="180" t="s">
        <v>295</v>
      </c>
      <c r="H21" s="181" t="s">
        <v>295</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55">
        <v>0</v>
      </c>
      <c r="D22" s="256">
        <v>0</v>
      </c>
      <c r="E22" s="257">
        <v>0</v>
      </c>
      <c r="F22" s="179" t="s">
        <v>295</v>
      </c>
      <c r="G22" s="180" t="s">
        <v>295</v>
      </c>
      <c r="H22" s="181" t="s">
        <v>295</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255">
        <v>0</v>
      </c>
      <c r="D23" s="256">
        <v>0</v>
      </c>
      <c r="E23" s="257">
        <v>0</v>
      </c>
      <c r="F23" s="179" t="s">
        <v>295</v>
      </c>
      <c r="G23" s="180" t="s">
        <v>295</v>
      </c>
      <c r="H23" s="181" t="s">
        <v>295</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255">
        <v>0</v>
      </c>
      <c r="D24" s="256">
        <v>0</v>
      </c>
      <c r="E24" s="257">
        <v>0</v>
      </c>
      <c r="F24" s="179" t="s">
        <v>295</v>
      </c>
      <c r="G24" s="180" t="s">
        <v>295</v>
      </c>
      <c r="H24" s="181" t="s">
        <v>295</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255">
        <v>0</v>
      </c>
      <c r="D25" s="256">
        <v>0</v>
      </c>
      <c r="E25" s="257">
        <v>0</v>
      </c>
      <c r="F25" s="179" t="s">
        <v>295</v>
      </c>
      <c r="G25" s="180" t="s">
        <v>295</v>
      </c>
      <c r="H25" s="181" t="s">
        <v>295</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255">
        <v>8047.8140469999998</v>
      </c>
      <c r="D26" s="256">
        <v>9649.0999589999992</v>
      </c>
      <c r="E26" s="257">
        <v>8977.9047769999997</v>
      </c>
      <c r="F26" s="179">
        <v>0</v>
      </c>
      <c r="G26" s="180">
        <v>0</v>
      </c>
      <c r="H26" s="181">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255">
        <v>1.6066720000000001</v>
      </c>
      <c r="D27" s="256">
        <v>0</v>
      </c>
      <c r="E27" s="257">
        <v>0</v>
      </c>
      <c r="F27" s="179">
        <v>0</v>
      </c>
      <c r="G27" s="180" t="s">
        <v>295</v>
      </c>
      <c r="H27" s="181" t="s">
        <v>295</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255">
        <v>0</v>
      </c>
      <c r="D28" s="256">
        <v>0</v>
      </c>
      <c r="E28" s="257">
        <v>0</v>
      </c>
      <c r="F28" s="179" t="s">
        <v>295</v>
      </c>
      <c r="G28" s="180" t="s">
        <v>295</v>
      </c>
      <c r="H28" s="181" t="s">
        <v>295</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255">
        <v>0</v>
      </c>
      <c r="D29" s="256">
        <v>0</v>
      </c>
      <c r="E29" s="257">
        <v>0</v>
      </c>
      <c r="F29" s="179" t="s">
        <v>295</v>
      </c>
      <c r="G29" s="180" t="s">
        <v>295</v>
      </c>
      <c r="H29" s="181" t="s">
        <v>295</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55">
        <v>0</v>
      </c>
      <c r="D30" s="256">
        <v>0</v>
      </c>
      <c r="E30" s="257">
        <v>0</v>
      </c>
      <c r="F30" s="179" t="s">
        <v>295</v>
      </c>
      <c r="G30" s="180" t="s">
        <v>295</v>
      </c>
      <c r="H30" s="181" t="s">
        <v>295</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55">
        <v>0</v>
      </c>
      <c r="D31" s="256">
        <v>0</v>
      </c>
      <c r="E31" s="257">
        <v>0</v>
      </c>
      <c r="F31" s="179" t="s">
        <v>295</v>
      </c>
      <c r="G31" s="180" t="s">
        <v>295</v>
      </c>
      <c r="H31" s="181" t="s">
        <v>295</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55">
        <v>3141.324775</v>
      </c>
      <c r="D32" s="256">
        <v>5147.7686570000005</v>
      </c>
      <c r="E32" s="257">
        <v>5013.0317420000001</v>
      </c>
      <c r="F32" s="179">
        <v>1.299452617088916</v>
      </c>
      <c r="G32" s="180">
        <v>0.41455192379287215</v>
      </c>
      <c r="H32" s="181">
        <v>0.40253954170952866</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255">
        <v>0</v>
      </c>
      <c r="D33" s="256">
        <v>0</v>
      </c>
      <c r="E33" s="257">
        <v>0</v>
      </c>
      <c r="F33" s="179" t="s">
        <v>295</v>
      </c>
      <c r="G33" s="180" t="s">
        <v>295</v>
      </c>
      <c r="H33" s="181" t="s">
        <v>295</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55">
        <v>0</v>
      </c>
      <c r="D34" s="256">
        <v>0</v>
      </c>
      <c r="E34" s="257">
        <v>0</v>
      </c>
      <c r="F34" s="179" t="s">
        <v>295</v>
      </c>
      <c r="G34" s="180" t="s">
        <v>295</v>
      </c>
      <c r="H34" s="181" t="s">
        <v>295</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255">
        <v>0</v>
      </c>
      <c r="D35" s="256">
        <v>0</v>
      </c>
      <c r="E35" s="257">
        <v>0</v>
      </c>
      <c r="F35" s="179" t="s">
        <v>295</v>
      </c>
      <c r="G35" s="180" t="s">
        <v>295</v>
      </c>
      <c r="H35" s="181" t="s">
        <v>295</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255">
        <v>765.14620000000002</v>
      </c>
      <c r="D36" s="256">
        <v>1500.07919902</v>
      </c>
      <c r="E36" s="257">
        <v>1546.1944593800001</v>
      </c>
      <c r="F36" s="179">
        <v>0</v>
      </c>
      <c r="G36" s="180">
        <v>0</v>
      </c>
      <c r="H36" s="181">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55">
        <v>0</v>
      </c>
      <c r="D37" s="256">
        <v>0</v>
      </c>
      <c r="E37" s="257">
        <v>0</v>
      </c>
      <c r="F37" s="179" t="s">
        <v>295</v>
      </c>
      <c r="G37" s="180" t="s">
        <v>295</v>
      </c>
      <c r="H37" s="181" t="s">
        <v>295</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55">
        <v>0</v>
      </c>
      <c r="D38" s="256">
        <v>0</v>
      </c>
      <c r="E38" s="257">
        <v>0</v>
      </c>
      <c r="F38" s="179" t="s">
        <v>295</v>
      </c>
      <c r="G38" s="180" t="s">
        <v>295</v>
      </c>
      <c r="H38" s="181" t="s">
        <v>295</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55">
        <v>0</v>
      </c>
      <c r="D39" s="256">
        <v>0</v>
      </c>
      <c r="E39" s="257">
        <v>0</v>
      </c>
      <c r="F39" s="179" t="s">
        <v>295</v>
      </c>
      <c r="G39" s="180" t="s">
        <v>295</v>
      </c>
      <c r="H39" s="181" t="s">
        <v>295</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55">
        <v>0</v>
      </c>
      <c r="D40" s="256">
        <v>0</v>
      </c>
      <c r="E40" s="257">
        <v>0</v>
      </c>
      <c r="F40" s="258" t="s">
        <v>295</v>
      </c>
      <c r="G40" s="259" t="s">
        <v>295</v>
      </c>
      <c r="H40" s="260" t="s">
        <v>295</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255">
        <v>0</v>
      </c>
      <c r="D41" s="256">
        <v>0</v>
      </c>
      <c r="E41" s="257">
        <v>0</v>
      </c>
      <c r="F41" s="179" t="s">
        <v>295</v>
      </c>
      <c r="G41" s="180" t="s">
        <v>295</v>
      </c>
      <c r="H41" s="181" t="s">
        <v>295</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255">
        <v>0</v>
      </c>
      <c r="D42" s="256">
        <v>0</v>
      </c>
      <c r="E42" s="257">
        <v>0</v>
      </c>
      <c r="F42" s="179" t="s">
        <v>295</v>
      </c>
      <c r="G42" s="180" t="s">
        <v>295</v>
      </c>
      <c r="H42" s="181" t="s">
        <v>295</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255">
        <v>0</v>
      </c>
      <c r="D43" s="256">
        <v>0</v>
      </c>
      <c r="E43" s="257">
        <v>0</v>
      </c>
      <c r="F43" s="179" t="s">
        <v>295</v>
      </c>
      <c r="G43" s="180" t="s">
        <v>295</v>
      </c>
      <c r="H43" s="181" t="s">
        <v>295</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255">
        <v>0</v>
      </c>
      <c r="D44" s="256">
        <v>0</v>
      </c>
      <c r="E44" s="257">
        <v>0</v>
      </c>
      <c r="F44" s="179" t="s">
        <v>295</v>
      </c>
      <c r="G44" s="180" t="s">
        <v>295</v>
      </c>
      <c r="H44" s="181" t="s">
        <v>295</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255">
        <v>0</v>
      </c>
      <c r="D45" s="256">
        <v>0</v>
      </c>
      <c r="E45" s="257">
        <v>0</v>
      </c>
      <c r="F45" s="179" t="s">
        <v>295</v>
      </c>
      <c r="G45" s="180" t="s">
        <v>295</v>
      </c>
      <c r="H45" s="181" t="s">
        <v>295</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255">
        <v>0</v>
      </c>
      <c r="D46" s="256">
        <v>0</v>
      </c>
      <c r="E46" s="257">
        <v>0</v>
      </c>
      <c r="F46" s="179" t="s">
        <v>295</v>
      </c>
      <c r="G46" s="180" t="s">
        <v>295</v>
      </c>
      <c r="H46" s="181" t="s">
        <v>295</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255">
        <v>0</v>
      </c>
      <c r="D47" s="256">
        <v>0</v>
      </c>
      <c r="E47" s="257">
        <v>0</v>
      </c>
      <c r="F47" s="179" t="s">
        <v>295</v>
      </c>
      <c r="G47" s="180" t="s">
        <v>295</v>
      </c>
      <c r="H47" s="181" t="s">
        <v>295</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255">
        <v>0</v>
      </c>
      <c r="D48" s="256">
        <v>0</v>
      </c>
      <c r="E48" s="257">
        <v>0</v>
      </c>
      <c r="F48" s="179" t="s">
        <v>295</v>
      </c>
      <c r="G48" s="180" t="s">
        <v>295</v>
      </c>
      <c r="H48" s="181" t="s">
        <v>295</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55">
        <v>0</v>
      </c>
      <c r="D49" s="256">
        <v>0</v>
      </c>
      <c r="E49" s="257">
        <v>0</v>
      </c>
      <c r="F49" s="179" t="s">
        <v>295</v>
      </c>
      <c r="G49" s="180" t="s">
        <v>295</v>
      </c>
      <c r="H49" s="181" t="s">
        <v>295</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255">
        <v>0</v>
      </c>
      <c r="D50" s="256">
        <v>0</v>
      </c>
      <c r="E50" s="257">
        <v>0</v>
      </c>
      <c r="F50" s="258" t="s">
        <v>295</v>
      </c>
      <c r="G50" s="259" t="s">
        <v>295</v>
      </c>
      <c r="H50" s="260" t="s">
        <v>295</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255">
        <v>0</v>
      </c>
      <c r="D51" s="256">
        <v>0</v>
      </c>
      <c r="E51" s="257">
        <v>0</v>
      </c>
      <c r="F51" s="179" t="s">
        <v>295</v>
      </c>
      <c r="G51" s="180" t="s">
        <v>295</v>
      </c>
      <c r="H51" s="181" t="s">
        <v>295</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255">
        <v>0</v>
      </c>
      <c r="D52" s="256">
        <v>0</v>
      </c>
      <c r="E52" s="257">
        <v>0</v>
      </c>
      <c r="F52" s="179" t="s">
        <v>295</v>
      </c>
      <c r="G52" s="180" t="s">
        <v>295</v>
      </c>
      <c r="H52" s="181" t="s">
        <v>295</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55">
        <v>0</v>
      </c>
      <c r="D53" s="256">
        <v>0</v>
      </c>
      <c r="E53" s="257">
        <v>0</v>
      </c>
      <c r="F53" s="179" t="s">
        <v>295</v>
      </c>
      <c r="G53" s="180" t="s">
        <v>295</v>
      </c>
      <c r="H53" s="181" t="s">
        <v>295</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185</v>
      </c>
      <c r="C54" s="255">
        <v>0</v>
      </c>
      <c r="D54" s="256">
        <v>0</v>
      </c>
      <c r="E54" s="257">
        <v>0</v>
      </c>
      <c r="F54" s="179" t="s">
        <v>295</v>
      </c>
      <c r="G54" s="259" t="s">
        <v>295</v>
      </c>
      <c r="H54" s="260" t="s">
        <v>295</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53</v>
      </c>
      <c r="C55" s="255">
        <v>0</v>
      </c>
      <c r="D55" s="256">
        <v>0</v>
      </c>
      <c r="E55" s="257">
        <v>0</v>
      </c>
      <c r="F55" s="179" t="s">
        <v>295</v>
      </c>
      <c r="G55" s="259" t="s">
        <v>295</v>
      </c>
      <c r="H55" s="260" t="s">
        <v>295</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231</v>
      </c>
      <c r="C56" s="255">
        <v>0</v>
      </c>
      <c r="D56" s="256">
        <v>0</v>
      </c>
      <c r="E56" s="257">
        <v>0</v>
      </c>
      <c r="F56" s="179" t="s">
        <v>295</v>
      </c>
      <c r="G56" s="259" t="s">
        <v>295</v>
      </c>
      <c r="H56" s="260" t="s">
        <v>295</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68</v>
      </c>
      <c r="C57" s="255">
        <v>0</v>
      </c>
      <c r="D57" s="256">
        <v>0</v>
      </c>
      <c r="E57" s="257">
        <v>0</v>
      </c>
      <c r="F57" s="179" t="s">
        <v>295</v>
      </c>
      <c r="G57" s="259" t="s">
        <v>295</v>
      </c>
      <c r="H57" s="260" t="s">
        <v>295</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55</v>
      </c>
      <c r="C58" s="255">
        <v>0</v>
      </c>
      <c r="D58" s="256">
        <v>0</v>
      </c>
      <c r="E58" s="257">
        <v>0</v>
      </c>
      <c r="F58" s="179" t="s">
        <v>295</v>
      </c>
      <c r="G58" s="259" t="s">
        <v>295</v>
      </c>
      <c r="H58" s="260" t="s">
        <v>295</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50</v>
      </c>
      <c r="C59" s="255">
        <v>0</v>
      </c>
      <c r="D59" s="256">
        <v>0</v>
      </c>
      <c r="E59" s="257">
        <v>0</v>
      </c>
      <c r="F59" s="179" t="s">
        <v>295</v>
      </c>
      <c r="G59" s="259" t="s">
        <v>295</v>
      </c>
      <c r="H59" s="260" t="s">
        <v>295</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224"/>
      <c r="D60" s="261"/>
      <c r="E60" s="26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474</v>
      </c>
      <c r="C61" s="263"/>
      <c r="D61" s="264"/>
      <c r="E61" s="264"/>
      <c r="F61" s="264"/>
      <c r="G61" s="264"/>
      <c r="H61" s="264"/>
    </row>
    <row r="62" spans="1:102" ht="27.75" customHeight="1">
      <c r="B62" s="85"/>
      <c r="C62" s="116"/>
      <c r="D62" s="116"/>
      <c r="E62" s="116"/>
      <c r="F62" s="116"/>
      <c r="G62" s="116"/>
      <c r="H62" s="116"/>
    </row>
    <row r="63" spans="1:102" ht="20.100000000000001" customHeight="1">
      <c r="B63" s="117"/>
      <c r="C63" s="116"/>
      <c r="D63" s="116"/>
      <c r="E63" s="116"/>
      <c r="F63" s="116"/>
      <c r="G63" s="265"/>
      <c r="H63" s="26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H1" sqref="H1"/>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2" hidden="1"/>
  </cols>
  <sheetData>
    <row r="1" spans="1:102" ht="89.1" customHeight="1"/>
    <row r="2" spans="1:102" s="212"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214"/>
      <c r="D4" s="214"/>
      <c r="E4" s="21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5"/>
      <c r="C5" s="634" t="s">
        <v>194</v>
      </c>
      <c r="D5" s="635"/>
      <c r="E5" s="636"/>
      <c r="F5" s="167"/>
      <c r="G5" s="266" t="s">
        <v>195</v>
      </c>
      <c r="H5" s="24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45566</v>
      </c>
      <c r="D6" s="135">
        <v>45901</v>
      </c>
      <c r="E6" s="136">
        <v>45931</v>
      </c>
      <c r="F6" s="134">
        <f>C6</f>
        <v>45566</v>
      </c>
      <c r="G6" s="135">
        <f t="shared" ref="G6:H6" si="0">D6</f>
        <v>45901</v>
      </c>
      <c r="H6" s="136">
        <f t="shared" si="0"/>
        <v>45931</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294</v>
      </c>
      <c r="C7" s="267">
        <v>312436.15089354001</v>
      </c>
      <c r="D7" s="268">
        <v>230913.10280301998</v>
      </c>
      <c r="E7" s="269">
        <v>225354.20221772994</v>
      </c>
      <c r="F7" s="235">
        <v>3.2518644116381377E-9</v>
      </c>
      <c r="G7" s="221">
        <v>4.3999235542151231E-9</v>
      </c>
      <c r="H7" s="222">
        <v>4.5084581960370085E-9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5">
        <v>96678.934134510026</v>
      </c>
      <c r="D8" s="256">
        <v>88760.518984270006</v>
      </c>
      <c r="E8" s="257">
        <v>87285.033519790013</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55">
        <v>35520.85660982001</v>
      </c>
      <c r="D9" s="256">
        <v>20413.126865999995</v>
      </c>
      <c r="E9" s="257">
        <v>19554.703490999997</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5">
        <v>57691.788903829991</v>
      </c>
      <c r="D10" s="256">
        <v>42536.694553490015</v>
      </c>
      <c r="E10" s="257">
        <v>47762.828835220003</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5">
        <v>13436.639779910001</v>
      </c>
      <c r="D11" s="256">
        <v>362.90758834000007</v>
      </c>
      <c r="E11" s="257">
        <v>357.75462042999789</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255">
        <v>11341.426532000001</v>
      </c>
      <c r="D12" s="256">
        <v>6275.2310080000007</v>
      </c>
      <c r="E12" s="257">
        <v>6328.1561799999999</v>
      </c>
      <c r="F12" s="179">
        <v>8.9583087024664938E-8</v>
      </c>
      <c r="G12" s="180">
        <v>1.6190639017189147E-7</v>
      </c>
      <c r="H12" s="181">
        <v>1.6055229534489777E-7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255">
        <v>15346.992193</v>
      </c>
      <c r="D13" s="256">
        <v>4780.795744</v>
      </c>
      <c r="E13" s="257">
        <v>4705.8613170000008</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55">
        <v>31021.185545</v>
      </c>
      <c r="D14" s="256">
        <v>18601.646161000001</v>
      </c>
      <c r="E14" s="257">
        <v>15898.535361</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255">
        <v>0</v>
      </c>
      <c r="D15" s="256">
        <v>3062.5898061799999</v>
      </c>
      <c r="E15" s="257">
        <v>3083.9299658600003</v>
      </c>
      <c r="F15" s="179" t="s">
        <v>297</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5">
        <v>8049.15216289</v>
      </c>
      <c r="D16" s="256">
        <v>7214.728059609999</v>
      </c>
      <c r="E16" s="257">
        <v>6324.9244549599998</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5">
        <v>1360.7910000000002</v>
      </c>
      <c r="D17" s="256">
        <v>1314.5194818300006</v>
      </c>
      <c r="E17" s="257">
        <v>1309.92612646</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5">
        <v>1055.5428449999999</v>
      </c>
      <c r="D18" s="256">
        <v>370.40811299999996</v>
      </c>
      <c r="E18" s="257">
        <v>358.68578899999989</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255">
        <v>6092.3988589300006</v>
      </c>
      <c r="D19" s="256">
        <v>4231.6094906099997</v>
      </c>
      <c r="E19" s="257">
        <v>4321.7867068300002</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55">
        <v>0</v>
      </c>
      <c r="D20" s="256">
        <v>0</v>
      </c>
      <c r="E20" s="257">
        <v>0</v>
      </c>
      <c r="F20" s="179" t="s">
        <v>297</v>
      </c>
      <c r="G20" s="180" t="s">
        <v>297</v>
      </c>
      <c r="H20" s="181" t="s">
        <v>297</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255">
        <v>0</v>
      </c>
      <c r="D21" s="256">
        <v>0</v>
      </c>
      <c r="E21" s="257">
        <v>0</v>
      </c>
      <c r="F21" s="179" t="s">
        <v>297</v>
      </c>
      <c r="G21" s="180" t="s">
        <v>297</v>
      </c>
      <c r="H21" s="181" t="s">
        <v>297</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55">
        <v>0</v>
      </c>
      <c r="D22" s="256">
        <v>0</v>
      </c>
      <c r="E22" s="257">
        <v>0</v>
      </c>
      <c r="F22" s="179" t="s">
        <v>297</v>
      </c>
      <c r="G22" s="180" t="s">
        <v>297</v>
      </c>
      <c r="H22" s="181" t="s">
        <v>297</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255">
        <v>0</v>
      </c>
      <c r="D23" s="256">
        <v>0</v>
      </c>
      <c r="E23" s="257">
        <v>0</v>
      </c>
      <c r="F23" s="179" t="s">
        <v>297</v>
      </c>
      <c r="G23" s="180" t="s">
        <v>297</v>
      </c>
      <c r="H23" s="181" t="s">
        <v>297</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255">
        <v>0</v>
      </c>
      <c r="D24" s="256">
        <v>0</v>
      </c>
      <c r="E24" s="257">
        <v>0</v>
      </c>
      <c r="F24" s="179" t="s">
        <v>297</v>
      </c>
      <c r="G24" s="180" t="s">
        <v>297</v>
      </c>
      <c r="H24" s="181" t="s">
        <v>297</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255">
        <v>0</v>
      </c>
      <c r="D25" s="256">
        <v>0</v>
      </c>
      <c r="E25" s="257">
        <v>0</v>
      </c>
      <c r="F25" s="179" t="s">
        <v>297</v>
      </c>
      <c r="G25" s="180" t="s">
        <v>297</v>
      </c>
      <c r="H25" s="181" t="s">
        <v>297</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255">
        <v>19797.066891999999</v>
      </c>
      <c r="D26" s="256">
        <v>16998.704181000001</v>
      </c>
      <c r="E26" s="257">
        <v>11887.859572000001</v>
      </c>
      <c r="F26" s="179">
        <v>0</v>
      </c>
      <c r="G26" s="180">
        <v>0</v>
      </c>
      <c r="H26" s="181">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255">
        <v>3409.0352360000002</v>
      </c>
      <c r="D27" s="256">
        <v>3292.0729030000002</v>
      </c>
      <c r="E27" s="257">
        <v>3280.5789909999999</v>
      </c>
      <c r="F27" s="179">
        <v>0</v>
      </c>
      <c r="G27" s="180">
        <v>0</v>
      </c>
      <c r="H27" s="181">
        <v>0</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255">
        <v>0</v>
      </c>
      <c r="D28" s="256">
        <v>0</v>
      </c>
      <c r="E28" s="257">
        <v>0</v>
      </c>
      <c r="F28" s="179" t="s">
        <v>297</v>
      </c>
      <c r="G28" s="180" t="s">
        <v>297</v>
      </c>
      <c r="H28" s="181" t="s">
        <v>297</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255">
        <v>939.09566600000005</v>
      </c>
      <c r="D29" s="256">
        <v>534.27721299999996</v>
      </c>
      <c r="E29" s="257">
        <v>539.02524300000005</v>
      </c>
      <c r="F29" s="179">
        <v>0</v>
      </c>
      <c r="G29" s="180">
        <v>0</v>
      </c>
      <c r="H29" s="181">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55">
        <v>1991.985128</v>
      </c>
      <c r="D30" s="256">
        <v>2205.5629669999998</v>
      </c>
      <c r="E30" s="257">
        <v>2292.2858719999999</v>
      </c>
      <c r="F30" s="179">
        <v>0</v>
      </c>
      <c r="G30" s="180">
        <v>0</v>
      </c>
      <c r="H30" s="181">
        <v>0</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55">
        <v>0</v>
      </c>
      <c r="D31" s="256">
        <v>0</v>
      </c>
      <c r="E31" s="257">
        <v>0</v>
      </c>
      <c r="F31" s="179" t="s">
        <v>297</v>
      </c>
      <c r="G31" s="180" t="s">
        <v>297</v>
      </c>
      <c r="H31" s="181" t="s">
        <v>297</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55">
        <v>152.22592200000008</v>
      </c>
      <c r="D32" s="256">
        <v>3614.2128910000001</v>
      </c>
      <c r="E32" s="257">
        <v>3797.1248550000009</v>
      </c>
      <c r="F32" s="179">
        <v>0</v>
      </c>
      <c r="G32" s="180">
        <v>0</v>
      </c>
      <c r="H32" s="181">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255">
        <v>0</v>
      </c>
      <c r="D33" s="256">
        <v>0</v>
      </c>
      <c r="E33" s="257">
        <v>0</v>
      </c>
      <c r="F33" s="179" t="s">
        <v>297</v>
      </c>
      <c r="G33" s="180" t="s">
        <v>297</v>
      </c>
      <c r="H33" s="181" t="s">
        <v>297</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55">
        <v>0</v>
      </c>
      <c r="D34" s="256">
        <v>0</v>
      </c>
      <c r="E34" s="257">
        <v>0</v>
      </c>
      <c r="F34" s="179" t="s">
        <v>297</v>
      </c>
      <c r="G34" s="180" t="s">
        <v>297</v>
      </c>
      <c r="H34" s="181" t="s">
        <v>297</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255">
        <v>0</v>
      </c>
      <c r="D35" s="256">
        <v>475.42949199999998</v>
      </c>
      <c r="E35" s="257">
        <v>468.86521499999998</v>
      </c>
      <c r="F35" s="179" t="s">
        <v>297</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255">
        <v>580.42997089000016</v>
      </c>
      <c r="D36" s="256">
        <v>629.81882551999979</v>
      </c>
      <c r="E36" s="257">
        <v>549.87406188999989</v>
      </c>
      <c r="F36" s="179">
        <v>0</v>
      </c>
      <c r="G36" s="180">
        <v>0</v>
      </c>
      <c r="H36" s="181">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55">
        <v>3374.447392</v>
      </c>
      <c r="D37" s="256">
        <v>0</v>
      </c>
      <c r="E37" s="257">
        <v>0</v>
      </c>
      <c r="F37" s="179">
        <v>0</v>
      </c>
      <c r="G37" s="180" t="s">
        <v>297</v>
      </c>
      <c r="H37" s="181" t="s">
        <v>297</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55">
        <v>0</v>
      </c>
      <c r="D38" s="256">
        <v>0</v>
      </c>
      <c r="E38" s="257">
        <v>0</v>
      </c>
      <c r="F38" s="179" t="s">
        <v>297</v>
      </c>
      <c r="G38" s="180" t="s">
        <v>297</v>
      </c>
      <c r="H38" s="181" t="s">
        <v>297</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55">
        <v>0</v>
      </c>
      <c r="D39" s="256">
        <v>0</v>
      </c>
      <c r="E39" s="257">
        <v>0</v>
      </c>
      <c r="F39" s="179" t="s">
        <v>297</v>
      </c>
      <c r="G39" s="180" t="s">
        <v>297</v>
      </c>
      <c r="H39" s="181" t="s">
        <v>297</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55">
        <v>0</v>
      </c>
      <c r="D40" s="256">
        <v>0</v>
      </c>
      <c r="E40" s="257">
        <v>0</v>
      </c>
      <c r="F40" s="179" t="s">
        <v>297</v>
      </c>
      <c r="G40" s="180" t="s">
        <v>297</v>
      </c>
      <c r="H40" s="181" t="s">
        <v>297</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255">
        <v>0</v>
      </c>
      <c r="D41" s="256">
        <v>0</v>
      </c>
      <c r="E41" s="257">
        <v>0</v>
      </c>
      <c r="F41" s="179" t="s">
        <v>297</v>
      </c>
      <c r="G41" s="180" t="s">
        <v>297</v>
      </c>
      <c r="H41" s="181" t="s">
        <v>297</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255">
        <v>376.82634942999999</v>
      </c>
      <c r="D42" s="256">
        <v>3533.0091523800002</v>
      </c>
      <c r="E42" s="257">
        <v>3517.0132137399996</v>
      </c>
      <c r="F42" s="179">
        <v>0</v>
      </c>
      <c r="G42" s="180">
        <v>0</v>
      </c>
      <c r="H42" s="181">
        <v>0</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255">
        <v>0</v>
      </c>
      <c r="D43" s="256">
        <v>0</v>
      </c>
      <c r="E43" s="257">
        <v>0</v>
      </c>
      <c r="F43" s="179" t="s">
        <v>297</v>
      </c>
      <c r="G43" s="180" t="s">
        <v>297</v>
      </c>
      <c r="H43" s="181" t="s">
        <v>297</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255">
        <v>1054.0909180000001</v>
      </c>
      <c r="D44" s="256">
        <v>1375.6620579999999</v>
      </c>
      <c r="E44" s="257">
        <v>1395.1866379999999</v>
      </c>
      <c r="F44" s="179">
        <v>0</v>
      </c>
      <c r="G44" s="180">
        <v>0</v>
      </c>
      <c r="H44" s="181">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255">
        <v>1860.3946559999999</v>
      </c>
      <c r="D45" s="256">
        <v>0</v>
      </c>
      <c r="E45" s="257">
        <v>0</v>
      </c>
      <c r="F45" s="179">
        <v>0</v>
      </c>
      <c r="G45" s="180" t="s">
        <v>297</v>
      </c>
      <c r="H45" s="181" t="s">
        <v>297</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255">
        <v>0</v>
      </c>
      <c r="D46" s="256">
        <v>0</v>
      </c>
      <c r="E46" s="257">
        <v>0</v>
      </c>
      <c r="F46" s="179" t="s">
        <v>297</v>
      </c>
      <c r="G46" s="180" t="s">
        <v>297</v>
      </c>
      <c r="H46" s="181" t="s">
        <v>297</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255">
        <v>0</v>
      </c>
      <c r="D47" s="256">
        <v>0</v>
      </c>
      <c r="E47" s="257">
        <v>0</v>
      </c>
      <c r="F47" s="179" t="s">
        <v>297</v>
      </c>
      <c r="G47" s="180" t="s">
        <v>297</v>
      </c>
      <c r="H47" s="181" t="s">
        <v>297</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255">
        <v>0</v>
      </c>
      <c r="D48" s="256">
        <v>0</v>
      </c>
      <c r="E48" s="257">
        <v>0</v>
      </c>
      <c r="F48" s="179" t="s">
        <v>297</v>
      </c>
      <c r="G48" s="180" t="s">
        <v>297</v>
      </c>
      <c r="H48" s="181" t="s">
        <v>297</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55">
        <v>1304.8441983299999</v>
      </c>
      <c r="D49" s="256">
        <v>329.57726379000002</v>
      </c>
      <c r="E49" s="257">
        <v>334.26218855000002</v>
      </c>
      <c r="F49" s="179">
        <v>0</v>
      </c>
      <c r="G49" s="180">
        <v>0</v>
      </c>
      <c r="H49" s="181">
        <v>0</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255">
        <v>0</v>
      </c>
      <c r="D50" s="256">
        <v>0</v>
      </c>
      <c r="E50" s="257">
        <v>0</v>
      </c>
      <c r="F50" s="258" t="s">
        <v>297</v>
      </c>
      <c r="G50" s="180" t="s">
        <v>297</v>
      </c>
      <c r="H50" s="181" t="s">
        <v>297</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255">
        <v>0</v>
      </c>
      <c r="D51" s="256">
        <v>0</v>
      </c>
      <c r="E51" s="257">
        <v>0</v>
      </c>
      <c r="F51" s="179" t="s">
        <v>297</v>
      </c>
      <c r="G51" s="180" t="s">
        <v>297</v>
      </c>
      <c r="H51" s="181" t="s">
        <v>297</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255">
        <v>0</v>
      </c>
      <c r="D52" s="256">
        <v>0</v>
      </c>
      <c r="E52" s="257">
        <v>0</v>
      </c>
      <c r="F52" s="179" t="s">
        <v>297</v>
      </c>
      <c r="G52" s="180" t="s">
        <v>297</v>
      </c>
      <c r="H52" s="181" t="s">
        <v>297</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55">
        <v>0</v>
      </c>
      <c r="D53" s="256">
        <v>0</v>
      </c>
      <c r="E53" s="257">
        <v>0</v>
      </c>
      <c r="F53" s="179" t="s">
        <v>297</v>
      </c>
      <c r="G53" s="180" t="s">
        <v>297</v>
      </c>
      <c r="H53" s="181" t="s">
        <v>297</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185</v>
      </c>
      <c r="C54" s="255">
        <v>0</v>
      </c>
      <c r="D54" s="256">
        <v>0</v>
      </c>
      <c r="E54" s="257">
        <v>0</v>
      </c>
      <c r="F54" s="258" t="s">
        <v>297</v>
      </c>
      <c r="G54" s="180" t="s">
        <v>297</v>
      </c>
      <c r="H54" s="181" t="s">
        <v>297</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53</v>
      </c>
      <c r="C55" s="255">
        <v>0</v>
      </c>
      <c r="D55" s="256">
        <v>0</v>
      </c>
      <c r="E55" s="257">
        <v>0</v>
      </c>
      <c r="F55" s="258" t="s">
        <v>297</v>
      </c>
      <c r="G55" s="180" t="s">
        <v>297</v>
      </c>
      <c r="H55" s="181" t="s">
        <v>297</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231</v>
      </c>
      <c r="C56" s="255">
        <v>0</v>
      </c>
      <c r="D56" s="256">
        <v>0</v>
      </c>
      <c r="E56" s="257">
        <v>0</v>
      </c>
      <c r="F56" s="258" t="s">
        <v>297</v>
      </c>
      <c r="G56" s="180" t="s">
        <v>297</v>
      </c>
      <c r="H56" s="181" t="s">
        <v>297</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68</v>
      </c>
      <c r="C57" s="255">
        <v>0</v>
      </c>
      <c r="D57" s="256">
        <v>0</v>
      </c>
      <c r="E57" s="257">
        <v>0</v>
      </c>
      <c r="F57" s="258" t="s">
        <v>297</v>
      </c>
      <c r="G57" s="180" t="s">
        <v>297</v>
      </c>
      <c r="H57" s="181" t="s">
        <v>297</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55</v>
      </c>
      <c r="C58" s="255">
        <v>0</v>
      </c>
      <c r="D58" s="256">
        <v>0</v>
      </c>
      <c r="E58" s="257">
        <v>0</v>
      </c>
      <c r="F58" s="258" t="s">
        <v>297</v>
      </c>
      <c r="G58" s="180" t="s">
        <v>297</v>
      </c>
      <c r="H58" s="181" t="s">
        <v>297</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50</v>
      </c>
      <c r="C59" s="255">
        <v>0</v>
      </c>
      <c r="D59" s="256">
        <v>0</v>
      </c>
      <c r="E59" s="257">
        <v>0</v>
      </c>
      <c r="F59" s="258" t="s">
        <v>297</v>
      </c>
      <c r="G59" s="180" t="s">
        <v>297</v>
      </c>
      <c r="H59" s="181" t="s">
        <v>297</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3.5" customHeight="1">
      <c r="A60" s="85"/>
      <c r="B60" s="147"/>
      <c r="C60" s="270"/>
      <c r="D60" s="261"/>
      <c r="E60" s="26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474</v>
      </c>
      <c r="C61" s="229"/>
      <c r="D61" s="271"/>
      <c r="E61" s="271"/>
      <c r="F61" s="264"/>
      <c r="G61" s="264"/>
      <c r="H61" s="264"/>
    </row>
    <row r="62" spans="1:102" ht="28.5" customHeight="1">
      <c r="B62" s="85"/>
      <c r="C62" s="116"/>
      <c r="D62" s="116"/>
      <c r="E62" s="116"/>
      <c r="F62" s="116"/>
      <c r="G62" s="116"/>
      <c r="H62" s="116"/>
    </row>
    <row r="63" spans="1:102" ht="20.100000000000001" customHeight="1">
      <c r="B63" s="117"/>
      <c r="C63" s="116"/>
      <c r="D63" s="116"/>
      <c r="E63" s="116"/>
      <c r="F63" s="116"/>
      <c r="G63" s="265"/>
      <c r="H63" s="26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L1" sqref="L1"/>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2" customFormat="1" ht="20.100000000000001" customHeight="1">
      <c r="A2" s="72"/>
      <c r="B2" s="87" t="s">
        <v>17</v>
      </c>
      <c r="C2" s="272"/>
      <c r="D2" s="272"/>
      <c r="E2" s="272"/>
      <c r="F2" s="272"/>
      <c r="G2" s="272"/>
      <c r="H2" s="272"/>
      <c r="I2" s="272"/>
      <c r="J2" s="272"/>
      <c r="K2" s="272"/>
      <c r="L2" s="272"/>
      <c r="M2" s="272"/>
      <c r="N2" s="2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634" t="s">
        <v>200</v>
      </c>
      <c r="D5" s="635"/>
      <c r="E5" s="636"/>
      <c r="F5" s="634" t="s">
        <v>198</v>
      </c>
      <c r="G5" s="635"/>
      <c r="H5" s="636"/>
      <c r="I5" s="634" t="s">
        <v>196</v>
      </c>
      <c r="J5" s="635"/>
      <c r="K5" s="636"/>
      <c r="L5" s="634" t="s">
        <v>197</v>
      </c>
      <c r="M5" s="635"/>
      <c r="N5" s="636"/>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73" t="s">
        <v>294</v>
      </c>
      <c r="C7" s="274">
        <v>1641998.9595381699</v>
      </c>
      <c r="D7" s="275">
        <v>1838281.13860858</v>
      </c>
      <c r="E7" s="276">
        <v>1860463.58884365</v>
      </c>
      <c r="F7" s="277">
        <v>3.1099063638536992</v>
      </c>
      <c r="G7" s="278">
        <v>3.0586403524442649</v>
      </c>
      <c r="H7" s="279">
        <v>3.1847628537186985</v>
      </c>
      <c r="I7" s="277">
        <v>261.11970692495362</v>
      </c>
      <c r="J7" s="278">
        <v>264.07730018258655</v>
      </c>
      <c r="K7" s="279">
        <v>256.66016625605897</v>
      </c>
      <c r="L7" s="277">
        <v>8.1205783829352622</v>
      </c>
      <c r="M7" s="278">
        <v>8.0771748650299653</v>
      </c>
      <c r="N7" s="279">
        <v>8.1740176352156197</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47</v>
      </c>
      <c r="C8" s="105">
        <v>487381.41160008009</v>
      </c>
      <c r="D8" s="177">
        <v>549421.99243091</v>
      </c>
      <c r="E8" s="178">
        <v>557160.98459057987</v>
      </c>
      <c r="F8" s="179">
        <v>2.8465111946513253</v>
      </c>
      <c r="G8" s="180">
        <v>2.7839411399961369</v>
      </c>
      <c r="H8" s="181">
        <v>2.8142152929650459</v>
      </c>
      <c r="I8" s="179">
        <v>279.66530742487112</v>
      </c>
      <c r="J8" s="180">
        <v>291.64189595112748</v>
      </c>
      <c r="K8" s="181">
        <v>292.31858149368418</v>
      </c>
      <c r="L8" s="179">
        <v>7.9607042834049997</v>
      </c>
      <c r="M8" s="180">
        <v>8.1191387228481648</v>
      </c>
      <c r="N8" s="181">
        <v>8.2264742245737494</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198833.19658300001</v>
      </c>
      <c r="D9" s="177">
        <v>212045.47133199999</v>
      </c>
      <c r="E9" s="178">
        <v>214234.39981500001</v>
      </c>
      <c r="F9" s="179">
        <v>3.3677205617950179</v>
      </c>
      <c r="G9" s="180">
        <v>2.8015973874295561</v>
      </c>
      <c r="H9" s="181">
        <v>2.8211717157558112</v>
      </c>
      <c r="I9" s="179">
        <v>249.20482129628806</v>
      </c>
      <c r="J9" s="180">
        <v>280.28732319125828</v>
      </c>
      <c r="K9" s="181">
        <v>277.88702027477251</v>
      </c>
      <c r="L9" s="179">
        <v>8.3925220077796236</v>
      </c>
      <c r="M9" s="180">
        <v>7.8525223238225292</v>
      </c>
      <c r="N9" s="181">
        <v>7.8396700177484986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198683.66470548001</v>
      </c>
      <c r="D10" s="177">
        <v>229954.73478083001</v>
      </c>
      <c r="E10" s="178">
        <v>233034.31897926002</v>
      </c>
      <c r="F10" s="179">
        <v>2.1700538482070186</v>
      </c>
      <c r="G10" s="180">
        <v>2.0443137854676148</v>
      </c>
      <c r="H10" s="181">
        <v>2.1007644844430398</v>
      </c>
      <c r="I10" s="179">
        <v>289.5669428440209</v>
      </c>
      <c r="J10" s="180">
        <v>297.22284507705206</v>
      </c>
      <c r="K10" s="181">
        <v>289.95377746847856</v>
      </c>
      <c r="L10" s="179">
        <v>6.2837585863220937</v>
      </c>
      <c r="M10" s="180">
        <v>6.0761675954692285</v>
      </c>
      <c r="N10" s="181">
        <v>6.0912459783588027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220364.85034112999</v>
      </c>
      <c r="D11" s="177">
        <v>251357.64236216998</v>
      </c>
      <c r="E11" s="178">
        <v>255157.09294648</v>
      </c>
      <c r="F11" s="179">
        <v>3.0778514969744606</v>
      </c>
      <c r="G11" s="180">
        <v>3.3150238233791112</v>
      </c>
      <c r="H11" s="181">
        <v>3.4015553978468129</v>
      </c>
      <c r="I11" s="179">
        <v>268.44013740416602</v>
      </c>
      <c r="J11" s="180">
        <v>253.78647688734483</v>
      </c>
      <c r="K11" s="181">
        <v>249.1079670788173</v>
      </c>
      <c r="L11" s="179">
        <v>8.2621887875744235</v>
      </c>
      <c r="M11" s="180">
        <v>8.4130821693300017</v>
      </c>
      <c r="N11" s="181">
        <v>8.4735455006359715</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107109.475315</v>
      </c>
      <c r="D12" s="177">
        <v>97179.157786999989</v>
      </c>
      <c r="E12" s="178">
        <v>95654.817100999993</v>
      </c>
      <c r="F12" s="179">
        <v>2.8439814797350635</v>
      </c>
      <c r="G12" s="180">
        <v>3.2815308617817633</v>
      </c>
      <c r="H12" s="181">
        <v>3.3886775096516426</v>
      </c>
      <c r="I12" s="179">
        <v>362.51636158780622</v>
      </c>
      <c r="J12" s="180">
        <v>324.89496483988898</v>
      </c>
      <c r="K12" s="181">
        <v>327.16223357309804</v>
      </c>
      <c r="L12" s="179">
        <v>10.309898184566604</v>
      </c>
      <c r="M12" s="180">
        <v>10.661528539595965</v>
      </c>
      <c r="N12" s="181">
        <v>11.086473029165548</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46652.553251999998</v>
      </c>
      <c r="D13" s="177">
        <v>56073.571421000001</v>
      </c>
      <c r="E13" s="178">
        <v>56762.320780999995</v>
      </c>
      <c r="F13" s="179">
        <v>2.4072048767274192</v>
      </c>
      <c r="G13" s="180">
        <v>2.6534140314144197</v>
      </c>
      <c r="H13" s="181">
        <v>2.789329086998805</v>
      </c>
      <c r="I13" s="179">
        <v>276.84003326462187</v>
      </c>
      <c r="J13" s="180">
        <v>262.94512854982611</v>
      </c>
      <c r="K13" s="181">
        <v>254.79548677464683</v>
      </c>
      <c r="L13" s="179">
        <v>6.664106781479787</v>
      </c>
      <c r="M13" s="180">
        <v>6.9770229358617684</v>
      </c>
      <c r="N13" s="181">
        <v>7.1070846249654167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84456.596302999998</v>
      </c>
      <c r="D14" s="177">
        <v>96438.414302999998</v>
      </c>
      <c r="E14" s="178">
        <v>97465.185362999997</v>
      </c>
      <c r="F14" s="179">
        <v>1.4563445756057656</v>
      </c>
      <c r="G14" s="180">
        <v>1.7231695523101367</v>
      </c>
      <c r="H14" s="181">
        <v>1.7459237374476813</v>
      </c>
      <c r="I14" s="179">
        <v>294.1946262842838</v>
      </c>
      <c r="J14" s="180">
        <v>256.37617837830862</v>
      </c>
      <c r="K14" s="181">
        <v>257.0922833471692</v>
      </c>
      <c r="L14" s="179">
        <v>4.2844874816148204</v>
      </c>
      <c r="M14" s="180">
        <v>4.4177962451913375</v>
      </c>
      <c r="N14" s="181">
        <v>4.4886352021044793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6808.3339385199997</v>
      </c>
      <c r="D16" s="177">
        <v>7603.6581265099994</v>
      </c>
      <c r="E16" s="178">
        <v>7691.5714805100015</v>
      </c>
      <c r="F16" s="179">
        <v>2.5470035106370776</v>
      </c>
      <c r="G16" s="180">
        <v>2.5428242050480589</v>
      </c>
      <c r="H16" s="181">
        <v>2.4930222660725443</v>
      </c>
      <c r="I16" s="179">
        <v>361.41899691141924</v>
      </c>
      <c r="J16" s="180">
        <v>347.78568607436011</v>
      </c>
      <c r="K16" s="181">
        <v>341.15422743775508</v>
      </c>
      <c r="L16" s="179">
        <v>9.2053545394431584</v>
      </c>
      <c r="M16" s="180">
        <v>8.8435786071912847</v>
      </c>
      <c r="N16" s="181">
        <v>8.5050508516710046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123733.850267</v>
      </c>
      <c r="D17" s="177">
        <v>141990.02181956999</v>
      </c>
      <c r="E17" s="178">
        <v>143224.33658070999</v>
      </c>
      <c r="F17" s="179">
        <v>4.7727121023526369</v>
      </c>
      <c r="G17" s="180">
        <v>5.8272076747083199</v>
      </c>
      <c r="H17" s="181">
        <v>6.950167926084629</v>
      </c>
      <c r="I17" s="179">
        <v>222.70176232891822</v>
      </c>
      <c r="J17" s="180">
        <v>198.11109354493169</v>
      </c>
      <c r="K17" s="181">
        <v>170.84176061926914</v>
      </c>
      <c r="L17" s="179">
        <v>10.628913962824885</v>
      </c>
      <c r="M17" s="180">
        <v>11.544344847498838</v>
      </c>
      <c r="N17" s="181">
        <v>11.873789250918724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12241.280306999999</v>
      </c>
      <c r="D18" s="177">
        <v>13422.301537000001</v>
      </c>
      <c r="E18" s="178">
        <v>13496.86772</v>
      </c>
      <c r="F18" s="179">
        <v>2.8088948735482955</v>
      </c>
      <c r="G18" s="180">
        <v>2.6970969323113034</v>
      </c>
      <c r="H18" s="181">
        <v>2.4521273962667243</v>
      </c>
      <c r="I18" s="179">
        <v>269.23922441205616</v>
      </c>
      <c r="J18" s="180">
        <v>287.63599320413493</v>
      </c>
      <c r="K18" s="181">
        <v>311.16689519502046</v>
      </c>
      <c r="L18" s="179">
        <v>7.5626467720914343</v>
      </c>
      <c r="M18" s="180">
        <v>7.7578215489318731</v>
      </c>
      <c r="N18" s="181">
        <v>7.6302086851896629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12385.954300590001</v>
      </c>
      <c r="D20" s="177">
        <v>13571.787821100001</v>
      </c>
      <c r="E20" s="178">
        <v>13732.64489508</v>
      </c>
      <c r="F20" s="179">
        <v>2.0176197107242357</v>
      </c>
      <c r="G20" s="180">
        <v>2.1882617636290829</v>
      </c>
      <c r="H20" s="181">
        <v>2.1494906950208468</v>
      </c>
      <c r="I20" s="179">
        <v>402.57157494401702</v>
      </c>
      <c r="J20" s="180">
        <v>355.30352237793437</v>
      </c>
      <c r="K20" s="181">
        <v>357.91231644800018</v>
      </c>
      <c r="L20" s="179">
        <v>8.1223634458434759</v>
      </c>
      <c r="M20" s="180">
        <v>7.7749711250236402</v>
      </c>
      <c r="N20" s="181">
        <v>7.6932919383833331</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27190.870395999998</v>
      </c>
      <c r="D23" s="177">
        <v>33743.568100000004</v>
      </c>
      <c r="E23" s="178">
        <v>34152.326746999999</v>
      </c>
      <c r="F23" s="179">
        <v>2.1653106848930164</v>
      </c>
      <c r="G23" s="180">
        <v>2.5233591553704122</v>
      </c>
      <c r="H23" s="181">
        <v>2.4488986568783835</v>
      </c>
      <c r="I23" s="179">
        <v>328.4721510683222</v>
      </c>
      <c r="J23" s="180">
        <v>295.15973921449847</v>
      </c>
      <c r="K23" s="181">
        <v>304.01843607073812</v>
      </c>
      <c r="L23" s="179">
        <v>7.1124425839803118</v>
      </c>
      <c r="M23" s="180">
        <v>7.4479403024364785</v>
      </c>
      <c r="N23" s="181">
        <v>7.4451033975989738</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23258.194290419997</v>
      </c>
      <c r="D24" s="177">
        <v>30870.396836949996</v>
      </c>
      <c r="E24" s="178">
        <v>31326.09133947</v>
      </c>
      <c r="F24" s="179">
        <v>16.316647369237668</v>
      </c>
      <c r="G24" s="180">
        <v>7.9357135193602506</v>
      </c>
      <c r="H24" s="181">
        <v>7.8705010912852478</v>
      </c>
      <c r="I24" s="179">
        <v>148.47653832969894</v>
      </c>
      <c r="J24" s="180">
        <v>195.89663493238433</v>
      </c>
      <c r="K24" s="181">
        <v>198.84655139487145</v>
      </c>
      <c r="L24" s="179">
        <v>24.22639318530798</v>
      </c>
      <c r="M24" s="180">
        <v>15.545795742301017</v>
      </c>
      <c r="N24" s="181">
        <v>15.650219997516441</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5382.4903720000002</v>
      </c>
      <c r="D26" s="177">
        <v>6641.4572170000001</v>
      </c>
      <c r="E26" s="178">
        <v>7147.8207619999994</v>
      </c>
      <c r="F26" s="179">
        <v>1.8693751785126274</v>
      </c>
      <c r="G26" s="180">
        <v>1.1864146892087102</v>
      </c>
      <c r="H26" s="181">
        <v>1.1556919899161848</v>
      </c>
      <c r="I26" s="179">
        <v>199.70953082699472</v>
      </c>
      <c r="J26" s="180">
        <v>258.27876319001263</v>
      </c>
      <c r="K26" s="181">
        <v>278.22808565184329</v>
      </c>
      <c r="L26" s="179">
        <v>3.7333203984038636</v>
      </c>
      <c r="M26" s="180">
        <v>3.0642571855928891</v>
      </c>
      <c r="N26" s="181">
        <v>3.2154596995754949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306.17261200000002</v>
      </c>
      <c r="D27" s="177">
        <v>440.510649</v>
      </c>
      <c r="E27" s="178">
        <v>448.63462599999997</v>
      </c>
      <c r="F27" s="179">
        <v>6.42257479254872</v>
      </c>
      <c r="G27" s="180">
        <v>5.9547829455537178</v>
      </c>
      <c r="H27" s="181">
        <v>5.4862385945216818</v>
      </c>
      <c r="I27" s="179">
        <v>305.95849861918873</v>
      </c>
      <c r="J27" s="180">
        <v>327.7308847512183</v>
      </c>
      <c r="K27" s="181">
        <v>348.21943670310435</v>
      </c>
      <c r="L27" s="179">
        <v>19.65041340797654</v>
      </c>
      <c r="M27" s="180">
        <v>19.515662832477858</v>
      </c>
      <c r="N27" s="181">
        <v>19.104149130031708</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13.891719</v>
      </c>
      <c r="D29" s="177">
        <v>10.757736</v>
      </c>
      <c r="E29" s="178">
        <v>10.304359000000002</v>
      </c>
      <c r="F29" s="179">
        <v>6.6249540463638805</v>
      </c>
      <c r="G29" s="180">
        <v>1.4449136881589213</v>
      </c>
      <c r="H29" s="181">
        <v>1.5084878156904273</v>
      </c>
      <c r="I29" s="179">
        <v>222.49250260778859</v>
      </c>
      <c r="J29" s="180">
        <v>699.9601132269687</v>
      </c>
      <c r="K29" s="181">
        <v>746.74987133299021</v>
      </c>
      <c r="L29" s="179">
        <v>14.740026054370952</v>
      </c>
      <c r="M29" s="180">
        <v>10.113819487669154</v>
      </c>
      <c r="N29" s="181">
        <v>11.264630822742101</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160.802672</v>
      </c>
      <c r="D30" s="177">
        <v>157.83827300000002</v>
      </c>
      <c r="E30" s="178">
        <v>133.77700100000004</v>
      </c>
      <c r="F30" s="179">
        <v>0.31885912940551137</v>
      </c>
      <c r="G30" s="180">
        <v>1.2175342288495514</v>
      </c>
      <c r="H30" s="181">
        <v>1.4179574858312152</v>
      </c>
      <c r="I30" s="179">
        <v>1286.6180124587017</v>
      </c>
      <c r="J30" s="180">
        <v>302.39637619130633</v>
      </c>
      <c r="K30" s="181">
        <v>239.10093357534211</v>
      </c>
      <c r="L30" s="179">
        <v>4.1024989933003102</v>
      </c>
      <c r="M30" s="180">
        <v>3.6817793869298101</v>
      </c>
      <c r="N30" s="181">
        <v>3.3903495863238846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47772.169546999998</v>
      </c>
      <c r="D31" s="177">
        <v>58108.318913999996</v>
      </c>
      <c r="E31" s="178">
        <v>59605.438542999997</v>
      </c>
      <c r="F31" s="179">
        <v>3.6811575309969045</v>
      </c>
      <c r="G31" s="180">
        <v>3.5065948801851792</v>
      </c>
      <c r="H31" s="181">
        <v>3.5957916632956395</v>
      </c>
      <c r="I31" s="179">
        <v>226.94717041602129</v>
      </c>
      <c r="J31" s="180">
        <v>236.53731878932507</v>
      </c>
      <c r="K31" s="181">
        <v>235.19676831579736</v>
      </c>
      <c r="L31" s="179">
        <v>8.3542828551537465</v>
      </c>
      <c r="M31" s="180">
        <v>8.2944055103937675</v>
      </c>
      <c r="N31" s="181">
        <v>8.4571857874402028</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658.17077200000006</v>
      </c>
      <c r="D32" s="177">
        <v>870.31213400000001</v>
      </c>
      <c r="E32" s="178">
        <v>885.93560600000001</v>
      </c>
      <c r="F32" s="179">
        <v>0.99022370443396102</v>
      </c>
      <c r="G32" s="180">
        <v>4.7978009691865342</v>
      </c>
      <c r="H32" s="181">
        <v>4.0941428196757679</v>
      </c>
      <c r="I32" s="179">
        <v>681.46020100460885</v>
      </c>
      <c r="J32" s="180">
        <v>167.92883410523328</v>
      </c>
      <c r="K32" s="181">
        <v>170.11758746247637</v>
      </c>
      <c r="L32" s="179">
        <v>6.7479804466309536</v>
      </c>
      <c r="M32" s="180">
        <v>8.0568912302445277</v>
      </c>
      <c r="N32" s="181">
        <v>6.9648569921006214</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3448.2336060000002</v>
      </c>
      <c r="D33" s="177">
        <v>3576.6554430000001</v>
      </c>
      <c r="E33" s="178">
        <v>3605.1120839999999</v>
      </c>
      <c r="F33" s="179">
        <v>6.7743113341724088</v>
      </c>
      <c r="G33" s="180">
        <v>5.9872792169318281</v>
      </c>
      <c r="H33" s="181">
        <v>6.143960876640528</v>
      </c>
      <c r="I33" s="179">
        <v>149.09890310576364</v>
      </c>
      <c r="J33" s="180">
        <v>170.16077211619893</v>
      </c>
      <c r="K33" s="181">
        <v>163.85741969328694</v>
      </c>
      <c r="L33" s="179">
        <v>10.100423892220483</v>
      </c>
      <c r="M33" s="180">
        <v>10.188000544283907</v>
      </c>
      <c r="N33" s="181">
        <v>10.067335759428223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698.76454807999994</v>
      </c>
      <c r="D35" s="177">
        <v>937.71896500000003</v>
      </c>
      <c r="E35" s="178">
        <v>901.44325499999991</v>
      </c>
      <c r="F35" s="179">
        <v>2.1404004311746627</v>
      </c>
      <c r="G35" s="180">
        <v>2.5992861304666053</v>
      </c>
      <c r="H35" s="181">
        <v>2.2235406265256263</v>
      </c>
      <c r="I35" s="179">
        <v>268.74395242200455</v>
      </c>
      <c r="J35" s="180">
        <v>235.45772279714953</v>
      </c>
      <c r="K35" s="181">
        <v>314.0074587068811</v>
      </c>
      <c r="L35" s="179">
        <v>5.7521967163964147</v>
      </c>
      <c r="M35" s="180">
        <v>6.1202199317788146</v>
      </c>
      <c r="N35" s="181">
        <v>6.9820834146681818</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1971.8265271299999</v>
      </c>
      <c r="D36" s="177">
        <v>2432.2741130099998</v>
      </c>
      <c r="E36" s="178">
        <v>2379.1442316999996</v>
      </c>
      <c r="F36" s="179">
        <v>1.4982367339889373</v>
      </c>
      <c r="G36" s="180">
        <v>1.5799635577440365</v>
      </c>
      <c r="H36" s="181">
        <v>1.7806834005909926</v>
      </c>
      <c r="I36" s="179">
        <v>153.10939923053618</v>
      </c>
      <c r="J36" s="180">
        <v>153.88228258115942</v>
      </c>
      <c r="K36" s="181">
        <v>172.1916826252251</v>
      </c>
      <c r="L36" s="179">
        <v>2.2939412624616686</v>
      </c>
      <c r="M36" s="180">
        <v>2.4312839866070175</v>
      </c>
      <c r="N36" s="181">
        <v>3.0661887097057074</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18132.215461</v>
      </c>
      <c r="D38" s="177">
        <v>22517.762508</v>
      </c>
      <c r="E38" s="178">
        <v>23074.853733999997</v>
      </c>
      <c r="F38" s="179">
        <v>2.2440928240412554</v>
      </c>
      <c r="G38" s="180">
        <v>2.0744573171248408</v>
      </c>
      <c r="H38" s="181">
        <v>2.1122450509050759</v>
      </c>
      <c r="I38" s="179">
        <v>196.24508027999329</v>
      </c>
      <c r="J38" s="180">
        <v>207.17188123004573</v>
      </c>
      <c r="K38" s="181">
        <v>202.66796694154269</v>
      </c>
      <c r="L38" s="179">
        <v>4.4039217640973298</v>
      </c>
      <c r="M38" s="180">
        <v>4.2976922492018677</v>
      </c>
      <c r="N38" s="181">
        <v>4.2808441014926704</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18.448796999999999</v>
      </c>
      <c r="D40" s="177">
        <v>35.567713999999995</v>
      </c>
      <c r="E40" s="178">
        <v>36.830399</v>
      </c>
      <c r="F40" s="179">
        <v>8.1522713920045859</v>
      </c>
      <c r="G40" s="180">
        <v>3.0575060292039016</v>
      </c>
      <c r="H40" s="181">
        <v>2.9424226438600356</v>
      </c>
      <c r="I40" s="179">
        <v>107.25241290535345</v>
      </c>
      <c r="J40" s="180">
        <v>140.87210398304347</v>
      </c>
      <c r="K40" s="181">
        <v>162.05622189043891</v>
      </c>
      <c r="L40" s="179">
        <v>8.7435077745177647</v>
      </c>
      <c r="M40" s="180">
        <v>4.3071730727479434</v>
      </c>
      <c r="N40" s="181">
        <v>4.7683789686883378</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227.56700799999999</v>
      </c>
      <c r="E43" s="178">
        <v>260.25552699999997</v>
      </c>
      <c r="F43" s="179" t="s">
        <v>295</v>
      </c>
      <c r="G43" s="180">
        <v>4.4823285631984051</v>
      </c>
      <c r="H43" s="181">
        <v>9.7730220346098555</v>
      </c>
      <c r="I43" s="179" t="s">
        <v>296</v>
      </c>
      <c r="J43" s="180">
        <v>465.47878342021482</v>
      </c>
      <c r="K43" s="181">
        <v>246.79241025003898</v>
      </c>
      <c r="L43" s="179" t="s">
        <v>296</v>
      </c>
      <c r="M43" s="180">
        <v>20.864288464872732</v>
      </c>
      <c r="N43" s="181">
        <v>24.119076633481068</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416.77960299999995</v>
      </c>
      <c r="D45" s="177">
        <v>57.984210999999995</v>
      </c>
      <c r="E45" s="178">
        <v>58.784272000000001</v>
      </c>
      <c r="F45" s="179">
        <v>0.32807651577901242</v>
      </c>
      <c r="G45" s="180">
        <v>99.056053379772649</v>
      </c>
      <c r="H45" s="181">
        <v>99.663205831655105</v>
      </c>
      <c r="I45" s="179">
        <v>1367.2889137868997</v>
      </c>
      <c r="J45" s="180">
        <v>72.418762157151633</v>
      </c>
      <c r="K45" s="181">
        <v>74.212176603092644</v>
      </c>
      <c r="L45" s="179">
        <v>4.4857538289847652</v>
      </c>
      <c r="M45" s="180">
        <v>71.735167699358712</v>
      </c>
      <c r="N45" s="181">
        <v>73.962234320091596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5436.1289130000005</v>
      </c>
      <c r="D47" s="177">
        <v>7533.6040760000005</v>
      </c>
      <c r="E47" s="178">
        <v>7698.4658129999998</v>
      </c>
      <c r="F47" s="179">
        <v>1.2236227113917229</v>
      </c>
      <c r="G47" s="180">
        <v>1.1617911841004478</v>
      </c>
      <c r="H47" s="181">
        <v>1.1973936916669659</v>
      </c>
      <c r="I47" s="179">
        <v>202.83341693012034</v>
      </c>
      <c r="J47" s="180">
        <v>197.1717919142138</v>
      </c>
      <c r="K47" s="181">
        <v>202.44249614106798</v>
      </c>
      <c r="L47" s="179">
        <v>2.4819157558488163</v>
      </c>
      <c r="M47" s="180">
        <v>2.2907244959922153</v>
      </c>
      <c r="N47" s="181">
        <v>2.4240336780462886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259.48967900000002</v>
      </c>
      <c r="D50" s="177">
        <v>614.56735300000003</v>
      </c>
      <c r="E50" s="178">
        <v>656.39212599999996</v>
      </c>
      <c r="F50" s="179">
        <v>17.804253786910728</v>
      </c>
      <c r="G50" s="180">
        <v>10.036516534583964</v>
      </c>
      <c r="H50" s="181">
        <v>10.842122746609546</v>
      </c>
      <c r="I50" s="179">
        <v>178.51702203633272</v>
      </c>
      <c r="J50" s="180">
        <v>242.94781352501934</v>
      </c>
      <c r="K50" s="181">
        <v>232.62350695913997</v>
      </c>
      <c r="L50" s="179">
        <v>31.783623656184023</v>
      </c>
      <c r="M50" s="180">
        <v>24.383497474848781</v>
      </c>
      <c r="N50" s="181">
        <v>25.221326161977757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46.709219740000002</v>
      </c>
      <c r="D54" s="177">
        <v>6.5318605300000003</v>
      </c>
      <c r="E54" s="178">
        <v>4.5609098599999998</v>
      </c>
      <c r="F54" s="179">
        <v>9.6716628219146532</v>
      </c>
      <c r="G54" s="180">
        <v>37.73361079404431</v>
      </c>
      <c r="H54" s="181">
        <v>35.421013560658267</v>
      </c>
      <c r="I54" s="179">
        <v>230.27433089606387</v>
      </c>
      <c r="J54" s="180">
        <v>95.978756629647521</v>
      </c>
      <c r="K54" s="181">
        <v>96.506983972038739</v>
      </c>
      <c r="L54" s="179">
        <v>22.27135684968734</v>
      </c>
      <c r="M54" s="180">
        <v>36.216250471594194</v>
      </c>
      <c r="N54" s="181">
        <v>34.183751879718145</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55</v>
      </c>
      <c r="C58" s="105">
        <v>473.03561300000001</v>
      </c>
      <c r="D58" s="177">
        <v>438.99177600000002</v>
      </c>
      <c r="E58" s="178">
        <v>462.87725599999999</v>
      </c>
      <c r="F58" s="179">
        <v>8.0974645348742484</v>
      </c>
      <c r="G58" s="180">
        <v>7.2775887264001957</v>
      </c>
      <c r="H58" s="181">
        <v>6.8916952791476112</v>
      </c>
      <c r="I58" s="179">
        <v>132.48989247593673</v>
      </c>
      <c r="J58" s="180">
        <v>146.86279423423349</v>
      </c>
      <c r="K58" s="181">
        <v>164.99808621229596</v>
      </c>
      <c r="L58" s="179">
        <v>10.728322055532001</v>
      </c>
      <c r="M58" s="180">
        <v>10.688070156466893</v>
      </c>
      <c r="N58" s="181">
        <v>11.371165318176704</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50</v>
      </c>
      <c r="C59" s="105">
        <v>7703.3982779999997</v>
      </c>
      <c r="D59" s="177" t="s">
        <v>476</v>
      </c>
      <c r="E59" s="178" t="s">
        <v>295</v>
      </c>
      <c r="F59" s="179">
        <v>2.7369023175410589</v>
      </c>
      <c r="G59" s="180" t="s">
        <v>295</v>
      </c>
      <c r="H59" s="181" t="s">
        <v>295</v>
      </c>
      <c r="I59" s="179">
        <v>129.90106182154659</v>
      </c>
      <c r="J59" s="177" t="s">
        <v>476</v>
      </c>
      <c r="K59" s="178" t="s">
        <v>295</v>
      </c>
      <c r="L59" s="179">
        <v>3.5552651715043524</v>
      </c>
      <c r="M59" s="177" t="s">
        <v>476</v>
      </c>
      <c r="N59" s="178" t="s">
        <v>295</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475</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474</v>
      </c>
      <c r="C62" s="116"/>
      <c r="D62" s="116"/>
      <c r="E62" s="116"/>
      <c r="F62" s="116"/>
      <c r="G62" s="116"/>
      <c r="H62" s="116"/>
    </row>
    <row r="63" spans="1:102" ht="27.75" customHeight="1">
      <c r="B63" s="117"/>
      <c r="C63" s="116"/>
      <c r="D63" s="116"/>
      <c r="E63" s="116"/>
      <c r="F63" s="116"/>
      <c r="G63" s="116"/>
      <c r="H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34.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L1" sqref="L1"/>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2" customFormat="1" ht="20.100000000000001" customHeight="1">
      <c r="A2" s="72"/>
      <c r="B2" s="87" t="s">
        <v>17</v>
      </c>
      <c r="C2" s="272"/>
      <c r="D2" s="272"/>
      <c r="E2" s="272"/>
      <c r="F2" s="272"/>
      <c r="G2" s="272"/>
      <c r="H2" s="272"/>
      <c r="I2" s="272"/>
      <c r="J2" s="272"/>
      <c r="K2" s="272"/>
      <c r="L2" s="272"/>
      <c r="M2" s="272"/>
      <c r="N2" s="2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5"/>
      <c r="C5" s="634" t="s">
        <v>201</v>
      </c>
      <c r="D5" s="635"/>
      <c r="E5" s="636"/>
      <c r="F5" s="634" t="s">
        <v>198</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280" t="s">
        <v>294</v>
      </c>
      <c r="C7" s="170">
        <v>611063.22668037005</v>
      </c>
      <c r="D7" s="240">
        <v>669663.99267890002</v>
      </c>
      <c r="E7" s="281">
        <v>676429.46162494016</v>
      </c>
      <c r="F7" s="235">
        <v>3.5401398056858282</v>
      </c>
      <c r="G7" s="282">
        <v>3.2488569093966619</v>
      </c>
      <c r="H7" s="283">
        <v>3.3213191252818222</v>
      </c>
      <c r="I7" s="235">
        <v>306.27248373738246</v>
      </c>
      <c r="J7" s="282">
        <v>328.10892864734996</v>
      </c>
      <c r="K7" s="283">
        <v>325.78807002421922</v>
      </c>
      <c r="L7" s="235">
        <v>10.842474110649732</v>
      </c>
      <c r="M7" s="282">
        <v>10.659789598706791</v>
      </c>
      <c r="N7" s="283">
        <v>10.820461477600929</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195646.16642356</v>
      </c>
      <c r="D8" s="177">
        <v>219009.02917543997</v>
      </c>
      <c r="E8" s="178">
        <v>222616.41106407999</v>
      </c>
      <c r="F8" s="179">
        <v>3.1368485126427497</v>
      </c>
      <c r="G8" s="180">
        <v>2.8446461169823976</v>
      </c>
      <c r="H8" s="181">
        <v>2.9301736847030315</v>
      </c>
      <c r="I8" s="179">
        <v>319.13396672807232</v>
      </c>
      <c r="J8" s="180">
        <v>354.61077067019704</v>
      </c>
      <c r="K8" s="181">
        <v>352.38065298954331</v>
      </c>
      <c r="L8" s="179">
        <v>10.010749088647342</v>
      </c>
      <c r="M8" s="180">
        <v>10.087421518271116</v>
      </c>
      <c r="N8" s="181">
        <v>10.325365163884305</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83586.716935999997</v>
      </c>
      <c r="D9" s="177">
        <v>81423.004383000007</v>
      </c>
      <c r="E9" s="178">
        <v>81447.840513999996</v>
      </c>
      <c r="F9" s="179">
        <v>4.2564526068467678</v>
      </c>
      <c r="G9" s="180">
        <v>3.4887347937176889</v>
      </c>
      <c r="H9" s="181">
        <v>3.58420418954903</v>
      </c>
      <c r="I9" s="179">
        <v>286.30330203908795</v>
      </c>
      <c r="J9" s="180">
        <v>332.52339139811147</v>
      </c>
      <c r="K9" s="181">
        <v>324.3519013375552</v>
      </c>
      <c r="L9" s="179">
        <v>12.186364363131135</v>
      </c>
      <c r="M9" s="180">
        <v>11.600859252955969</v>
      </c>
      <c r="N9" s="181">
        <v>11.625434436622589</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62305.641310830004</v>
      </c>
      <c r="D10" s="177">
        <v>71993.82233458999</v>
      </c>
      <c r="E10" s="178">
        <v>72444.020462750006</v>
      </c>
      <c r="F10" s="179">
        <v>2.8333584659422275</v>
      </c>
      <c r="G10" s="180">
        <v>2.8796403190332245</v>
      </c>
      <c r="H10" s="181">
        <v>2.9712508878863098</v>
      </c>
      <c r="I10" s="179">
        <v>330.24242809626855</v>
      </c>
      <c r="J10" s="180">
        <v>336.33856127399542</v>
      </c>
      <c r="K10" s="181">
        <v>324.42313943800059</v>
      </c>
      <c r="L10" s="179">
        <v>9.3569517945987997</v>
      </c>
      <c r="M10" s="180">
        <v>9.6853408189022385</v>
      </c>
      <c r="N10" s="181">
        <v>9.639425411060234</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138097.02234748</v>
      </c>
      <c r="D11" s="177">
        <v>157573.80725454999</v>
      </c>
      <c r="E11" s="178">
        <v>160360.38669913998</v>
      </c>
      <c r="F11" s="179">
        <v>3.106189049678866</v>
      </c>
      <c r="G11" s="180">
        <v>3.207374263868378</v>
      </c>
      <c r="H11" s="181">
        <v>3.2819052000815767</v>
      </c>
      <c r="I11" s="179">
        <v>296.72440599903695</v>
      </c>
      <c r="J11" s="180">
        <v>288.23953608657973</v>
      </c>
      <c r="K11" s="181">
        <v>284.50837575696528</v>
      </c>
      <c r="L11" s="179">
        <v>9.2168210068667467</v>
      </c>
      <c r="M11" s="180">
        <v>9.244920698734564</v>
      </c>
      <c r="N11" s="181">
        <v>9.3372951786354754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44028.404564000004</v>
      </c>
      <c r="D12" s="177">
        <v>41580.60307099999</v>
      </c>
      <c r="E12" s="178">
        <v>40688.906825999999</v>
      </c>
      <c r="F12" s="179">
        <v>3.3447295617068593</v>
      </c>
      <c r="G12" s="180">
        <v>4.1710148865291341</v>
      </c>
      <c r="H12" s="181">
        <v>4.35526487988031</v>
      </c>
      <c r="I12" s="179">
        <v>406.50165356453573</v>
      </c>
      <c r="J12" s="180">
        <v>342.91003753082856</v>
      </c>
      <c r="K12" s="181">
        <v>344.00529880524005</v>
      </c>
      <c r="L12" s="179">
        <v>13.59638097560023</v>
      </c>
      <c r="M12" s="180">
        <v>14.302828712813501</v>
      </c>
      <c r="N12" s="181">
        <v>14.982341963791937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11829.140465999999</v>
      </c>
      <c r="D13" s="177">
        <v>13755.071729000001</v>
      </c>
      <c r="E13" s="178">
        <v>13734.693356</v>
      </c>
      <c r="F13" s="179">
        <v>2.7862707434012814</v>
      </c>
      <c r="G13" s="180">
        <v>2.7327891079440256</v>
      </c>
      <c r="H13" s="181">
        <v>3.0018206909576959</v>
      </c>
      <c r="I13" s="179">
        <v>442.83297816681653</v>
      </c>
      <c r="J13" s="180">
        <v>470.64796179248009</v>
      </c>
      <c r="K13" s="181">
        <v>438.42501294116715</v>
      </c>
      <c r="L13" s="179">
        <v>12.338525712794594</v>
      </c>
      <c r="M13" s="180">
        <v>12.861816236625456</v>
      </c>
      <c r="N13" s="181">
        <v>13.160732752801913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15114.884472</v>
      </c>
      <c r="D14" s="177">
        <v>16570.872206</v>
      </c>
      <c r="E14" s="178">
        <v>16564.145352</v>
      </c>
      <c r="F14" s="179">
        <v>1.2725298916859629</v>
      </c>
      <c r="G14" s="180">
        <v>1.5695841520389311</v>
      </c>
      <c r="H14" s="181">
        <v>1.5652538932151725</v>
      </c>
      <c r="I14" s="179">
        <v>841.22128908238346</v>
      </c>
      <c r="J14" s="180">
        <v>685.50220254398687</v>
      </c>
      <c r="K14" s="181">
        <v>710.110743614797</v>
      </c>
      <c r="L14" s="179">
        <v>10.704792358799315</v>
      </c>
      <c r="M14" s="180">
        <v>10.759533933008232</v>
      </c>
      <c r="N14" s="181">
        <v>11.115036060569821</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2734.2350521799999</v>
      </c>
      <c r="D16" s="177">
        <v>3082.0095696999997</v>
      </c>
      <c r="E16" s="178">
        <v>3119.7248783099999</v>
      </c>
      <c r="F16" s="179">
        <v>2.9092389411282906</v>
      </c>
      <c r="G16" s="180">
        <v>2.9772424547965222</v>
      </c>
      <c r="H16" s="181">
        <v>2.9531880250257476</v>
      </c>
      <c r="I16" s="179">
        <v>413.92785913337178</v>
      </c>
      <c r="J16" s="180">
        <v>382.40164607156726</v>
      </c>
      <c r="K16" s="181">
        <v>381.78867596717055</v>
      </c>
      <c r="L16" s="179">
        <v>12.042150466086708</v>
      </c>
      <c r="M16" s="180">
        <v>11.385024154683437</v>
      </c>
      <c r="N16" s="181">
        <v>11.274937459566834</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7684.5168539800006</v>
      </c>
      <c r="D17" s="177">
        <v>6415.5985631700005</v>
      </c>
      <c r="E17" s="178">
        <v>6297.1291118099998</v>
      </c>
      <c r="F17" s="179">
        <v>8.0149893616409109</v>
      </c>
      <c r="G17" s="180">
        <v>7.3805954271870009</v>
      </c>
      <c r="H17" s="181">
        <v>7.2132138019549181</v>
      </c>
      <c r="I17" s="179">
        <v>271.98535355248464</v>
      </c>
      <c r="J17" s="180">
        <v>291.1886176398823</v>
      </c>
      <c r="K17" s="181">
        <v>317.97523608036613</v>
      </c>
      <c r="L17" s="179">
        <v>21.799597152453064</v>
      </c>
      <c r="M17" s="180">
        <v>21.491453798018195</v>
      </c>
      <c r="N17" s="181">
        <v>22.936233615747703</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1560.3667810000002</v>
      </c>
      <c r="D18" s="177">
        <v>1810.7093539999998</v>
      </c>
      <c r="E18" s="178">
        <v>1794.0142960000001</v>
      </c>
      <c r="F18" s="179">
        <v>3.9871707573861763</v>
      </c>
      <c r="G18" s="180">
        <v>3.2187292163289944</v>
      </c>
      <c r="H18" s="181">
        <v>2.2823873305410936</v>
      </c>
      <c r="I18" s="179">
        <v>396.57093698175254</v>
      </c>
      <c r="J18" s="180">
        <v>471.47780068886311</v>
      </c>
      <c r="K18" s="181">
        <v>645.41202019080822</v>
      </c>
      <c r="L18" s="179">
        <v>15.811960431628799</v>
      </c>
      <c r="M18" s="180">
        <v>15.175593719277822</v>
      </c>
      <c r="N18" s="181">
        <v>14.730802178624334</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5970.4101541500004</v>
      </c>
      <c r="D20" s="177">
        <v>6368.29789334</v>
      </c>
      <c r="E20" s="178">
        <v>6414.6738561799993</v>
      </c>
      <c r="F20" s="179">
        <v>3.1141597116366007</v>
      </c>
      <c r="G20" s="180">
        <v>3.3685222975254279</v>
      </c>
      <c r="H20" s="181">
        <v>3.3019683021910518</v>
      </c>
      <c r="I20" s="179">
        <v>417.83450166351616</v>
      </c>
      <c r="J20" s="180">
        <v>378.02235163307728</v>
      </c>
      <c r="K20" s="181">
        <v>385.54267640981021</v>
      </c>
      <c r="L20" s="179">
        <v>13.012033712122783</v>
      </c>
      <c r="M20" s="180">
        <v>12.733767204390187</v>
      </c>
      <c r="N20" s="181">
        <v>12.73049696647095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27003.828591999998</v>
      </c>
      <c r="D23" s="177">
        <v>33563.736619000003</v>
      </c>
      <c r="E23" s="178">
        <v>33968.277761999998</v>
      </c>
      <c r="F23" s="179">
        <v>2.1467656855581629</v>
      </c>
      <c r="G23" s="180">
        <v>2.536879086692609</v>
      </c>
      <c r="H23" s="181">
        <v>2.4621674282692769</v>
      </c>
      <c r="I23" s="179">
        <v>330.82502079672997</v>
      </c>
      <c r="J23" s="180">
        <v>294.30965019536205</v>
      </c>
      <c r="K23" s="181">
        <v>303.33169275976786</v>
      </c>
      <c r="L23" s="179">
        <v>7.1020380257048554</v>
      </c>
      <c r="M23" s="180">
        <v>7.4662799659243131</v>
      </c>
      <c r="N23" s="181">
        <v>7.4685341387488391</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14975.341960830001</v>
      </c>
      <c r="D24" s="177">
        <v>15280.74413311</v>
      </c>
      <c r="E24" s="178">
        <v>15666.195647670002</v>
      </c>
      <c r="F24" s="179">
        <v>15.371424895344541</v>
      </c>
      <c r="G24" s="180">
        <v>9.1952678722330461</v>
      </c>
      <c r="H24" s="181">
        <v>9.0215847843072403</v>
      </c>
      <c r="I24" s="179">
        <v>164.18901763580791</v>
      </c>
      <c r="J24" s="180">
        <v>228.42689798312779</v>
      </c>
      <c r="K24" s="181">
        <v>234.70289598775898</v>
      </c>
      <c r="L24" s="179">
        <v>25.238191532292216</v>
      </c>
      <c r="M24" s="180">
        <v>21.004465161781106</v>
      </c>
      <c r="N24" s="181">
        <v>21.173920752760111</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0</v>
      </c>
      <c r="D26" s="177">
        <v>0</v>
      </c>
      <c r="E26" s="178">
        <v>0</v>
      </c>
      <c r="F26" s="179" t="s">
        <v>295</v>
      </c>
      <c r="G26" s="180" t="s">
        <v>295</v>
      </c>
      <c r="H26" s="181" t="s">
        <v>295</v>
      </c>
      <c r="I26" s="179" t="s">
        <v>296</v>
      </c>
      <c r="J26" s="180" t="s">
        <v>296</v>
      </c>
      <c r="K26" s="181" t="s">
        <v>296</v>
      </c>
      <c r="L26" s="179" t="s">
        <v>296</v>
      </c>
      <c r="M26" s="180" t="s">
        <v>296</v>
      </c>
      <c r="N26" s="181" t="s">
        <v>296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303.39850600000005</v>
      </c>
      <c r="D27" s="177">
        <v>438.25721000000004</v>
      </c>
      <c r="E27" s="178">
        <v>446.400533</v>
      </c>
      <c r="F27" s="179">
        <v>6.4812992190541623</v>
      </c>
      <c r="G27" s="180">
        <v>5.9673612671426444</v>
      </c>
      <c r="H27" s="181">
        <v>5.4959844772407562</v>
      </c>
      <c r="I27" s="179">
        <v>304.77432934477514</v>
      </c>
      <c r="J27" s="180">
        <v>327.96678514021914</v>
      </c>
      <c r="K27" s="181">
        <v>348.45128234558717</v>
      </c>
      <c r="L27" s="179">
        <v>19.753336227700473</v>
      </c>
      <c r="M27" s="180">
        <v>19.57096290555037</v>
      </c>
      <c r="N27" s="181">
        <v>19.150828388459836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0</v>
      </c>
      <c r="D29" s="177">
        <v>0</v>
      </c>
      <c r="E29" s="178">
        <v>0</v>
      </c>
      <c r="F29" s="179" t="s">
        <v>295</v>
      </c>
      <c r="G29" s="180" t="s">
        <v>295</v>
      </c>
      <c r="H29" s="181" t="s">
        <v>295</v>
      </c>
      <c r="I29" s="179" t="s">
        <v>296</v>
      </c>
      <c r="J29" s="180" t="s">
        <v>296</v>
      </c>
      <c r="K29" s="181" t="s">
        <v>296</v>
      </c>
      <c r="L29" s="179" t="s">
        <v>296</v>
      </c>
      <c r="M29" s="180" t="s">
        <v>296</v>
      </c>
      <c r="N29" s="181" t="s">
        <v>296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295</v>
      </c>
      <c r="G30" s="180" t="s">
        <v>295</v>
      </c>
      <c r="H30" s="181" t="s">
        <v>295</v>
      </c>
      <c r="I30" s="179" t="s">
        <v>296</v>
      </c>
      <c r="J30" s="180" t="s">
        <v>296</v>
      </c>
      <c r="K30" s="181" t="s">
        <v>296</v>
      </c>
      <c r="L30" s="179" t="s">
        <v>296</v>
      </c>
      <c r="M30" s="180" t="s">
        <v>296</v>
      </c>
      <c r="N30" s="181" t="s">
        <v>296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295</v>
      </c>
      <c r="G32" s="180" t="s">
        <v>295</v>
      </c>
      <c r="H32" s="181" t="s">
        <v>295</v>
      </c>
      <c r="I32" s="179" t="s">
        <v>296</v>
      </c>
      <c r="J32" s="180" t="s">
        <v>296</v>
      </c>
      <c r="K32" s="181" t="s">
        <v>296</v>
      </c>
      <c r="L32" s="179" t="s">
        <v>296</v>
      </c>
      <c r="M32" s="180" t="s">
        <v>296</v>
      </c>
      <c r="N32" s="181" t="s">
        <v>296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7">
        <v>0</v>
      </c>
      <c r="E33" s="178">
        <v>0</v>
      </c>
      <c r="F33" s="179" t="s">
        <v>295</v>
      </c>
      <c r="G33" s="180" t="s">
        <v>295</v>
      </c>
      <c r="H33" s="181" t="s">
        <v>295</v>
      </c>
      <c r="I33" s="179" t="s">
        <v>296</v>
      </c>
      <c r="J33" s="180" t="s">
        <v>296</v>
      </c>
      <c r="K33" s="181" t="s">
        <v>296</v>
      </c>
      <c r="L33" s="179" t="s">
        <v>296</v>
      </c>
      <c r="M33" s="180" t="s">
        <v>296</v>
      </c>
      <c r="N33" s="181" t="s">
        <v>296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0</v>
      </c>
      <c r="D35" s="177">
        <v>0</v>
      </c>
      <c r="E35" s="178">
        <v>0</v>
      </c>
      <c r="F35" s="179" t="s">
        <v>295</v>
      </c>
      <c r="G35" s="180" t="s">
        <v>295</v>
      </c>
      <c r="H35" s="181" t="s">
        <v>295</v>
      </c>
      <c r="I35" s="179" t="s">
        <v>296</v>
      </c>
      <c r="J35" s="180" t="s">
        <v>296</v>
      </c>
      <c r="K35" s="181" t="s">
        <v>296</v>
      </c>
      <c r="L35" s="179" t="s">
        <v>296</v>
      </c>
      <c r="M35" s="180" t="s">
        <v>296</v>
      </c>
      <c r="N35" s="181" t="s">
        <v>296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227.56700799999999</v>
      </c>
      <c r="E43" s="178">
        <v>260.25552699999997</v>
      </c>
      <c r="F43" s="179" t="s">
        <v>295</v>
      </c>
      <c r="G43" s="180">
        <v>4.4823285631984051</v>
      </c>
      <c r="H43" s="181">
        <v>9.7730220346098555</v>
      </c>
      <c r="I43" s="179" t="s">
        <v>296</v>
      </c>
      <c r="J43" s="180">
        <v>465.47878342021482</v>
      </c>
      <c r="K43" s="181">
        <v>246.79241025003898</v>
      </c>
      <c r="L43" s="179" t="s">
        <v>296</v>
      </c>
      <c r="M43" s="180">
        <v>20.864288464872732</v>
      </c>
      <c r="N43" s="181">
        <v>24.119076633481068</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222.82925899999998</v>
      </c>
      <c r="D50" s="177">
        <v>570.86217499999998</v>
      </c>
      <c r="E50" s="178">
        <v>606.38573900000006</v>
      </c>
      <c r="F50" s="179">
        <v>19.3784196894897</v>
      </c>
      <c r="G50" s="180">
        <v>10.036461427839392</v>
      </c>
      <c r="H50" s="181">
        <v>10.926745425983706</v>
      </c>
      <c r="I50" s="179">
        <v>174.27898086808932</v>
      </c>
      <c r="J50" s="180">
        <v>248.99710900000946</v>
      </c>
      <c r="K50" s="181">
        <v>237.71203593648892</v>
      </c>
      <c r="L50" s="179">
        <v>33.772512343183806</v>
      </c>
      <c r="M50" s="180">
        <v>24.990498801221154</v>
      </c>
      <c r="N50" s="181">
        <v>25.974189013703043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0.32300135999999996</v>
      </c>
      <c r="D54" s="177">
        <v>0</v>
      </c>
      <c r="E54" s="178">
        <v>0</v>
      </c>
      <c r="F54" s="179">
        <v>0</v>
      </c>
      <c r="G54" s="180" t="s">
        <v>295</v>
      </c>
      <c r="H54" s="181" t="s">
        <v>295</v>
      </c>
      <c r="I54" s="179" t="s">
        <v>296</v>
      </c>
      <c r="J54" s="180" t="s">
        <v>296</v>
      </c>
      <c r="K54" s="181" t="s">
        <v>296</v>
      </c>
      <c r="L54" s="179">
        <v>26.716571719698024</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55</v>
      </c>
      <c r="C58" s="105">
        <v>0</v>
      </c>
      <c r="D58" s="177">
        <v>0</v>
      </c>
      <c r="E58" s="178">
        <v>0</v>
      </c>
      <c r="F58" s="179" t="s">
        <v>295</v>
      </c>
      <c r="G58" s="180" t="s">
        <v>295</v>
      </c>
      <c r="H58" s="181" t="s">
        <v>295</v>
      </c>
      <c r="I58" s="179" t="s">
        <v>296</v>
      </c>
      <c r="J58" s="180" t="s">
        <v>296</v>
      </c>
      <c r="K58" s="181" t="s">
        <v>296</v>
      </c>
      <c r="L58" s="179" t="s">
        <v>296</v>
      </c>
      <c r="M58" s="180" t="s">
        <v>296</v>
      </c>
      <c r="N58" s="181" t="s">
        <v>296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50</v>
      </c>
      <c r="C59" s="105">
        <v>0</v>
      </c>
      <c r="D59" s="177">
        <v>0</v>
      </c>
      <c r="E59" s="178">
        <v>0</v>
      </c>
      <c r="F59" s="179" t="s">
        <v>295</v>
      </c>
      <c r="G59" s="180" t="s">
        <v>295</v>
      </c>
      <c r="H59" s="181" t="s">
        <v>295</v>
      </c>
      <c r="I59" s="179" t="s">
        <v>296</v>
      </c>
      <c r="J59" s="180" t="s">
        <v>296</v>
      </c>
      <c r="K59" s="181" t="s">
        <v>296</v>
      </c>
      <c r="L59" s="179" t="s">
        <v>296</v>
      </c>
      <c r="M59" s="180" t="s">
        <v>296</v>
      </c>
      <c r="N59" s="181" t="s">
        <v>296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474</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8"/>
      <c r="D62" s="118"/>
      <c r="E62" s="118"/>
      <c r="F62" s="118"/>
      <c r="G62" s="118"/>
      <c r="H62" s="118"/>
    </row>
    <row r="63" spans="1:102" ht="30.75" customHeight="1">
      <c r="B63" s="284"/>
      <c r="C63" s="118"/>
      <c r="D63" s="118"/>
      <c r="E63" s="118"/>
      <c r="F63" s="118"/>
      <c r="G63" s="118"/>
      <c r="H63" s="118"/>
    </row>
    <row r="64" spans="1:102" ht="20.100000000000001" customHeight="1">
      <c r="B64" s="284"/>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8.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L1" sqref="L1"/>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2" hidden="1"/>
  </cols>
  <sheetData>
    <row r="1" spans="1:102" ht="89.1" customHeight="1"/>
    <row r="2" spans="1:102" s="212" customFormat="1" ht="20.100000000000001" customHeight="1">
      <c r="A2" s="72"/>
      <c r="B2" s="87" t="s">
        <v>17</v>
      </c>
      <c r="C2" s="272"/>
      <c r="D2" s="272"/>
      <c r="E2" s="272"/>
      <c r="F2" s="272"/>
      <c r="G2" s="272"/>
      <c r="H2" s="272"/>
      <c r="I2" s="272"/>
      <c r="J2" s="272"/>
      <c r="K2" s="272"/>
      <c r="L2" s="272"/>
      <c r="M2" s="272"/>
      <c r="N2" s="2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285"/>
      <c r="C5" s="634" t="s">
        <v>202</v>
      </c>
      <c r="D5" s="635"/>
      <c r="E5" s="636"/>
      <c r="F5" s="634" t="s">
        <v>195</v>
      </c>
      <c r="G5" s="635"/>
      <c r="H5" s="636"/>
      <c r="I5" s="634" t="s">
        <v>196</v>
      </c>
      <c r="J5" s="635"/>
      <c r="K5" s="636"/>
      <c r="L5" s="634" t="s">
        <v>197</v>
      </c>
      <c r="M5" s="635"/>
      <c r="N5" s="636"/>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28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294</v>
      </c>
      <c r="C7" s="217">
        <v>402210.25574639998</v>
      </c>
      <c r="D7" s="218">
        <v>432566.21826622001</v>
      </c>
      <c r="E7" s="219">
        <v>436817.42620789999</v>
      </c>
      <c r="F7" s="220">
        <v>2.7582023792562871</v>
      </c>
      <c r="G7" s="221">
        <v>2.7314581589421092</v>
      </c>
      <c r="H7" s="222">
        <v>2.7667913581583723</v>
      </c>
      <c r="I7" s="220">
        <v>256.72363081766758</v>
      </c>
      <c r="J7" s="221">
        <v>259.21731692683181</v>
      </c>
      <c r="K7" s="222">
        <v>258.5210251379649</v>
      </c>
      <c r="L7" s="220">
        <v>7.0809572933260334</v>
      </c>
      <c r="M7" s="221">
        <v>7.0804125525887747</v>
      </c>
      <c r="N7" s="222">
        <v>7.1527373825396463</v>
      </c>
      <c r="O7" s="287"/>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88">
        <v>158248.61090100999</v>
      </c>
      <c r="D8" s="289">
        <v>174689.82727691001</v>
      </c>
      <c r="E8" s="290">
        <v>176324.81210558998</v>
      </c>
      <c r="F8" s="179">
        <v>2.4985383732140964</v>
      </c>
      <c r="G8" s="180">
        <v>2.5492915367251219</v>
      </c>
      <c r="H8" s="181">
        <v>2.5283039335214852</v>
      </c>
      <c r="I8" s="179">
        <v>270.62761356015483</v>
      </c>
      <c r="J8" s="180">
        <v>271.32062465115348</v>
      </c>
      <c r="K8" s="181">
        <v>275.94998002205352</v>
      </c>
      <c r="L8" s="179">
        <v>6.7617347733140249</v>
      </c>
      <c r="M8" s="180">
        <v>6.9167537216215891</v>
      </c>
      <c r="N8" s="181">
        <v>6.9768541994493312</v>
      </c>
      <c r="O8" s="287"/>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88">
        <v>54738.362142999998</v>
      </c>
      <c r="D9" s="289">
        <v>56190.954009000001</v>
      </c>
      <c r="E9" s="290">
        <v>57262.411252000005</v>
      </c>
      <c r="F9" s="179">
        <v>3.5469634274548487</v>
      </c>
      <c r="G9" s="180">
        <v>3.1393883768505786</v>
      </c>
      <c r="H9" s="181">
        <v>3.1760966002570807</v>
      </c>
      <c r="I9" s="179">
        <v>209.92989499007854</v>
      </c>
      <c r="J9" s="180">
        <v>229.90847364790596</v>
      </c>
      <c r="K9" s="181">
        <v>227.06344387665553</v>
      </c>
      <c r="L9" s="179">
        <v>7.4461365985924539</v>
      </c>
      <c r="M9" s="180">
        <v>7.2177198990969345</v>
      </c>
      <c r="N9" s="181">
        <v>7.2117543213931006</v>
      </c>
      <c r="O9" s="287"/>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88">
        <v>83910.168352330002</v>
      </c>
      <c r="D10" s="289">
        <v>91268.699773620014</v>
      </c>
      <c r="E10" s="290">
        <v>92209.977182690011</v>
      </c>
      <c r="F10" s="179">
        <v>2.6289037887012494</v>
      </c>
      <c r="G10" s="180">
        <v>2.4597217052377407</v>
      </c>
      <c r="H10" s="181">
        <v>2.5539653550875085</v>
      </c>
      <c r="I10" s="179">
        <v>264.58642205225567</v>
      </c>
      <c r="J10" s="180">
        <v>269.51252338378981</v>
      </c>
      <c r="K10" s="181">
        <v>261.38536597818984</v>
      </c>
      <c r="L10" s="179">
        <v>6.9557224737208267</v>
      </c>
      <c r="M10" s="180">
        <v>6.6292580360050186</v>
      </c>
      <c r="N10" s="181">
        <v>6.6756916903516608</v>
      </c>
      <c r="O10" s="287"/>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88">
        <v>61571.954014939998</v>
      </c>
      <c r="D11" s="289">
        <v>68722.002878810003</v>
      </c>
      <c r="E11" s="290">
        <v>69596.297413399996</v>
      </c>
      <c r="F11" s="179">
        <v>2.8836432732980732</v>
      </c>
      <c r="G11" s="180">
        <v>3.2089724562727802</v>
      </c>
      <c r="H11" s="181">
        <v>3.2439324788639019</v>
      </c>
      <c r="I11" s="179">
        <v>228.68750196135957</v>
      </c>
      <c r="J11" s="180">
        <v>197.66126425256928</v>
      </c>
      <c r="K11" s="181">
        <v>192.46554668380213</v>
      </c>
      <c r="L11" s="179">
        <v>6.5945317671821435</v>
      </c>
      <c r="M11" s="180">
        <v>6.3428955265855027</v>
      </c>
      <c r="N11" s="181">
        <v>6.243452379498823</v>
      </c>
      <c r="O11" s="287"/>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288">
        <v>32841.851820000003</v>
      </c>
      <c r="D12" s="289">
        <v>29941.892431</v>
      </c>
      <c r="E12" s="290">
        <v>29580.412844999999</v>
      </c>
      <c r="F12" s="179">
        <v>2.8285207061140678</v>
      </c>
      <c r="G12" s="180">
        <v>2.650747967347141</v>
      </c>
      <c r="H12" s="181">
        <v>2.7926975033400687</v>
      </c>
      <c r="I12" s="179">
        <v>327.119456086235</v>
      </c>
      <c r="J12" s="180">
        <v>336.48913656901323</v>
      </c>
      <c r="K12" s="181">
        <v>329.92649672148707</v>
      </c>
      <c r="L12" s="179">
        <v>9.2526415491268725</v>
      </c>
      <c r="M12" s="180">
        <v>8.9194789479470629</v>
      </c>
      <c r="N12" s="181">
        <v>9.2138490367983223</v>
      </c>
      <c r="O12" s="287"/>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288">
        <v>1880.5321700000002</v>
      </c>
      <c r="D13" s="289">
        <v>1581.2978439999999</v>
      </c>
      <c r="E13" s="290">
        <v>1542.3442560000001</v>
      </c>
      <c r="F13" s="179">
        <v>3.293892281566233</v>
      </c>
      <c r="G13" s="180">
        <v>3.8059722416215478</v>
      </c>
      <c r="H13" s="181">
        <v>3.7824108186648568</v>
      </c>
      <c r="I13" s="179">
        <v>196.10036720385989</v>
      </c>
      <c r="J13" s="180">
        <v>170.4465359316136</v>
      </c>
      <c r="K13" s="181">
        <v>173.07922637324182</v>
      </c>
      <c r="L13" s="179">
        <v>6.4593348594509807</v>
      </c>
      <c r="M13" s="180">
        <v>6.4871478443627106</v>
      </c>
      <c r="N13" s="181">
        <v>6.5465673832029365</v>
      </c>
      <c r="O13" s="287"/>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88">
        <v>1968.7605580000002</v>
      </c>
      <c r="D14" s="289">
        <v>2568.1052149999996</v>
      </c>
      <c r="E14" s="290">
        <v>2659.6999809999998</v>
      </c>
      <c r="F14" s="179">
        <v>1.8705044069660806</v>
      </c>
      <c r="G14" s="180">
        <v>3.6133186233181651</v>
      </c>
      <c r="H14" s="181">
        <v>3.9456655543736687</v>
      </c>
      <c r="I14" s="179">
        <v>382.53238433440856</v>
      </c>
      <c r="J14" s="180">
        <v>242.38748798626943</v>
      </c>
      <c r="K14" s="181">
        <v>219.38662509941364</v>
      </c>
      <c r="L14" s="179">
        <v>7.1552851070475363</v>
      </c>
      <c r="M14" s="180">
        <v>8.7582322440009541</v>
      </c>
      <c r="N14" s="181">
        <v>8.6562624974504612</v>
      </c>
      <c r="O14" s="287"/>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288">
        <v>0</v>
      </c>
      <c r="D15" s="289">
        <v>0</v>
      </c>
      <c r="E15" s="290">
        <v>0</v>
      </c>
      <c r="F15" s="179" t="s">
        <v>295</v>
      </c>
      <c r="G15" s="180" t="s">
        <v>295</v>
      </c>
      <c r="H15" s="181" t="s">
        <v>295</v>
      </c>
      <c r="I15" s="179" t="s">
        <v>296</v>
      </c>
      <c r="J15" s="180" t="s">
        <v>296</v>
      </c>
      <c r="K15" s="181" t="s">
        <v>296</v>
      </c>
      <c r="L15" s="179" t="s">
        <v>296</v>
      </c>
      <c r="M15" s="180" t="s">
        <v>296</v>
      </c>
      <c r="N15" s="181" t="s">
        <v>296</v>
      </c>
      <c r="O15" s="287"/>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88">
        <v>2449.7308453699998</v>
      </c>
      <c r="D16" s="289">
        <v>2718.8060847099996</v>
      </c>
      <c r="E16" s="290">
        <v>2744.19422192</v>
      </c>
      <c r="F16" s="179">
        <v>2.6636389350008183</v>
      </c>
      <c r="G16" s="180">
        <v>2.2639975828421615</v>
      </c>
      <c r="H16" s="181">
        <v>2.5438129929870197</v>
      </c>
      <c r="I16" s="179">
        <v>288.54235388267409</v>
      </c>
      <c r="J16" s="180">
        <v>323.82474234283296</v>
      </c>
      <c r="K16" s="181">
        <v>260.79733658393235</v>
      </c>
      <c r="L16" s="179">
        <v>7.6857264819867517</v>
      </c>
      <c r="M16" s="180">
        <v>7.3313843392865969</v>
      </c>
      <c r="N16" s="181">
        <v>6.6341965333861612</v>
      </c>
      <c r="O16" s="287"/>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88">
        <v>2044.8346104199998</v>
      </c>
      <c r="D17" s="289">
        <v>1981.32452917</v>
      </c>
      <c r="E17" s="290">
        <v>1955.0406545000001</v>
      </c>
      <c r="F17" s="179">
        <v>3.3457188767920942</v>
      </c>
      <c r="G17" s="180">
        <v>2.5692787390728471</v>
      </c>
      <c r="H17" s="181">
        <v>2.5429956827529487</v>
      </c>
      <c r="I17" s="179">
        <v>220.45029147215911</v>
      </c>
      <c r="J17" s="180">
        <v>293.50121990580919</v>
      </c>
      <c r="K17" s="181">
        <v>297.38029626991727</v>
      </c>
      <c r="L17" s="179">
        <v>7.3756470157272185</v>
      </c>
      <c r="M17" s="180">
        <v>7.540864441959398</v>
      </c>
      <c r="N17" s="181">
        <v>7.5623680955019239</v>
      </c>
      <c r="O17" s="287"/>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88">
        <v>2329.2594450000001</v>
      </c>
      <c r="D18" s="289">
        <v>2263.7603989999998</v>
      </c>
      <c r="E18" s="290">
        <v>2256.627688</v>
      </c>
      <c r="F18" s="179">
        <v>2.1693162223068714</v>
      </c>
      <c r="G18" s="180">
        <v>2.4171444568149285</v>
      </c>
      <c r="H18" s="181">
        <v>2.0071665893696151</v>
      </c>
      <c r="I18" s="179">
        <v>297.71287788915998</v>
      </c>
      <c r="J18" s="180">
        <v>295.03973245981297</v>
      </c>
      <c r="K18" s="181">
        <v>348.98731466670722</v>
      </c>
      <c r="L18" s="179">
        <v>6.4583337559461951</v>
      </c>
      <c r="M18" s="180">
        <v>7.1315365385539646</v>
      </c>
      <c r="N18" s="181">
        <v>7.0047567811283544</v>
      </c>
      <c r="O18" s="287"/>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288">
        <v>0</v>
      </c>
      <c r="D19" s="289">
        <v>0</v>
      </c>
      <c r="E19" s="290">
        <v>0</v>
      </c>
      <c r="F19" s="179" t="s">
        <v>295</v>
      </c>
      <c r="G19" s="180" t="s">
        <v>295</v>
      </c>
      <c r="H19" s="181" t="s">
        <v>295</v>
      </c>
      <c r="I19" s="179" t="s">
        <v>296</v>
      </c>
      <c r="J19" s="180" t="s">
        <v>296</v>
      </c>
      <c r="K19" s="181" t="s">
        <v>296</v>
      </c>
      <c r="L19" s="179" t="s">
        <v>296</v>
      </c>
      <c r="M19" s="180" t="s">
        <v>296</v>
      </c>
      <c r="N19" s="181" t="s">
        <v>296</v>
      </c>
      <c r="O19" s="287"/>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88">
        <v>14.520359859999999</v>
      </c>
      <c r="D20" s="289">
        <v>42.577086349999995</v>
      </c>
      <c r="E20" s="290">
        <v>45.222012030000002</v>
      </c>
      <c r="F20" s="179">
        <v>1.5832375520753796</v>
      </c>
      <c r="G20" s="180">
        <v>0.7972803897606302</v>
      </c>
      <c r="H20" s="181">
        <v>1.5724742842672672</v>
      </c>
      <c r="I20" s="179">
        <v>502.88635796867726</v>
      </c>
      <c r="J20" s="180">
        <v>722.62531684261148</v>
      </c>
      <c r="K20" s="181">
        <v>352.1726827467316</v>
      </c>
      <c r="L20" s="179">
        <v>7.9618856636243169</v>
      </c>
      <c r="M20" s="180">
        <v>5.7613499426317611</v>
      </c>
      <c r="N20" s="181">
        <v>5.5378248724065005</v>
      </c>
      <c r="O20" s="287"/>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288">
        <v>0</v>
      </c>
      <c r="D21" s="289">
        <v>0</v>
      </c>
      <c r="E21" s="290">
        <v>0</v>
      </c>
      <c r="F21" s="179" t="s">
        <v>295</v>
      </c>
      <c r="G21" s="180" t="s">
        <v>295</v>
      </c>
      <c r="H21" s="181" t="s">
        <v>295</v>
      </c>
      <c r="I21" s="179" t="s">
        <v>296</v>
      </c>
      <c r="J21" s="180" t="s">
        <v>296</v>
      </c>
      <c r="K21" s="181" t="s">
        <v>296</v>
      </c>
      <c r="L21" s="179" t="s">
        <v>296</v>
      </c>
      <c r="M21" s="180" t="s">
        <v>296</v>
      </c>
      <c r="N21" s="181" t="s">
        <v>296</v>
      </c>
      <c r="O21" s="287"/>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88">
        <v>0</v>
      </c>
      <c r="D22" s="289">
        <v>0</v>
      </c>
      <c r="E22" s="290">
        <v>0</v>
      </c>
      <c r="F22" s="179" t="s">
        <v>295</v>
      </c>
      <c r="G22" s="180" t="s">
        <v>295</v>
      </c>
      <c r="H22" s="181" t="s">
        <v>295</v>
      </c>
      <c r="I22" s="179" t="s">
        <v>296</v>
      </c>
      <c r="J22" s="180" t="s">
        <v>296</v>
      </c>
      <c r="K22" s="181" t="s">
        <v>296</v>
      </c>
      <c r="L22" s="179" t="s">
        <v>296</v>
      </c>
      <c r="M22" s="180" t="s">
        <v>296</v>
      </c>
      <c r="N22" s="181" t="s">
        <v>296</v>
      </c>
      <c r="O22" s="287"/>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288">
        <v>0</v>
      </c>
      <c r="D23" s="289">
        <v>0</v>
      </c>
      <c r="E23" s="290">
        <v>0</v>
      </c>
      <c r="F23" s="179" t="s">
        <v>295</v>
      </c>
      <c r="G23" s="180" t="s">
        <v>295</v>
      </c>
      <c r="H23" s="181" t="s">
        <v>295</v>
      </c>
      <c r="I23" s="179" t="s">
        <v>296</v>
      </c>
      <c r="J23" s="180" t="s">
        <v>296</v>
      </c>
      <c r="K23" s="181" t="s">
        <v>296</v>
      </c>
      <c r="L23" s="179" t="s">
        <v>296</v>
      </c>
      <c r="M23" s="180" t="s">
        <v>296</v>
      </c>
      <c r="N23" s="181" t="s">
        <v>296</v>
      </c>
      <c r="O23" s="287"/>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288">
        <v>162.87610034000002</v>
      </c>
      <c r="D24" s="289">
        <v>538.45569064999995</v>
      </c>
      <c r="E24" s="290">
        <v>579.79513976999999</v>
      </c>
      <c r="F24" s="179">
        <v>2.721445504126808</v>
      </c>
      <c r="G24" s="180">
        <v>5.9409288536599849</v>
      </c>
      <c r="H24" s="181">
        <v>6.7956640418941809</v>
      </c>
      <c r="I24" s="179">
        <v>284.635362073914</v>
      </c>
      <c r="J24" s="180">
        <v>106.7843152238235</v>
      </c>
      <c r="K24" s="181">
        <v>86.763559077153886</v>
      </c>
      <c r="L24" s="179">
        <v>7.7461962643155937</v>
      </c>
      <c r="M24" s="180">
        <v>6.3439801943153631</v>
      </c>
      <c r="N24" s="181">
        <v>5.8961599856737612</v>
      </c>
      <c r="O24" s="287"/>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288">
        <v>0</v>
      </c>
      <c r="D25" s="289">
        <v>0</v>
      </c>
      <c r="E25" s="290">
        <v>0</v>
      </c>
      <c r="F25" s="179" t="s">
        <v>295</v>
      </c>
      <c r="G25" s="180" t="s">
        <v>295</v>
      </c>
      <c r="H25" s="181" t="s">
        <v>295</v>
      </c>
      <c r="I25" s="179" t="s">
        <v>296</v>
      </c>
      <c r="J25" s="180" t="s">
        <v>296</v>
      </c>
      <c r="K25" s="181" t="s">
        <v>296</v>
      </c>
      <c r="L25" s="179" t="s">
        <v>296</v>
      </c>
      <c r="M25" s="180" t="s">
        <v>296</v>
      </c>
      <c r="N25" s="181" t="s">
        <v>296</v>
      </c>
      <c r="O25" s="287"/>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288">
        <v>46.107806000000004</v>
      </c>
      <c r="D26" s="289">
        <v>56.452725000000001</v>
      </c>
      <c r="E26" s="290">
        <v>58.519801999999999</v>
      </c>
      <c r="F26" s="179">
        <v>0.44549723315830725</v>
      </c>
      <c r="G26" s="180">
        <v>2.4137063356994726</v>
      </c>
      <c r="H26" s="181">
        <v>3.1534641897797262</v>
      </c>
      <c r="I26" s="179">
        <v>1236.2924701449303</v>
      </c>
      <c r="J26" s="180">
        <v>270.10670019073785</v>
      </c>
      <c r="K26" s="181">
        <v>204.37991525961024</v>
      </c>
      <c r="L26" s="179">
        <v>5.5076487482401566</v>
      </c>
      <c r="M26" s="180">
        <v>6.519582535652618</v>
      </c>
      <c r="N26" s="181">
        <v>6.44504743881396</v>
      </c>
      <c r="O26" s="287"/>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288">
        <v>0.13821700000000001</v>
      </c>
      <c r="D27" s="289">
        <v>0.10209699999999999</v>
      </c>
      <c r="E27" s="290">
        <v>0.14300399999999999</v>
      </c>
      <c r="F27" s="179">
        <v>0</v>
      </c>
      <c r="G27" s="180">
        <v>0</v>
      </c>
      <c r="H27" s="181">
        <v>0</v>
      </c>
      <c r="I27" s="179" t="s">
        <v>296</v>
      </c>
      <c r="J27" s="180" t="s">
        <v>296</v>
      </c>
      <c r="K27" s="181" t="s">
        <v>296</v>
      </c>
      <c r="L27" s="179">
        <v>12.076662060383308</v>
      </c>
      <c r="M27" s="180">
        <v>12.970018707699541</v>
      </c>
      <c r="N27" s="181">
        <v>9.6325976895751175</v>
      </c>
      <c r="O27" s="287"/>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288">
        <v>0</v>
      </c>
      <c r="D28" s="289">
        <v>0</v>
      </c>
      <c r="E28" s="290">
        <v>0</v>
      </c>
      <c r="F28" s="179" t="s">
        <v>295</v>
      </c>
      <c r="G28" s="180" t="s">
        <v>295</v>
      </c>
      <c r="H28" s="181" t="s">
        <v>295</v>
      </c>
      <c r="I28" s="179" t="s">
        <v>296</v>
      </c>
      <c r="J28" s="180" t="s">
        <v>296</v>
      </c>
      <c r="K28" s="181" t="s">
        <v>296</v>
      </c>
      <c r="L28" s="179" t="s">
        <v>296</v>
      </c>
      <c r="M28" s="180" t="s">
        <v>296</v>
      </c>
      <c r="N28" s="181" t="s">
        <v>296</v>
      </c>
      <c r="O28" s="287"/>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288">
        <v>0</v>
      </c>
      <c r="D29" s="289">
        <v>0</v>
      </c>
      <c r="E29" s="290">
        <v>0</v>
      </c>
      <c r="F29" s="179" t="s">
        <v>295</v>
      </c>
      <c r="G29" s="180" t="s">
        <v>295</v>
      </c>
      <c r="H29" s="181" t="s">
        <v>295</v>
      </c>
      <c r="I29" s="179" t="s">
        <v>296</v>
      </c>
      <c r="J29" s="180" t="s">
        <v>296</v>
      </c>
      <c r="K29" s="181" t="s">
        <v>296</v>
      </c>
      <c r="L29" s="179" t="s">
        <v>296</v>
      </c>
      <c r="M29" s="180" t="s">
        <v>296</v>
      </c>
      <c r="N29" s="181" t="s">
        <v>296</v>
      </c>
      <c r="O29" s="287"/>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88">
        <v>0</v>
      </c>
      <c r="D30" s="289">
        <v>0</v>
      </c>
      <c r="E30" s="290">
        <v>0</v>
      </c>
      <c r="F30" s="179" t="s">
        <v>295</v>
      </c>
      <c r="G30" s="180" t="s">
        <v>295</v>
      </c>
      <c r="H30" s="181" t="s">
        <v>295</v>
      </c>
      <c r="I30" s="179" t="s">
        <v>296</v>
      </c>
      <c r="J30" s="180" t="s">
        <v>296</v>
      </c>
      <c r="K30" s="181" t="s">
        <v>296</v>
      </c>
      <c r="L30" s="179" t="s">
        <v>296</v>
      </c>
      <c r="M30" s="180" t="s">
        <v>296</v>
      </c>
      <c r="N30" s="181" t="s">
        <v>296</v>
      </c>
      <c r="O30" s="287"/>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88">
        <v>0</v>
      </c>
      <c r="D31" s="289">
        <v>0</v>
      </c>
      <c r="E31" s="290">
        <v>0</v>
      </c>
      <c r="F31" s="179" t="s">
        <v>295</v>
      </c>
      <c r="G31" s="180" t="s">
        <v>295</v>
      </c>
      <c r="H31" s="181" t="s">
        <v>295</v>
      </c>
      <c r="I31" s="179" t="s">
        <v>296</v>
      </c>
      <c r="J31" s="180" t="s">
        <v>296</v>
      </c>
      <c r="K31" s="181" t="s">
        <v>296</v>
      </c>
      <c r="L31" s="179" t="s">
        <v>296</v>
      </c>
      <c r="M31" s="180" t="s">
        <v>296</v>
      </c>
      <c r="N31" s="181" t="s">
        <v>296</v>
      </c>
      <c r="O31" s="287"/>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88">
        <v>0</v>
      </c>
      <c r="D32" s="289">
        <v>0</v>
      </c>
      <c r="E32" s="290">
        <v>0</v>
      </c>
      <c r="F32" s="179" t="s">
        <v>295</v>
      </c>
      <c r="G32" s="180" t="s">
        <v>295</v>
      </c>
      <c r="H32" s="181" t="s">
        <v>295</v>
      </c>
      <c r="I32" s="179" t="s">
        <v>296</v>
      </c>
      <c r="J32" s="180" t="s">
        <v>296</v>
      </c>
      <c r="K32" s="181" t="s">
        <v>296</v>
      </c>
      <c r="L32" s="179" t="s">
        <v>296</v>
      </c>
      <c r="M32" s="180" t="s">
        <v>296</v>
      </c>
      <c r="N32" s="181" t="s">
        <v>296</v>
      </c>
      <c r="O32" s="287"/>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288">
        <v>0</v>
      </c>
      <c r="D33" s="289">
        <v>0</v>
      </c>
      <c r="E33" s="290">
        <v>0</v>
      </c>
      <c r="F33" s="179" t="s">
        <v>295</v>
      </c>
      <c r="G33" s="180" t="s">
        <v>295</v>
      </c>
      <c r="H33" s="181" t="s">
        <v>295</v>
      </c>
      <c r="I33" s="179" t="s">
        <v>296</v>
      </c>
      <c r="J33" s="180" t="s">
        <v>296</v>
      </c>
      <c r="K33" s="181" t="s">
        <v>296</v>
      </c>
      <c r="L33" s="179" t="s">
        <v>296</v>
      </c>
      <c r="M33" s="180" t="s">
        <v>296</v>
      </c>
      <c r="N33" s="181" t="s">
        <v>296</v>
      </c>
      <c r="O33" s="287"/>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88">
        <v>0</v>
      </c>
      <c r="D34" s="289">
        <v>0</v>
      </c>
      <c r="E34" s="290">
        <v>0</v>
      </c>
      <c r="F34" s="179" t="s">
        <v>295</v>
      </c>
      <c r="G34" s="180" t="s">
        <v>295</v>
      </c>
      <c r="H34" s="181" t="s">
        <v>295</v>
      </c>
      <c r="I34" s="179" t="s">
        <v>296</v>
      </c>
      <c r="J34" s="180" t="s">
        <v>296</v>
      </c>
      <c r="K34" s="181" t="s">
        <v>296</v>
      </c>
      <c r="L34" s="179" t="s">
        <v>296</v>
      </c>
      <c r="M34" s="180" t="s">
        <v>296</v>
      </c>
      <c r="N34" s="181" t="s">
        <v>296</v>
      </c>
      <c r="O34" s="287"/>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288">
        <v>1.90050813</v>
      </c>
      <c r="D35" s="289">
        <v>1.30274</v>
      </c>
      <c r="E35" s="290">
        <v>1.2145520000000001</v>
      </c>
      <c r="F35" s="179">
        <v>6.0476878886069274</v>
      </c>
      <c r="G35" s="180">
        <v>13.72307597832261</v>
      </c>
      <c r="H35" s="181">
        <v>19.713853338514941</v>
      </c>
      <c r="I35" s="179">
        <v>154.64855468396541</v>
      </c>
      <c r="J35" s="180">
        <v>116.34763614802881</v>
      </c>
      <c r="K35" s="181">
        <v>107.50209869066761</v>
      </c>
      <c r="L35" s="179">
        <v>9.3526619115278375</v>
      </c>
      <c r="M35" s="180">
        <v>15.966474507576336</v>
      </c>
      <c r="N35" s="181">
        <v>21.192806071703803</v>
      </c>
      <c r="O35" s="287"/>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288">
        <v>0</v>
      </c>
      <c r="D36" s="289">
        <v>0</v>
      </c>
      <c r="E36" s="290">
        <v>0</v>
      </c>
      <c r="F36" s="179" t="s">
        <v>295</v>
      </c>
      <c r="G36" s="180" t="s">
        <v>295</v>
      </c>
      <c r="H36" s="181" t="s">
        <v>295</v>
      </c>
      <c r="I36" s="179" t="s">
        <v>296</v>
      </c>
      <c r="J36" s="180" t="s">
        <v>296</v>
      </c>
      <c r="K36" s="181" t="s">
        <v>296</v>
      </c>
      <c r="L36" s="179" t="s">
        <v>296</v>
      </c>
      <c r="M36" s="180" t="s">
        <v>296</v>
      </c>
      <c r="N36" s="181" t="s">
        <v>296</v>
      </c>
      <c r="O36" s="287"/>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88">
        <v>0</v>
      </c>
      <c r="D37" s="289">
        <v>0</v>
      </c>
      <c r="E37" s="290">
        <v>0</v>
      </c>
      <c r="F37" s="179" t="s">
        <v>295</v>
      </c>
      <c r="G37" s="180" t="s">
        <v>295</v>
      </c>
      <c r="H37" s="181" t="s">
        <v>295</v>
      </c>
      <c r="I37" s="179" t="s">
        <v>296</v>
      </c>
      <c r="J37" s="180" t="s">
        <v>296</v>
      </c>
      <c r="K37" s="181" t="s">
        <v>296</v>
      </c>
      <c r="L37" s="179" t="s">
        <v>296</v>
      </c>
      <c r="M37" s="180" t="s">
        <v>296</v>
      </c>
      <c r="N37" s="181" t="s">
        <v>296</v>
      </c>
      <c r="O37" s="287"/>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88">
        <v>0</v>
      </c>
      <c r="D38" s="289">
        <v>0</v>
      </c>
      <c r="E38" s="290">
        <v>0</v>
      </c>
      <c r="F38" s="179" t="s">
        <v>295</v>
      </c>
      <c r="G38" s="180" t="s">
        <v>295</v>
      </c>
      <c r="H38" s="181" t="s">
        <v>295</v>
      </c>
      <c r="I38" s="179" t="s">
        <v>296</v>
      </c>
      <c r="J38" s="180" t="s">
        <v>296</v>
      </c>
      <c r="K38" s="181" t="s">
        <v>296</v>
      </c>
      <c r="L38" s="179" t="s">
        <v>296</v>
      </c>
      <c r="M38" s="180" t="s">
        <v>296</v>
      </c>
      <c r="N38" s="181" t="s">
        <v>296</v>
      </c>
      <c r="O38" s="287"/>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88">
        <v>0</v>
      </c>
      <c r="D39" s="289">
        <v>0</v>
      </c>
      <c r="E39" s="290">
        <v>0</v>
      </c>
      <c r="F39" s="179" t="s">
        <v>295</v>
      </c>
      <c r="G39" s="180" t="s">
        <v>295</v>
      </c>
      <c r="H39" s="181" t="s">
        <v>295</v>
      </c>
      <c r="I39" s="179" t="s">
        <v>296</v>
      </c>
      <c r="J39" s="180" t="s">
        <v>296</v>
      </c>
      <c r="K39" s="181" t="s">
        <v>296</v>
      </c>
      <c r="L39" s="179" t="s">
        <v>296</v>
      </c>
      <c r="M39" s="180" t="s">
        <v>296</v>
      </c>
      <c r="N39" s="181" t="s">
        <v>296</v>
      </c>
      <c r="O39" s="287"/>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88">
        <v>0.647895</v>
      </c>
      <c r="D40" s="289">
        <v>0.65748600000000001</v>
      </c>
      <c r="E40" s="290">
        <v>0.71409800000000001</v>
      </c>
      <c r="F40" s="179">
        <v>0.3891062595019254</v>
      </c>
      <c r="G40" s="180">
        <v>3.6855537608405347</v>
      </c>
      <c r="H40" s="181">
        <v>4.9497407918801066</v>
      </c>
      <c r="I40" s="179">
        <v>1380.4046013486716</v>
      </c>
      <c r="J40" s="180">
        <v>223.40293826345331</v>
      </c>
      <c r="K40" s="181">
        <v>187.85152492502687</v>
      </c>
      <c r="L40" s="179">
        <v>5.3712407103002811</v>
      </c>
      <c r="M40" s="180">
        <v>8.2336353929969608</v>
      </c>
      <c r="N40" s="181">
        <v>9.29816355738288</v>
      </c>
      <c r="O40" s="287"/>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288">
        <v>0</v>
      </c>
      <c r="D41" s="289">
        <v>0</v>
      </c>
      <c r="E41" s="290">
        <v>0</v>
      </c>
      <c r="F41" s="179" t="s">
        <v>295</v>
      </c>
      <c r="G41" s="180" t="s">
        <v>295</v>
      </c>
      <c r="H41" s="181" t="s">
        <v>295</v>
      </c>
      <c r="I41" s="179" t="s">
        <v>296</v>
      </c>
      <c r="J41" s="180" t="s">
        <v>296</v>
      </c>
      <c r="K41" s="181" t="s">
        <v>296</v>
      </c>
      <c r="L41" s="179" t="s">
        <v>296</v>
      </c>
      <c r="M41" s="180" t="s">
        <v>296</v>
      </c>
      <c r="N41" s="181" t="s">
        <v>296</v>
      </c>
      <c r="O41" s="287"/>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288">
        <v>0</v>
      </c>
      <c r="D42" s="289">
        <v>0</v>
      </c>
      <c r="E42" s="290">
        <v>0</v>
      </c>
      <c r="F42" s="179" t="s">
        <v>295</v>
      </c>
      <c r="G42" s="180" t="s">
        <v>295</v>
      </c>
      <c r="H42" s="181" t="s">
        <v>295</v>
      </c>
      <c r="I42" s="179" t="s">
        <v>296</v>
      </c>
      <c r="J42" s="180" t="s">
        <v>296</v>
      </c>
      <c r="K42" s="181" t="s">
        <v>296</v>
      </c>
      <c r="L42" s="179" t="s">
        <v>296</v>
      </c>
      <c r="M42" s="180" t="s">
        <v>296</v>
      </c>
      <c r="N42" s="181" t="s">
        <v>296</v>
      </c>
      <c r="O42" s="287"/>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288">
        <v>0</v>
      </c>
      <c r="D43" s="289">
        <v>0</v>
      </c>
      <c r="E43" s="290">
        <v>0</v>
      </c>
      <c r="F43" s="179" t="s">
        <v>295</v>
      </c>
      <c r="G43" s="180" t="s">
        <v>295</v>
      </c>
      <c r="H43" s="181" t="s">
        <v>295</v>
      </c>
      <c r="I43" s="179" t="s">
        <v>296</v>
      </c>
      <c r="J43" s="180" t="s">
        <v>296</v>
      </c>
      <c r="K43" s="181" t="s">
        <v>296</v>
      </c>
      <c r="L43" s="179" t="s">
        <v>296</v>
      </c>
      <c r="M43" s="180" t="s">
        <v>296</v>
      </c>
      <c r="N43" s="181" t="s">
        <v>296</v>
      </c>
      <c r="O43" s="287"/>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288">
        <v>0</v>
      </c>
      <c r="D44" s="289">
        <v>0</v>
      </c>
      <c r="E44" s="290">
        <v>0</v>
      </c>
      <c r="F44" s="179" t="s">
        <v>295</v>
      </c>
      <c r="G44" s="180" t="s">
        <v>295</v>
      </c>
      <c r="H44" s="181" t="s">
        <v>295</v>
      </c>
      <c r="I44" s="179" t="s">
        <v>296</v>
      </c>
      <c r="J44" s="180" t="s">
        <v>296</v>
      </c>
      <c r="K44" s="181" t="s">
        <v>296</v>
      </c>
      <c r="L44" s="179" t="s">
        <v>296</v>
      </c>
      <c r="M44" s="180" t="s">
        <v>296</v>
      </c>
      <c r="N44" s="181" t="s">
        <v>296</v>
      </c>
      <c r="O44" s="287"/>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288">
        <v>0</v>
      </c>
      <c r="D45" s="289">
        <v>0</v>
      </c>
      <c r="E45" s="290">
        <v>0</v>
      </c>
      <c r="F45" s="179" t="s">
        <v>295</v>
      </c>
      <c r="G45" s="180" t="s">
        <v>295</v>
      </c>
      <c r="H45" s="181" t="s">
        <v>295</v>
      </c>
      <c r="I45" s="179" t="s">
        <v>296</v>
      </c>
      <c r="J45" s="180" t="s">
        <v>296</v>
      </c>
      <c r="K45" s="181" t="s">
        <v>296</v>
      </c>
      <c r="L45" s="179" t="s">
        <v>296</v>
      </c>
      <c r="M45" s="180" t="s">
        <v>296</v>
      </c>
      <c r="N45" s="181" t="s">
        <v>296</v>
      </c>
      <c r="O45" s="287"/>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288">
        <v>0</v>
      </c>
      <c r="D46" s="289">
        <v>0</v>
      </c>
      <c r="E46" s="290">
        <v>0</v>
      </c>
      <c r="F46" s="179" t="s">
        <v>295</v>
      </c>
      <c r="G46" s="180" t="s">
        <v>295</v>
      </c>
      <c r="H46" s="181" t="s">
        <v>295</v>
      </c>
      <c r="I46" s="179" t="s">
        <v>296</v>
      </c>
      <c r="J46" s="180" t="s">
        <v>296</v>
      </c>
      <c r="K46" s="181" t="s">
        <v>296</v>
      </c>
      <c r="L46" s="179" t="s">
        <v>296</v>
      </c>
      <c r="M46" s="180" t="s">
        <v>296</v>
      </c>
      <c r="N46" s="181" t="s">
        <v>296</v>
      </c>
      <c r="O46" s="287"/>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288">
        <v>0</v>
      </c>
      <c r="D47" s="289">
        <v>0</v>
      </c>
      <c r="E47" s="290">
        <v>0</v>
      </c>
      <c r="F47" s="179" t="s">
        <v>295</v>
      </c>
      <c r="G47" s="180" t="s">
        <v>295</v>
      </c>
      <c r="H47" s="181" t="s">
        <v>295</v>
      </c>
      <c r="I47" s="179" t="s">
        <v>296</v>
      </c>
      <c r="J47" s="180" t="s">
        <v>296</v>
      </c>
      <c r="K47" s="181" t="s">
        <v>296</v>
      </c>
      <c r="L47" s="179" t="s">
        <v>296</v>
      </c>
      <c r="M47" s="180" t="s">
        <v>296</v>
      </c>
      <c r="N47" s="181" t="s">
        <v>296</v>
      </c>
      <c r="O47" s="287"/>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288">
        <v>0</v>
      </c>
      <c r="D48" s="289">
        <v>0</v>
      </c>
      <c r="E48" s="290">
        <v>0</v>
      </c>
      <c r="F48" s="179" t="s">
        <v>295</v>
      </c>
      <c r="G48" s="180" t="s">
        <v>295</v>
      </c>
      <c r="H48" s="181" t="s">
        <v>295</v>
      </c>
      <c r="I48" s="179" t="s">
        <v>296</v>
      </c>
      <c r="J48" s="180" t="s">
        <v>296</v>
      </c>
      <c r="K48" s="181" t="s">
        <v>296</v>
      </c>
      <c r="L48" s="179" t="s">
        <v>296</v>
      </c>
      <c r="M48" s="180" t="s">
        <v>296</v>
      </c>
      <c r="N48" s="181" t="s">
        <v>296</v>
      </c>
      <c r="O48" s="287"/>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88">
        <v>0</v>
      </c>
      <c r="D49" s="289">
        <v>0</v>
      </c>
      <c r="E49" s="290">
        <v>0</v>
      </c>
      <c r="F49" s="179" t="s">
        <v>295</v>
      </c>
      <c r="G49" s="180" t="s">
        <v>295</v>
      </c>
      <c r="H49" s="181" t="s">
        <v>295</v>
      </c>
      <c r="I49" s="179" t="s">
        <v>296</v>
      </c>
      <c r="J49" s="180" t="s">
        <v>296</v>
      </c>
      <c r="K49" s="181" t="s">
        <v>296</v>
      </c>
      <c r="L49" s="179" t="s">
        <v>296</v>
      </c>
      <c r="M49" s="180" t="s">
        <v>296</v>
      </c>
      <c r="N49" s="181" t="s">
        <v>296</v>
      </c>
      <c r="O49" s="287"/>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288">
        <v>0</v>
      </c>
      <c r="D50" s="289">
        <v>0</v>
      </c>
      <c r="E50" s="290">
        <v>0</v>
      </c>
      <c r="F50" s="179" t="s">
        <v>295</v>
      </c>
      <c r="G50" s="180" t="s">
        <v>295</v>
      </c>
      <c r="H50" s="181" t="s">
        <v>295</v>
      </c>
      <c r="I50" s="179" t="s">
        <v>296</v>
      </c>
      <c r="J50" s="180" t="s">
        <v>296</v>
      </c>
      <c r="K50" s="181" t="s">
        <v>296</v>
      </c>
      <c r="L50" s="179" t="s">
        <v>296</v>
      </c>
      <c r="M50" s="180" t="s">
        <v>296</v>
      </c>
      <c r="N50" s="181" t="s">
        <v>296</v>
      </c>
      <c r="O50" s="287"/>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288">
        <v>0</v>
      </c>
      <c r="D51" s="289">
        <v>0</v>
      </c>
      <c r="E51" s="290">
        <v>0</v>
      </c>
      <c r="F51" s="179" t="s">
        <v>295</v>
      </c>
      <c r="G51" s="180" t="s">
        <v>295</v>
      </c>
      <c r="H51" s="181" t="s">
        <v>295</v>
      </c>
      <c r="I51" s="179" t="s">
        <v>296</v>
      </c>
      <c r="J51" s="180" t="s">
        <v>296</v>
      </c>
      <c r="K51" s="181" t="s">
        <v>296</v>
      </c>
      <c r="L51" s="179" t="s">
        <v>296</v>
      </c>
      <c r="M51" s="180" t="s">
        <v>296</v>
      </c>
      <c r="N51" s="181" t="s">
        <v>296</v>
      </c>
      <c r="O51" s="287"/>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288">
        <v>0</v>
      </c>
      <c r="D52" s="289">
        <v>0</v>
      </c>
      <c r="E52" s="290">
        <v>0</v>
      </c>
      <c r="F52" s="179" t="s">
        <v>295</v>
      </c>
      <c r="G52" s="180" t="s">
        <v>295</v>
      </c>
      <c r="H52" s="181" t="s">
        <v>295</v>
      </c>
      <c r="I52" s="179" t="s">
        <v>296</v>
      </c>
      <c r="J52" s="180" t="s">
        <v>296</v>
      </c>
      <c r="K52" s="181" t="s">
        <v>296</v>
      </c>
      <c r="L52" s="179" t="s">
        <v>296</v>
      </c>
      <c r="M52" s="180" t="s">
        <v>296</v>
      </c>
      <c r="N52" s="181" t="s">
        <v>296</v>
      </c>
      <c r="O52" s="287"/>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88">
        <v>0</v>
      </c>
      <c r="D53" s="289">
        <v>0</v>
      </c>
      <c r="E53" s="290">
        <v>0</v>
      </c>
      <c r="F53" s="179" t="s">
        <v>295</v>
      </c>
      <c r="G53" s="180" t="s">
        <v>295</v>
      </c>
      <c r="H53" s="181" t="s">
        <v>295</v>
      </c>
      <c r="I53" s="179" t="s">
        <v>296</v>
      </c>
      <c r="J53" s="180" t="s">
        <v>296</v>
      </c>
      <c r="K53" s="181" t="s">
        <v>296</v>
      </c>
      <c r="L53" s="179" t="s">
        <v>296</v>
      </c>
      <c r="M53" s="180" t="s">
        <v>296</v>
      </c>
      <c r="N53" s="181" t="s">
        <v>296</v>
      </c>
      <c r="O53" s="287"/>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288">
        <v>0</v>
      </c>
      <c r="D54" s="289">
        <v>0</v>
      </c>
      <c r="E54" s="290">
        <v>0</v>
      </c>
      <c r="F54" s="179" t="s">
        <v>295</v>
      </c>
      <c r="G54" s="180" t="s">
        <v>295</v>
      </c>
      <c r="H54" s="181" t="s">
        <v>295</v>
      </c>
      <c r="I54" s="179" t="s">
        <v>296</v>
      </c>
      <c r="J54" s="180" t="s">
        <v>296</v>
      </c>
      <c r="K54" s="181" t="s">
        <v>296</v>
      </c>
      <c r="L54" s="179" t="s">
        <v>296</v>
      </c>
      <c r="M54" s="180" t="s">
        <v>296</v>
      </c>
      <c r="N54" s="181" t="s">
        <v>296</v>
      </c>
      <c r="O54" s="287"/>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288">
        <v>0</v>
      </c>
      <c r="D55" s="289">
        <v>0</v>
      </c>
      <c r="E55" s="290">
        <v>0</v>
      </c>
      <c r="F55" s="179" t="s">
        <v>295</v>
      </c>
      <c r="G55" s="180" t="s">
        <v>295</v>
      </c>
      <c r="H55" s="181" t="s">
        <v>295</v>
      </c>
      <c r="I55" s="179" t="s">
        <v>296</v>
      </c>
      <c r="J55" s="180" t="s">
        <v>296</v>
      </c>
      <c r="K55" s="181" t="s">
        <v>296</v>
      </c>
      <c r="L55" s="179" t="s">
        <v>296</v>
      </c>
      <c r="M55" s="180" t="s">
        <v>296</v>
      </c>
      <c r="N55" s="181" t="s">
        <v>296</v>
      </c>
      <c r="O55" s="287"/>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231</v>
      </c>
      <c r="C56" s="288">
        <v>0</v>
      </c>
      <c r="D56" s="289">
        <v>0</v>
      </c>
      <c r="E56" s="290">
        <v>0</v>
      </c>
      <c r="F56" s="179" t="s">
        <v>295</v>
      </c>
      <c r="G56" s="180" t="s">
        <v>295</v>
      </c>
      <c r="H56" s="181" t="s">
        <v>295</v>
      </c>
      <c r="I56" s="179" t="s">
        <v>296</v>
      </c>
      <c r="J56" s="180" t="s">
        <v>296</v>
      </c>
      <c r="K56" s="181" t="s">
        <v>296</v>
      </c>
      <c r="L56" s="179" t="s">
        <v>296</v>
      </c>
      <c r="M56" s="180" t="s">
        <v>296</v>
      </c>
      <c r="N56" s="181" t="s">
        <v>296</v>
      </c>
      <c r="O56" s="287"/>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288">
        <v>0</v>
      </c>
      <c r="D57" s="289">
        <v>0</v>
      </c>
      <c r="E57" s="290">
        <v>0</v>
      </c>
      <c r="F57" s="179" t="s">
        <v>295</v>
      </c>
      <c r="G57" s="180" t="s">
        <v>295</v>
      </c>
      <c r="H57" s="181" t="s">
        <v>295</v>
      </c>
      <c r="I57" s="179" t="s">
        <v>296</v>
      </c>
      <c r="J57" s="180" t="s">
        <v>296</v>
      </c>
      <c r="K57" s="181" t="s">
        <v>296</v>
      </c>
      <c r="L57" s="179" t="s">
        <v>296</v>
      </c>
      <c r="M57" s="180" t="s">
        <v>296</v>
      </c>
      <c r="N57" s="181" t="s">
        <v>296</v>
      </c>
      <c r="O57" s="287"/>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55</v>
      </c>
      <c r="C58" s="288">
        <v>0</v>
      </c>
      <c r="D58" s="289">
        <v>0</v>
      </c>
      <c r="E58" s="290">
        <v>0</v>
      </c>
      <c r="F58" s="179" t="s">
        <v>295</v>
      </c>
      <c r="G58" s="180" t="s">
        <v>295</v>
      </c>
      <c r="H58" s="181" t="s">
        <v>295</v>
      </c>
      <c r="I58" s="179" t="s">
        <v>296</v>
      </c>
      <c r="J58" s="180" t="s">
        <v>296</v>
      </c>
      <c r="K58" s="181" t="s">
        <v>296</v>
      </c>
      <c r="L58" s="179" t="s">
        <v>296</v>
      </c>
      <c r="M58" s="180" t="s">
        <v>296</v>
      </c>
      <c r="N58" s="181" t="s">
        <v>296</v>
      </c>
      <c r="O58" s="287"/>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50</v>
      </c>
      <c r="C59" s="288">
        <v>0</v>
      </c>
      <c r="D59" s="289">
        <v>0</v>
      </c>
      <c r="E59" s="290">
        <v>0</v>
      </c>
      <c r="F59" s="179" t="s">
        <v>295</v>
      </c>
      <c r="G59" s="180" t="s">
        <v>295</v>
      </c>
      <c r="H59" s="181" t="s">
        <v>295</v>
      </c>
      <c r="I59" s="179" t="s">
        <v>296</v>
      </c>
      <c r="J59" s="180" t="s">
        <v>296</v>
      </c>
      <c r="K59" s="181" t="s">
        <v>296</v>
      </c>
      <c r="L59" s="179" t="s">
        <v>296</v>
      </c>
      <c r="M59" s="180" t="s">
        <v>296</v>
      </c>
      <c r="N59" s="181" t="s">
        <v>296</v>
      </c>
      <c r="O59" s="287"/>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291"/>
      <c r="D60" s="292"/>
      <c r="E60" s="293"/>
      <c r="F60" s="188"/>
      <c r="G60" s="189"/>
      <c r="H60" s="190"/>
      <c r="I60" s="188"/>
      <c r="J60" s="189"/>
      <c r="K60" s="190"/>
      <c r="L60" s="188"/>
      <c r="M60" s="189"/>
      <c r="N60" s="190"/>
      <c r="O60" s="287"/>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474</v>
      </c>
      <c r="C61" s="294"/>
      <c r="D61" s="294"/>
      <c r="E61" s="294"/>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295"/>
      <c r="C62" s="117"/>
      <c r="D62" s="117"/>
      <c r="E62" s="117"/>
      <c r="F62" s="117"/>
      <c r="G62" s="117"/>
      <c r="H62" s="117"/>
      <c r="I62" s="193"/>
      <c r="J62" s="193"/>
      <c r="K62" s="193"/>
      <c r="L62" s="193"/>
      <c r="M62" s="193"/>
      <c r="N62" s="193"/>
    </row>
    <row r="63" spans="1:102" ht="20.100000000000001" customHeight="1">
      <c r="B63" s="117"/>
      <c r="C63" s="117"/>
      <c r="D63" s="117"/>
      <c r="E63" s="117"/>
      <c r="F63" s="117"/>
      <c r="G63" s="117"/>
      <c r="H63" s="117"/>
      <c r="I63" s="296"/>
      <c r="J63" s="296"/>
      <c r="K63" s="296"/>
      <c r="L63" s="296"/>
      <c r="M63" s="296"/>
      <c r="N63" s="296"/>
    </row>
    <row r="64" spans="1:102" ht="20.100000000000001" customHeight="1">
      <c r="B64" s="63"/>
      <c r="C64" s="63"/>
      <c r="D64" s="63"/>
      <c r="E64" s="63"/>
      <c r="F64" s="63"/>
      <c r="G64" s="63"/>
      <c r="H64" s="63"/>
      <c r="I64" s="63"/>
      <c r="J64" s="63"/>
      <c r="K64" s="63"/>
      <c r="L64" s="63"/>
      <c r="M64" s="63"/>
      <c r="N64" s="63"/>
    </row>
    <row r="65" spans="2:14" ht="20.100000000000001" customHeight="1">
      <c r="B65" s="63"/>
      <c r="C65" s="63"/>
      <c r="D65" s="63"/>
      <c r="E65" s="63"/>
      <c r="F65" s="63"/>
      <c r="G65" s="63"/>
      <c r="H65" s="63"/>
      <c r="I65" s="63"/>
      <c r="J65" s="63"/>
      <c r="K65" s="63"/>
      <c r="L65" s="63"/>
      <c r="M65" s="63"/>
      <c r="N65" s="63"/>
    </row>
    <row r="66" spans="2:14" ht="20.100000000000001" customHeight="1">
      <c r="B66" s="191"/>
      <c r="C66" s="194"/>
      <c r="D66" s="194"/>
      <c r="E66" s="194"/>
      <c r="F66" s="194"/>
      <c r="G66" s="194"/>
      <c r="H66" s="194"/>
      <c r="I66" s="194"/>
      <c r="J66" s="194"/>
      <c r="K66" s="194"/>
      <c r="L66" s="194"/>
      <c r="M66" s="194"/>
      <c r="N66" s="194"/>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L1" sqref="L1"/>
    </sheetView>
  </sheetViews>
  <sheetFormatPr baseColWidth="10" defaultColWidth="0" defaultRowHeight="20.100000000000001" customHeight="1"/>
  <cols>
    <col min="1" max="1" width="5.7109375" style="199" customWidth="1"/>
    <col min="2" max="2" width="35.7109375" style="199" customWidth="1"/>
    <col min="3" max="14" width="16.7109375" style="199" customWidth="1"/>
    <col min="15" max="15" width="11.42578125" style="199" customWidth="1"/>
    <col min="16" max="16" width="11.42578125" style="199" hidden="1" customWidth="1"/>
    <col min="17" max="102" width="0" style="199" hidden="1" customWidth="1"/>
    <col min="103" max="16384" width="11.42578125" style="200" hidden="1"/>
  </cols>
  <sheetData>
    <row r="1" spans="1:102" ht="89.1" customHeight="1"/>
    <row r="2" spans="1:102" s="299" customFormat="1" ht="20.100000000000001" customHeight="1">
      <c r="A2" s="297"/>
      <c r="B2" s="87" t="s">
        <v>17</v>
      </c>
      <c r="C2" s="298"/>
      <c r="D2" s="298"/>
      <c r="E2" s="298"/>
      <c r="F2" s="298"/>
      <c r="G2" s="298"/>
      <c r="H2" s="298"/>
      <c r="I2" s="298"/>
      <c r="J2" s="298"/>
      <c r="K2" s="298"/>
      <c r="L2" s="298"/>
      <c r="M2" s="298"/>
      <c r="N2" s="298"/>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c r="CI2" s="297"/>
      <c r="CJ2" s="297"/>
      <c r="CK2" s="297"/>
      <c r="CL2" s="297"/>
      <c r="CM2" s="297"/>
      <c r="CN2" s="297"/>
      <c r="CO2" s="297"/>
      <c r="CP2" s="297"/>
      <c r="CQ2" s="297"/>
      <c r="CR2" s="297"/>
      <c r="CS2" s="297"/>
      <c r="CT2" s="297"/>
      <c r="CU2" s="297"/>
      <c r="CV2" s="297"/>
      <c r="CW2" s="297"/>
      <c r="CX2" s="297"/>
    </row>
    <row r="3" spans="1:102" s="202" customFormat="1" ht="20.100000000000001" customHeight="1">
      <c r="A3" s="201"/>
      <c r="B3" s="91" t="s">
        <v>2</v>
      </c>
      <c r="C3" s="201"/>
      <c r="D3" s="201"/>
      <c r="E3" s="201"/>
      <c r="F3" s="201"/>
      <c r="G3" s="201"/>
      <c r="H3" s="201"/>
      <c r="I3" s="201"/>
      <c r="J3" s="201"/>
      <c r="K3" s="201"/>
      <c r="L3" s="201"/>
      <c r="M3" s="201"/>
      <c r="N3" s="30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1"/>
      <c r="C4" s="302"/>
      <c r="D4" s="302"/>
      <c r="E4" s="302"/>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4" customFormat="1" ht="20.100000000000001" customHeight="1">
      <c r="A5" s="203"/>
      <c r="B5" s="303"/>
      <c r="C5" s="634" t="s">
        <v>215</v>
      </c>
      <c r="D5" s="635"/>
      <c r="E5" s="636"/>
      <c r="F5" s="634" t="s">
        <v>198</v>
      </c>
      <c r="G5" s="635"/>
      <c r="H5" s="636"/>
      <c r="I5" s="634" t="s">
        <v>196</v>
      </c>
      <c r="J5" s="635"/>
      <c r="K5" s="636"/>
      <c r="L5" s="634" t="s">
        <v>197</v>
      </c>
      <c r="M5" s="635"/>
      <c r="N5" s="636"/>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row>
    <row r="6" spans="1:102" s="204" customFormat="1" ht="20.100000000000001" customHeight="1">
      <c r="A6" s="203"/>
      <c r="B6" s="304"/>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row>
    <row r="7" spans="1:102" s="204" customFormat="1" ht="20.100000000000001" customHeight="1">
      <c r="A7" s="203"/>
      <c r="B7" s="205" t="s">
        <v>294</v>
      </c>
      <c r="C7" s="217">
        <v>256792.59060586002</v>
      </c>
      <c r="D7" s="218">
        <v>295710.40944858012</v>
      </c>
      <c r="E7" s="219">
        <v>299958.53962543997</v>
      </c>
      <c r="F7" s="220">
        <v>4.5478213318732879</v>
      </c>
      <c r="G7" s="221">
        <v>4.8910733316406718</v>
      </c>
      <c r="H7" s="222">
        <v>5.419962374130713</v>
      </c>
      <c r="I7" s="220">
        <v>205.41768360618568</v>
      </c>
      <c r="J7" s="221">
        <v>204.05977396745715</v>
      </c>
      <c r="K7" s="222">
        <v>185.71364941472001</v>
      </c>
      <c r="L7" s="220">
        <v>9.3420292344820872</v>
      </c>
      <c r="M7" s="221">
        <v>9.9807131851285309</v>
      </c>
      <c r="N7" s="222">
        <v>10.065609921902849</v>
      </c>
      <c r="O7" s="203"/>
      <c r="P7" s="203"/>
      <c r="Q7" s="203"/>
      <c r="R7" s="203"/>
      <c r="S7" s="203"/>
      <c r="T7" s="203"/>
      <c r="U7" s="203"/>
      <c r="V7" s="203"/>
      <c r="W7" s="203"/>
      <c r="X7" s="203"/>
      <c r="Y7" s="203"/>
      <c r="Z7" s="203"/>
      <c r="AA7" s="203"/>
      <c r="AB7" s="203"/>
      <c r="AC7" s="203"/>
      <c r="AD7" s="203"/>
      <c r="AE7" s="203"/>
      <c r="AF7" s="203"/>
      <c r="AG7" s="203"/>
      <c r="AH7" s="203"/>
      <c r="AI7" s="203"/>
      <c r="AJ7" s="203"/>
      <c r="AK7" s="203"/>
      <c r="AL7" s="203"/>
      <c r="AM7" s="203"/>
      <c r="AN7" s="203"/>
      <c r="AO7" s="203"/>
      <c r="AP7" s="203"/>
      <c r="AQ7" s="203"/>
      <c r="AR7" s="203"/>
      <c r="AS7" s="203"/>
      <c r="AT7" s="203"/>
      <c r="AU7" s="203"/>
      <c r="AV7" s="203"/>
      <c r="AW7" s="203"/>
      <c r="AX7" s="203"/>
      <c r="AY7" s="203"/>
      <c r="AZ7" s="203"/>
      <c r="BA7" s="203"/>
      <c r="BB7" s="203"/>
      <c r="BC7" s="203"/>
      <c r="BD7" s="203"/>
      <c r="BE7" s="203"/>
      <c r="BF7" s="203"/>
      <c r="BG7" s="203"/>
      <c r="BH7" s="203"/>
      <c r="BI7" s="203"/>
      <c r="BJ7" s="203"/>
      <c r="BK7" s="203"/>
      <c r="BL7" s="203"/>
      <c r="BM7" s="203"/>
      <c r="BN7" s="203"/>
      <c r="BO7" s="203"/>
      <c r="BP7" s="203"/>
      <c r="BQ7" s="203"/>
      <c r="BR7" s="203"/>
      <c r="BS7" s="203"/>
      <c r="BT7" s="203"/>
      <c r="BU7" s="203"/>
      <c r="BV7" s="203"/>
      <c r="BW7" s="203"/>
      <c r="BX7" s="203"/>
      <c r="BY7" s="203"/>
      <c r="BZ7" s="203"/>
      <c r="CA7" s="203"/>
      <c r="CB7" s="203"/>
      <c r="CC7" s="203"/>
      <c r="CD7" s="203"/>
      <c r="CE7" s="203"/>
      <c r="CF7" s="203"/>
      <c r="CG7" s="203"/>
      <c r="CH7" s="203"/>
      <c r="CI7" s="203"/>
      <c r="CJ7" s="203"/>
      <c r="CK7" s="203"/>
      <c r="CL7" s="203"/>
      <c r="CM7" s="203"/>
      <c r="CN7" s="203"/>
      <c r="CO7" s="203"/>
      <c r="CP7" s="203"/>
      <c r="CQ7" s="203"/>
      <c r="CR7" s="203"/>
      <c r="CS7" s="203"/>
      <c r="CT7" s="203"/>
      <c r="CU7" s="203"/>
      <c r="CV7" s="203"/>
      <c r="CW7" s="203"/>
      <c r="CX7" s="203"/>
    </row>
    <row r="8" spans="1:102" s="207" customFormat="1" ht="20.100000000000001" customHeight="1">
      <c r="A8" s="203"/>
      <c r="B8" s="104" t="s">
        <v>47</v>
      </c>
      <c r="C8" s="105">
        <v>67998.860027100003</v>
      </c>
      <c r="D8" s="177">
        <v>79643.655870439994</v>
      </c>
      <c r="E8" s="178">
        <v>80943.111306999985</v>
      </c>
      <c r="F8" s="179">
        <v>4.6978888605981881</v>
      </c>
      <c r="G8" s="180">
        <v>4.8647952195489346</v>
      </c>
      <c r="H8" s="181">
        <v>4.9012509846760004</v>
      </c>
      <c r="I8" s="179">
        <v>217.63901752611611</v>
      </c>
      <c r="J8" s="180">
        <v>210.90237161146229</v>
      </c>
      <c r="K8" s="181">
        <v>207.49018382965815</v>
      </c>
      <c r="L8" s="179">
        <v>10.224439160674747</v>
      </c>
      <c r="M8" s="180">
        <v>10.259968492069744</v>
      </c>
      <c r="N8" s="181">
        <v>10.169614678057163</v>
      </c>
      <c r="O8" s="206"/>
      <c r="P8" s="206"/>
      <c r="Q8" s="206"/>
      <c r="R8" s="206"/>
      <c r="S8" s="206"/>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6"/>
      <c r="AY8" s="206"/>
      <c r="AZ8" s="206"/>
      <c r="BA8" s="206"/>
      <c r="BB8" s="206"/>
      <c r="BC8" s="206"/>
      <c r="BD8" s="206"/>
      <c r="BE8" s="206"/>
      <c r="BF8" s="206"/>
      <c r="BG8" s="206"/>
      <c r="BH8" s="206"/>
      <c r="BI8" s="206"/>
      <c r="BJ8" s="206"/>
      <c r="BK8" s="206"/>
      <c r="BL8" s="206"/>
      <c r="BM8" s="206"/>
      <c r="BN8" s="206"/>
      <c r="BO8" s="206"/>
      <c r="BP8" s="206"/>
      <c r="BQ8" s="206"/>
      <c r="BR8" s="206"/>
      <c r="BS8" s="206"/>
      <c r="BT8" s="206"/>
      <c r="BU8" s="206"/>
      <c r="BV8" s="206"/>
      <c r="BW8" s="206"/>
      <c r="BX8" s="206"/>
      <c r="BY8" s="206"/>
      <c r="BZ8" s="206"/>
      <c r="CA8" s="206"/>
      <c r="CB8" s="206"/>
      <c r="CC8" s="206"/>
      <c r="CD8" s="206"/>
      <c r="CE8" s="206"/>
      <c r="CF8" s="206"/>
      <c r="CG8" s="206"/>
      <c r="CH8" s="206"/>
      <c r="CI8" s="206"/>
      <c r="CJ8" s="206"/>
      <c r="CK8" s="206"/>
      <c r="CL8" s="206"/>
      <c r="CM8" s="206"/>
      <c r="CN8" s="206"/>
      <c r="CO8" s="206"/>
      <c r="CP8" s="206"/>
      <c r="CQ8" s="206"/>
      <c r="CR8" s="206"/>
      <c r="CS8" s="206"/>
      <c r="CT8" s="206"/>
      <c r="CU8" s="206"/>
      <c r="CV8" s="206"/>
      <c r="CW8" s="206"/>
      <c r="CX8" s="206"/>
    </row>
    <row r="9" spans="1:102" s="207" customFormat="1" ht="20.100000000000001" customHeight="1">
      <c r="A9" s="203"/>
      <c r="B9" s="104" t="s">
        <v>70</v>
      </c>
      <c r="C9" s="105">
        <v>14682.000714000002</v>
      </c>
      <c r="D9" s="177">
        <v>13739.205688</v>
      </c>
      <c r="E9" s="178">
        <v>13794.781732000001</v>
      </c>
      <c r="F9" s="179">
        <v>4.8270341270601849</v>
      </c>
      <c r="G9" s="180">
        <v>5.0246587297470846</v>
      </c>
      <c r="H9" s="181">
        <v>4.4631139655642649</v>
      </c>
      <c r="I9" s="179">
        <v>189.31077201022592</v>
      </c>
      <c r="J9" s="180">
        <v>262.18643899465934</v>
      </c>
      <c r="K9" s="181">
        <v>285.91939199660965</v>
      </c>
      <c r="L9" s="179">
        <v>9.1380955711347056</v>
      </c>
      <c r="M9" s="180">
        <v>13.173973795158163</v>
      </c>
      <c r="N9" s="181">
        <v>12.76090831445712</v>
      </c>
      <c r="O9" s="206"/>
      <c r="P9" s="206"/>
      <c r="Q9" s="206"/>
      <c r="R9" s="206"/>
      <c r="S9" s="206"/>
      <c r="T9" s="206"/>
      <c r="U9" s="206"/>
      <c r="V9" s="206"/>
      <c r="W9" s="206"/>
      <c r="X9" s="206"/>
      <c r="Y9" s="206"/>
      <c r="Z9" s="206"/>
      <c r="AA9" s="206"/>
      <c r="AB9" s="206"/>
      <c r="AC9" s="206"/>
      <c r="AD9" s="206"/>
      <c r="AE9" s="206"/>
      <c r="AF9" s="206"/>
      <c r="AG9" s="206"/>
      <c r="AH9" s="206"/>
      <c r="AI9" s="206"/>
      <c r="AJ9" s="206"/>
      <c r="AK9" s="206"/>
      <c r="AL9" s="206"/>
      <c r="AM9" s="206"/>
      <c r="AN9" s="206"/>
      <c r="AO9" s="206"/>
      <c r="AP9" s="206"/>
      <c r="AQ9" s="206"/>
      <c r="AR9" s="206"/>
      <c r="AS9" s="206"/>
      <c r="AT9" s="206"/>
      <c r="AU9" s="206"/>
      <c r="AV9" s="206"/>
      <c r="AW9" s="206"/>
      <c r="AX9" s="206"/>
      <c r="AY9" s="206"/>
      <c r="AZ9" s="206"/>
      <c r="BA9" s="206"/>
      <c r="BB9" s="206"/>
      <c r="BC9" s="206"/>
      <c r="BD9" s="206"/>
      <c r="BE9" s="206"/>
      <c r="BF9" s="206"/>
      <c r="BG9" s="206"/>
      <c r="BH9" s="206"/>
      <c r="BI9" s="206"/>
      <c r="BJ9" s="206"/>
      <c r="BK9" s="206"/>
      <c r="BL9" s="206"/>
      <c r="BM9" s="206"/>
      <c r="BN9" s="206"/>
      <c r="BO9" s="206"/>
      <c r="BP9" s="206"/>
      <c r="BQ9" s="206"/>
      <c r="BR9" s="206"/>
      <c r="BS9" s="206"/>
      <c r="BT9" s="206"/>
      <c r="BU9" s="206"/>
      <c r="BV9" s="206"/>
      <c r="BW9" s="206"/>
      <c r="BX9" s="206"/>
      <c r="BY9" s="206"/>
      <c r="BZ9" s="206"/>
      <c r="CA9" s="206"/>
      <c r="CB9" s="206"/>
      <c r="CC9" s="206"/>
      <c r="CD9" s="206"/>
      <c r="CE9" s="206"/>
      <c r="CF9" s="206"/>
      <c r="CG9" s="206"/>
      <c r="CH9" s="206"/>
      <c r="CI9" s="206"/>
      <c r="CJ9" s="206"/>
      <c r="CK9" s="206"/>
      <c r="CL9" s="206"/>
      <c r="CM9" s="206"/>
      <c r="CN9" s="206"/>
      <c r="CO9" s="206"/>
      <c r="CP9" s="206"/>
      <c r="CQ9" s="206"/>
      <c r="CR9" s="206"/>
      <c r="CS9" s="206"/>
      <c r="CT9" s="206"/>
      <c r="CU9" s="206"/>
      <c r="CV9" s="206"/>
      <c r="CW9" s="206"/>
      <c r="CX9" s="206"/>
    </row>
    <row r="10" spans="1:102" s="207" customFormat="1" ht="20.100000000000001" customHeight="1">
      <c r="A10" s="203"/>
      <c r="B10" s="104" t="s">
        <v>43</v>
      </c>
      <c r="C10" s="105">
        <v>1148.7436824600002</v>
      </c>
      <c r="D10" s="177">
        <v>1108.70677499</v>
      </c>
      <c r="E10" s="178">
        <v>1103.7510659399998</v>
      </c>
      <c r="F10" s="179">
        <v>5.5870981446929369</v>
      </c>
      <c r="G10" s="180">
        <v>3.9075014022883332</v>
      </c>
      <c r="H10" s="181">
        <v>3.5982013776065456</v>
      </c>
      <c r="I10" s="179">
        <v>198.86732162082973</v>
      </c>
      <c r="J10" s="180">
        <v>257.71962548388433</v>
      </c>
      <c r="K10" s="181">
        <v>270.08037126642631</v>
      </c>
      <c r="L10" s="179">
        <v>11.110912436677914</v>
      </c>
      <c r="M10" s="180">
        <v>10.070397979755018</v>
      </c>
      <c r="N10" s="181">
        <v>9.7180356395534258</v>
      </c>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206"/>
      <c r="BW10" s="206"/>
      <c r="BX10" s="206"/>
      <c r="BY10" s="206"/>
      <c r="BZ10" s="206"/>
      <c r="CA10" s="206"/>
      <c r="CB10" s="206"/>
      <c r="CC10" s="206"/>
      <c r="CD10" s="206"/>
      <c r="CE10" s="206"/>
      <c r="CF10" s="206"/>
      <c r="CG10" s="206"/>
      <c r="CH10" s="206"/>
      <c r="CI10" s="206"/>
      <c r="CJ10" s="206"/>
      <c r="CK10" s="206"/>
      <c r="CL10" s="206"/>
      <c r="CM10" s="206"/>
      <c r="CN10" s="206"/>
      <c r="CO10" s="206"/>
      <c r="CP10" s="206"/>
      <c r="CQ10" s="206"/>
      <c r="CR10" s="206"/>
      <c r="CS10" s="206"/>
      <c r="CT10" s="206"/>
      <c r="CU10" s="206"/>
      <c r="CV10" s="206"/>
      <c r="CW10" s="206"/>
      <c r="CX10" s="206"/>
    </row>
    <row r="11" spans="1:102" s="207" customFormat="1" ht="20.100000000000001" customHeight="1">
      <c r="A11" s="203"/>
      <c r="B11" s="104" t="s">
        <v>33</v>
      </c>
      <c r="C11" s="105">
        <v>20693.02529677</v>
      </c>
      <c r="D11" s="177">
        <v>25061.542821990002</v>
      </c>
      <c r="E11" s="178">
        <v>25200.14638006</v>
      </c>
      <c r="F11" s="179">
        <v>3.461590939831352</v>
      </c>
      <c r="G11" s="180">
        <v>4.2815867642373515</v>
      </c>
      <c r="H11" s="181">
        <v>4.5972536465768012</v>
      </c>
      <c r="I11" s="179">
        <v>197.86681244087211</v>
      </c>
      <c r="J11" s="180">
        <v>176.86967408771756</v>
      </c>
      <c r="K11" s="181">
        <v>168.15284900544376</v>
      </c>
      <c r="L11" s="179">
        <v>6.8493396523863233</v>
      </c>
      <c r="M11" s="180">
        <v>7.5728285556894566</v>
      </c>
      <c r="N11" s="181">
        <v>7.7304129827255474</v>
      </c>
      <c r="O11" s="206"/>
      <c r="P11" s="206"/>
      <c r="Q11" s="206"/>
      <c r="R11" s="206"/>
      <c r="S11" s="206"/>
      <c r="T11" s="206"/>
      <c r="U11" s="206"/>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06"/>
      <c r="BH11" s="206"/>
      <c r="BI11" s="206"/>
      <c r="BJ11" s="206"/>
      <c r="BK11" s="206"/>
      <c r="BL11" s="206"/>
      <c r="BM11" s="206"/>
      <c r="BN11" s="206"/>
      <c r="BO11" s="206"/>
      <c r="BP11" s="206"/>
      <c r="BQ11" s="206"/>
      <c r="BR11" s="206"/>
      <c r="BS11" s="206"/>
      <c r="BT11" s="206"/>
      <c r="BU11" s="206"/>
      <c r="BV11" s="206"/>
      <c r="BW11" s="206"/>
      <c r="BX11" s="206"/>
      <c r="BY11" s="206"/>
      <c r="BZ11" s="206"/>
      <c r="CA11" s="206"/>
      <c r="CB11" s="206"/>
      <c r="CC11" s="206"/>
      <c r="CD11" s="206"/>
      <c r="CE11" s="206"/>
      <c r="CF11" s="206"/>
      <c r="CG11" s="206"/>
      <c r="CH11" s="206"/>
      <c r="CI11" s="206"/>
      <c r="CJ11" s="206"/>
      <c r="CK11" s="206"/>
      <c r="CL11" s="206"/>
      <c r="CM11" s="206"/>
      <c r="CN11" s="206"/>
      <c r="CO11" s="206"/>
      <c r="CP11" s="206"/>
      <c r="CQ11" s="206"/>
      <c r="CR11" s="206"/>
      <c r="CS11" s="206"/>
      <c r="CT11" s="206"/>
      <c r="CU11" s="206"/>
      <c r="CV11" s="206"/>
      <c r="CW11" s="206"/>
      <c r="CX11" s="206"/>
    </row>
    <row r="12" spans="1:102" s="207" customFormat="1" ht="20.100000000000001" customHeight="1">
      <c r="A12" s="203"/>
      <c r="B12" s="104" t="s">
        <v>56</v>
      </c>
      <c r="C12" s="105">
        <v>13349.822018999999</v>
      </c>
      <c r="D12" s="177">
        <v>11891.106305000001</v>
      </c>
      <c r="E12" s="178">
        <v>11858.851443</v>
      </c>
      <c r="F12" s="179">
        <v>2.433566009626364</v>
      </c>
      <c r="G12" s="180">
        <v>3.3414518196084693</v>
      </c>
      <c r="H12" s="181">
        <v>3.2736695359242138</v>
      </c>
      <c r="I12" s="179">
        <v>396.54727411056098</v>
      </c>
      <c r="J12" s="180">
        <v>315.8331256751157</v>
      </c>
      <c r="K12" s="181">
        <v>327.18247690153373</v>
      </c>
      <c r="L12" s="179">
        <v>9.6502396748545003</v>
      </c>
      <c r="M12" s="180">
        <v>10.553411724797458</v>
      </c>
      <c r="N12" s="181">
        <v>10.710873073207786</v>
      </c>
      <c r="O12" s="206"/>
      <c r="P12" s="206"/>
      <c r="Q12" s="206"/>
      <c r="R12" s="206"/>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c r="BE12" s="206"/>
      <c r="BF12" s="206"/>
      <c r="BG12" s="206"/>
      <c r="BH12" s="206"/>
      <c r="BI12" s="206"/>
      <c r="BJ12" s="206"/>
      <c r="BK12" s="206"/>
      <c r="BL12" s="206"/>
      <c r="BM12" s="206"/>
      <c r="BN12" s="206"/>
      <c r="BO12" s="206"/>
      <c r="BP12" s="206"/>
      <c r="BQ12" s="206"/>
      <c r="BR12" s="206"/>
      <c r="BS12" s="206"/>
      <c r="BT12" s="206"/>
      <c r="BU12" s="206"/>
      <c r="BV12" s="206"/>
      <c r="BW12" s="206"/>
      <c r="BX12" s="206"/>
      <c r="BY12" s="206"/>
      <c r="BZ12" s="206"/>
      <c r="CA12" s="206"/>
      <c r="CB12" s="206"/>
      <c r="CC12" s="206"/>
      <c r="CD12" s="206"/>
      <c r="CE12" s="206"/>
      <c r="CF12" s="206"/>
      <c r="CG12" s="206"/>
      <c r="CH12" s="206"/>
      <c r="CI12" s="206"/>
      <c r="CJ12" s="206"/>
      <c r="CK12" s="206"/>
      <c r="CL12" s="206"/>
      <c r="CM12" s="206"/>
      <c r="CN12" s="206"/>
      <c r="CO12" s="206"/>
      <c r="CP12" s="206"/>
      <c r="CQ12" s="206"/>
      <c r="CR12" s="206"/>
      <c r="CS12" s="206"/>
      <c r="CT12" s="206"/>
      <c r="CU12" s="206"/>
      <c r="CV12" s="206"/>
      <c r="CW12" s="206"/>
      <c r="CX12" s="206"/>
    </row>
    <row r="13" spans="1:102" s="207" customFormat="1" ht="20.100000000000001" customHeight="1">
      <c r="A13" s="203"/>
      <c r="B13" s="104" t="s">
        <v>71</v>
      </c>
      <c r="C13" s="105">
        <v>7960.6764350000003</v>
      </c>
      <c r="D13" s="177">
        <v>9630.03262</v>
      </c>
      <c r="E13" s="178">
        <v>9738.4819480000006</v>
      </c>
      <c r="F13" s="179">
        <v>3.2197881812288478</v>
      </c>
      <c r="G13" s="180">
        <v>3.4902031723335947</v>
      </c>
      <c r="H13" s="181">
        <v>3.600912563913703</v>
      </c>
      <c r="I13" s="179">
        <v>307.19589603056994</v>
      </c>
      <c r="J13" s="180">
        <v>275.12662696955022</v>
      </c>
      <c r="K13" s="181">
        <v>268.67154163770579</v>
      </c>
      <c r="L13" s="179">
        <v>9.8910571536123495</v>
      </c>
      <c r="M13" s="180">
        <v>9.6024782624256577</v>
      </c>
      <c r="N13" s="181">
        <v>9.6746272984927852</v>
      </c>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c r="BE13" s="206"/>
      <c r="BF13" s="206"/>
      <c r="BG13" s="206"/>
      <c r="BH13" s="206"/>
      <c r="BI13" s="206"/>
      <c r="BJ13" s="206"/>
      <c r="BK13" s="206"/>
      <c r="BL13" s="206"/>
      <c r="BM13" s="206"/>
      <c r="BN13" s="206"/>
      <c r="BO13" s="206"/>
      <c r="BP13" s="206"/>
      <c r="BQ13" s="206"/>
      <c r="BR13" s="206"/>
      <c r="BS13" s="206"/>
      <c r="BT13" s="206"/>
      <c r="BU13" s="206"/>
      <c r="BV13" s="206"/>
      <c r="BW13" s="206"/>
      <c r="BX13" s="206"/>
      <c r="BY13" s="206"/>
      <c r="BZ13" s="206"/>
      <c r="CA13" s="206"/>
      <c r="CB13" s="206"/>
      <c r="CC13" s="206"/>
      <c r="CD13" s="206"/>
      <c r="CE13" s="206"/>
      <c r="CF13" s="206"/>
      <c r="CG13" s="206"/>
      <c r="CH13" s="206"/>
      <c r="CI13" s="206"/>
      <c r="CJ13" s="206"/>
      <c r="CK13" s="206"/>
      <c r="CL13" s="206"/>
      <c r="CM13" s="206"/>
      <c r="CN13" s="206"/>
      <c r="CO13" s="206"/>
      <c r="CP13" s="206"/>
      <c r="CQ13" s="206"/>
      <c r="CR13" s="206"/>
      <c r="CS13" s="206"/>
      <c r="CT13" s="206"/>
      <c r="CU13" s="206"/>
      <c r="CV13" s="206"/>
      <c r="CW13" s="206"/>
      <c r="CX13" s="206"/>
    </row>
    <row r="14" spans="1:102" s="207" customFormat="1" ht="20.100000000000001" customHeight="1">
      <c r="A14" s="203"/>
      <c r="B14" s="104" t="s">
        <v>58</v>
      </c>
      <c r="C14" s="105">
        <v>7429.8196930000004</v>
      </c>
      <c r="D14" s="177">
        <v>8904.5321689999982</v>
      </c>
      <c r="E14" s="178">
        <v>8976.4292359999999</v>
      </c>
      <c r="F14" s="179">
        <v>3.7039106246316273</v>
      </c>
      <c r="G14" s="180">
        <v>3.4760219080073269</v>
      </c>
      <c r="H14" s="181">
        <v>3.4590608006437358</v>
      </c>
      <c r="I14" s="179">
        <v>206.19852263357555</v>
      </c>
      <c r="J14" s="180">
        <v>199.10021432977581</v>
      </c>
      <c r="K14" s="181">
        <v>194.27446289920414</v>
      </c>
      <c r="L14" s="179">
        <v>7.6374089876584561</v>
      </c>
      <c r="M14" s="180">
        <v>6.92076706899255</v>
      </c>
      <c r="N14" s="181">
        <v>6.7200717918075279</v>
      </c>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c r="BY14" s="206"/>
      <c r="BZ14" s="206"/>
      <c r="CA14" s="206"/>
      <c r="CB14" s="206"/>
      <c r="CC14" s="206"/>
      <c r="CD14" s="206"/>
      <c r="CE14" s="206"/>
      <c r="CF14" s="206"/>
      <c r="CG14" s="206"/>
      <c r="CH14" s="206"/>
      <c r="CI14" s="206"/>
      <c r="CJ14" s="206"/>
      <c r="CK14" s="206"/>
      <c r="CL14" s="206"/>
      <c r="CM14" s="206"/>
      <c r="CN14" s="206"/>
      <c r="CO14" s="206"/>
      <c r="CP14" s="206"/>
      <c r="CQ14" s="206"/>
      <c r="CR14" s="206"/>
      <c r="CS14" s="206"/>
      <c r="CT14" s="206"/>
      <c r="CU14" s="206"/>
      <c r="CV14" s="206"/>
      <c r="CW14" s="206"/>
      <c r="CX14" s="206"/>
    </row>
    <row r="15" spans="1:102" s="207" customFormat="1" ht="20.100000000000001" customHeight="1">
      <c r="A15" s="20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206"/>
      <c r="P15" s="206"/>
      <c r="Q15" s="206"/>
      <c r="R15" s="206"/>
      <c r="S15" s="206"/>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c r="BE15" s="206"/>
      <c r="BF15" s="206"/>
      <c r="BG15" s="206"/>
      <c r="BH15" s="206"/>
      <c r="BI15" s="206"/>
      <c r="BJ15" s="206"/>
      <c r="BK15" s="206"/>
      <c r="BL15" s="206"/>
      <c r="BM15" s="206"/>
      <c r="BN15" s="206"/>
      <c r="BO15" s="206"/>
      <c r="BP15" s="206"/>
      <c r="BQ15" s="206"/>
      <c r="BR15" s="206"/>
      <c r="BS15" s="206"/>
      <c r="BT15" s="206"/>
      <c r="BU15" s="206"/>
      <c r="BV15" s="206"/>
      <c r="BW15" s="206"/>
      <c r="BX15" s="206"/>
      <c r="BY15" s="206"/>
      <c r="BZ15" s="206"/>
      <c r="CA15" s="206"/>
      <c r="CB15" s="206"/>
      <c r="CC15" s="206"/>
      <c r="CD15" s="206"/>
      <c r="CE15" s="206"/>
      <c r="CF15" s="206"/>
      <c r="CG15" s="206"/>
      <c r="CH15" s="206"/>
      <c r="CI15" s="206"/>
      <c r="CJ15" s="206"/>
      <c r="CK15" s="206"/>
      <c r="CL15" s="206"/>
      <c r="CM15" s="206"/>
      <c r="CN15" s="206"/>
      <c r="CO15" s="206"/>
      <c r="CP15" s="206"/>
      <c r="CQ15" s="206"/>
      <c r="CR15" s="206"/>
      <c r="CS15" s="206"/>
      <c r="CT15" s="206"/>
      <c r="CU15" s="206"/>
      <c r="CV15" s="206"/>
      <c r="CW15" s="206"/>
      <c r="CX15" s="206"/>
    </row>
    <row r="16" spans="1:102" s="207" customFormat="1" ht="20.100000000000001" customHeight="1">
      <c r="A16" s="203"/>
      <c r="B16" s="104" t="s">
        <v>37</v>
      </c>
      <c r="C16" s="105">
        <v>1264.2331494199998</v>
      </c>
      <c r="D16" s="177">
        <v>1427.7825071400002</v>
      </c>
      <c r="E16" s="178">
        <v>1453.6002043399999</v>
      </c>
      <c r="F16" s="179">
        <v>1.719432974050136</v>
      </c>
      <c r="G16" s="180">
        <v>2.3138319404245671</v>
      </c>
      <c r="H16" s="181">
        <v>1.7085498960339258</v>
      </c>
      <c r="I16" s="179">
        <v>452.88213703388669</v>
      </c>
      <c r="J16" s="180">
        <v>347.00571394186244</v>
      </c>
      <c r="K16" s="181">
        <v>432.68124686068637</v>
      </c>
      <c r="L16" s="179">
        <v>7.7870047977435686</v>
      </c>
      <c r="M16" s="180">
        <v>8.0291290442851171</v>
      </c>
      <c r="N16" s="181">
        <v>7.3925749933965514</v>
      </c>
      <c r="O16" s="206"/>
      <c r="P16" s="206"/>
      <c r="Q16" s="206"/>
      <c r="R16" s="206"/>
      <c r="S16" s="206"/>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c r="BB16" s="206"/>
      <c r="BC16" s="206"/>
      <c r="BD16" s="206"/>
      <c r="BE16" s="206"/>
      <c r="BF16" s="206"/>
      <c r="BG16" s="206"/>
      <c r="BH16" s="206"/>
      <c r="BI16" s="206"/>
      <c r="BJ16" s="206"/>
      <c r="BK16" s="206"/>
      <c r="BL16" s="206"/>
      <c r="BM16" s="206"/>
      <c r="BN16" s="206"/>
      <c r="BO16" s="206"/>
      <c r="BP16" s="206"/>
      <c r="BQ16" s="206"/>
      <c r="BR16" s="206"/>
      <c r="BS16" s="206"/>
      <c r="BT16" s="206"/>
      <c r="BU16" s="206"/>
      <c r="BV16" s="206"/>
      <c r="BW16" s="206"/>
      <c r="BX16" s="206"/>
      <c r="BY16" s="206"/>
      <c r="BZ16" s="206"/>
      <c r="CA16" s="206"/>
      <c r="CB16" s="206"/>
      <c r="CC16" s="206"/>
      <c r="CD16" s="206"/>
      <c r="CE16" s="206"/>
      <c r="CF16" s="206"/>
      <c r="CG16" s="206"/>
      <c r="CH16" s="206"/>
      <c r="CI16" s="206"/>
      <c r="CJ16" s="206"/>
      <c r="CK16" s="206"/>
      <c r="CL16" s="206"/>
      <c r="CM16" s="206"/>
      <c r="CN16" s="206"/>
      <c r="CO16" s="206"/>
      <c r="CP16" s="206"/>
      <c r="CQ16" s="206"/>
      <c r="CR16" s="206"/>
      <c r="CS16" s="206"/>
      <c r="CT16" s="206"/>
      <c r="CU16" s="206"/>
      <c r="CV16" s="206"/>
      <c r="CW16" s="206"/>
      <c r="CX16" s="206"/>
    </row>
    <row r="17" spans="1:102" s="207" customFormat="1" ht="20.100000000000001" customHeight="1">
      <c r="A17" s="203"/>
      <c r="B17" s="104" t="s">
        <v>35</v>
      </c>
      <c r="C17" s="105">
        <v>73159.166450210003</v>
      </c>
      <c r="D17" s="177">
        <v>87488.610198900002</v>
      </c>
      <c r="E17" s="178">
        <v>88768.710024029991</v>
      </c>
      <c r="F17" s="179">
        <v>4.7136436739706751</v>
      </c>
      <c r="G17" s="180">
        <v>6.3653676376722448</v>
      </c>
      <c r="H17" s="181">
        <v>8.1147082460362849</v>
      </c>
      <c r="I17" s="179">
        <v>203.80518784659256</v>
      </c>
      <c r="J17" s="180">
        <v>184.70200937021545</v>
      </c>
      <c r="K17" s="181">
        <v>150.46966394905019</v>
      </c>
      <c r="L17" s="179">
        <v>9.6066503441549607</v>
      </c>
      <c r="M17" s="180">
        <v>11.756961930582053</v>
      </c>
      <c r="N17" s="181">
        <v>12.210174228256664</v>
      </c>
      <c r="O17" s="206"/>
      <c r="P17" s="206"/>
      <c r="Q17" s="206"/>
      <c r="R17" s="206"/>
      <c r="S17" s="206"/>
      <c r="T17" s="206"/>
      <c r="U17" s="206"/>
      <c r="V17" s="206"/>
      <c r="W17" s="206"/>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c r="BY17" s="206"/>
      <c r="BZ17" s="206"/>
      <c r="CA17" s="206"/>
      <c r="CB17" s="206"/>
      <c r="CC17" s="206"/>
      <c r="CD17" s="206"/>
      <c r="CE17" s="206"/>
      <c r="CF17" s="206"/>
      <c r="CG17" s="206"/>
      <c r="CH17" s="206"/>
      <c r="CI17" s="206"/>
      <c r="CJ17" s="206"/>
      <c r="CK17" s="206"/>
      <c r="CL17" s="206"/>
      <c r="CM17" s="206"/>
      <c r="CN17" s="206"/>
      <c r="CO17" s="206"/>
      <c r="CP17" s="206"/>
      <c r="CQ17" s="206"/>
      <c r="CR17" s="206"/>
      <c r="CS17" s="206"/>
      <c r="CT17" s="206"/>
      <c r="CU17" s="206"/>
      <c r="CV17" s="206"/>
      <c r="CW17" s="206"/>
      <c r="CX17" s="206"/>
    </row>
    <row r="18" spans="1:102" s="207" customFormat="1" ht="20.100000000000001" customHeight="1">
      <c r="A18" s="203"/>
      <c r="B18" s="104" t="s">
        <v>32</v>
      </c>
      <c r="C18" s="105">
        <v>2624.1397250000005</v>
      </c>
      <c r="D18" s="177">
        <v>2484.8603750000002</v>
      </c>
      <c r="E18" s="178">
        <v>2475.07438</v>
      </c>
      <c r="F18" s="179">
        <v>3.4068687786813636</v>
      </c>
      <c r="G18" s="180">
        <v>3.5444267165313055</v>
      </c>
      <c r="H18" s="181">
        <v>3.3276744192229084</v>
      </c>
      <c r="I18" s="179">
        <v>293.18759722556564</v>
      </c>
      <c r="J18" s="180">
        <v>290.82060772607787</v>
      </c>
      <c r="K18" s="181">
        <v>311.76619428252087</v>
      </c>
      <c r="L18" s="179">
        <v>9.988516712843861</v>
      </c>
      <c r="M18" s="180">
        <v>10.307923317421809</v>
      </c>
      <c r="N18" s="181">
        <v>10.37456389492424</v>
      </c>
      <c r="O18" s="206"/>
      <c r="P18" s="206"/>
      <c r="Q18" s="206"/>
      <c r="R18" s="206"/>
      <c r="S18" s="206"/>
      <c r="T18" s="206"/>
      <c r="U18" s="206"/>
      <c r="V18" s="206"/>
      <c r="W18" s="206"/>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6"/>
      <c r="BV18" s="206"/>
      <c r="BW18" s="206"/>
      <c r="BX18" s="206"/>
      <c r="BY18" s="206"/>
      <c r="BZ18" s="206"/>
      <c r="CA18" s="206"/>
      <c r="CB18" s="206"/>
      <c r="CC18" s="206"/>
      <c r="CD18" s="206"/>
      <c r="CE18" s="206"/>
      <c r="CF18" s="206"/>
      <c r="CG18" s="206"/>
      <c r="CH18" s="206"/>
      <c r="CI18" s="206"/>
      <c r="CJ18" s="206"/>
      <c r="CK18" s="206"/>
      <c r="CL18" s="206"/>
      <c r="CM18" s="206"/>
      <c r="CN18" s="206"/>
      <c r="CO18" s="206"/>
      <c r="CP18" s="206"/>
      <c r="CQ18" s="206"/>
      <c r="CR18" s="206"/>
      <c r="CS18" s="206"/>
      <c r="CT18" s="206"/>
      <c r="CU18" s="206"/>
      <c r="CV18" s="206"/>
      <c r="CW18" s="206"/>
      <c r="CX18" s="206"/>
    </row>
    <row r="19" spans="1:102" s="207" customFormat="1" ht="20.100000000000001" customHeight="1">
      <c r="A19" s="20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206"/>
      <c r="P19" s="206"/>
      <c r="Q19" s="206"/>
      <c r="R19" s="206"/>
      <c r="S19" s="206"/>
      <c r="T19" s="206"/>
      <c r="U19" s="206"/>
      <c r="V19" s="206"/>
      <c r="W19" s="206"/>
      <c r="X19" s="206"/>
      <c r="Y19" s="206"/>
      <c r="Z19" s="206"/>
      <c r="AA19" s="206"/>
      <c r="AB19" s="206"/>
      <c r="AC19" s="206"/>
      <c r="AD19" s="206"/>
      <c r="AE19" s="206"/>
      <c r="AF19" s="206"/>
      <c r="AG19" s="206"/>
      <c r="AH19" s="206"/>
      <c r="AI19" s="206"/>
      <c r="AJ19" s="206"/>
      <c r="AK19" s="206"/>
      <c r="AL19" s="206"/>
      <c r="AM19" s="206"/>
      <c r="AN19" s="206"/>
      <c r="AO19" s="206"/>
      <c r="AP19" s="206"/>
      <c r="AQ19" s="206"/>
      <c r="AR19" s="206"/>
      <c r="AS19" s="206"/>
      <c r="AT19" s="206"/>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6"/>
      <c r="BV19" s="206"/>
      <c r="BW19" s="206"/>
      <c r="BX19" s="206"/>
      <c r="BY19" s="206"/>
      <c r="BZ19" s="206"/>
      <c r="CA19" s="206"/>
      <c r="CB19" s="206"/>
      <c r="CC19" s="206"/>
      <c r="CD19" s="206"/>
      <c r="CE19" s="206"/>
      <c r="CF19" s="206"/>
      <c r="CG19" s="206"/>
      <c r="CH19" s="206"/>
      <c r="CI19" s="206"/>
      <c r="CJ19" s="206"/>
      <c r="CK19" s="206"/>
      <c r="CL19" s="206"/>
      <c r="CM19" s="206"/>
      <c r="CN19" s="206"/>
      <c r="CO19" s="206"/>
      <c r="CP19" s="206"/>
      <c r="CQ19" s="206"/>
      <c r="CR19" s="206"/>
      <c r="CS19" s="206"/>
      <c r="CT19" s="206"/>
      <c r="CU19" s="206"/>
      <c r="CV19" s="206"/>
      <c r="CW19" s="206"/>
      <c r="CX19" s="206"/>
    </row>
    <row r="20" spans="1:102" s="207" customFormat="1" ht="20.100000000000001" customHeight="1">
      <c r="A20" s="203"/>
      <c r="B20" s="104" t="s">
        <v>44</v>
      </c>
      <c r="C20" s="105">
        <v>1000.61518595</v>
      </c>
      <c r="D20" s="177">
        <v>1089.6423624200002</v>
      </c>
      <c r="E20" s="178">
        <v>1096.7922667299999</v>
      </c>
      <c r="F20" s="179">
        <v>3.6536836351619035</v>
      </c>
      <c r="G20" s="180">
        <v>3.1239075731601913</v>
      </c>
      <c r="H20" s="181">
        <v>3.3674931224776978</v>
      </c>
      <c r="I20" s="179">
        <v>286.23126939312613</v>
      </c>
      <c r="J20" s="180">
        <v>338.15000194827059</v>
      </c>
      <c r="K20" s="181">
        <v>313.55750830489575</v>
      </c>
      <c r="L20" s="179">
        <v>10.457985048532832</v>
      </c>
      <c r="M20" s="180">
        <v>10.563493519503359</v>
      </c>
      <c r="N20" s="181">
        <v>10.559027527179801</v>
      </c>
      <c r="O20" s="206"/>
      <c r="P20" s="206"/>
      <c r="Q20" s="206"/>
      <c r="R20" s="206"/>
      <c r="S20" s="206"/>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6"/>
      <c r="BV20" s="206"/>
      <c r="BW20" s="206"/>
      <c r="BX20" s="206"/>
      <c r="BY20" s="206"/>
      <c r="BZ20" s="206"/>
      <c r="CA20" s="206"/>
      <c r="CB20" s="206"/>
      <c r="CC20" s="206"/>
      <c r="CD20" s="206"/>
      <c r="CE20" s="206"/>
      <c r="CF20" s="206"/>
      <c r="CG20" s="206"/>
      <c r="CH20" s="206"/>
      <c r="CI20" s="206"/>
      <c r="CJ20" s="206"/>
      <c r="CK20" s="206"/>
      <c r="CL20" s="206"/>
      <c r="CM20" s="206"/>
      <c r="CN20" s="206"/>
      <c r="CO20" s="206"/>
      <c r="CP20" s="206"/>
      <c r="CQ20" s="206"/>
      <c r="CR20" s="206"/>
      <c r="CS20" s="206"/>
      <c r="CT20" s="206"/>
      <c r="CU20" s="206"/>
      <c r="CV20" s="206"/>
      <c r="CW20" s="206"/>
      <c r="CX20" s="206"/>
    </row>
    <row r="21" spans="1:102" s="207" customFormat="1" ht="20.100000000000001" customHeight="1">
      <c r="A21" s="20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206"/>
      <c r="P21" s="206"/>
      <c r="Q21" s="206"/>
      <c r="R21" s="206"/>
      <c r="S21" s="206"/>
      <c r="T21" s="206"/>
      <c r="U21" s="206"/>
      <c r="V21" s="206"/>
      <c r="W21" s="206"/>
      <c r="X21" s="206"/>
      <c r="Y21" s="206"/>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6"/>
      <c r="BV21" s="206"/>
      <c r="BW21" s="206"/>
      <c r="BX21" s="206"/>
      <c r="BY21" s="206"/>
      <c r="BZ21" s="206"/>
      <c r="CA21" s="206"/>
      <c r="CB21" s="206"/>
      <c r="CC21" s="206"/>
      <c r="CD21" s="206"/>
      <c r="CE21" s="206"/>
      <c r="CF21" s="206"/>
      <c r="CG21" s="206"/>
      <c r="CH21" s="206"/>
      <c r="CI21" s="206"/>
      <c r="CJ21" s="206"/>
      <c r="CK21" s="206"/>
      <c r="CL21" s="206"/>
      <c r="CM21" s="206"/>
      <c r="CN21" s="206"/>
      <c r="CO21" s="206"/>
      <c r="CP21" s="206"/>
      <c r="CQ21" s="206"/>
      <c r="CR21" s="206"/>
      <c r="CS21" s="206"/>
      <c r="CT21" s="206"/>
      <c r="CU21" s="206"/>
      <c r="CV21" s="206"/>
      <c r="CW21" s="206"/>
      <c r="CX21" s="206"/>
    </row>
    <row r="22" spans="1:102" s="207" customFormat="1" ht="20.100000000000001" customHeight="1">
      <c r="A22" s="20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206"/>
      <c r="P22" s="206"/>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c r="BY22" s="206"/>
      <c r="BZ22" s="206"/>
      <c r="CA22" s="206"/>
      <c r="CB22" s="206"/>
      <c r="CC22" s="206"/>
      <c r="CD22" s="206"/>
      <c r="CE22" s="206"/>
      <c r="CF22" s="206"/>
      <c r="CG22" s="206"/>
      <c r="CH22" s="206"/>
      <c r="CI22" s="206"/>
      <c r="CJ22" s="206"/>
      <c r="CK22" s="206"/>
      <c r="CL22" s="206"/>
      <c r="CM22" s="206"/>
      <c r="CN22" s="206"/>
      <c r="CO22" s="206"/>
      <c r="CP22" s="206"/>
      <c r="CQ22" s="206"/>
      <c r="CR22" s="206"/>
      <c r="CS22" s="206"/>
      <c r="CT22" s="206"/>
      <c r="CU22" s="206"/>
      <c r="CV22" s="206"/>
      <c r="CW22" s="206"/>
      <c r="CX22" s="206"/>
    </row>
    <row r="23" spans="1:102" s="207" customFormat="1" ht="20.100000000000001" customHeight="1">
      <c r="A23" s="203"/>
      <c r="B23" s="104" t="s">
        <v>61</v>
      </c>
      <c r="C23" s="105">
        <v>187.04180400000001</v>
      </c>
      <c r="D23" s="177">
        <v>179.831481</v>
      </c>
      <c r="E23" s="178">
        <v>184.04898499999999</v>
      </c>
      <c r="F23" s="179">
        <v>4.8427120602408209</v>
      </c>
      <c r="G23" s="180">
        <v>0</v>
      </c>
      <c r="H23" s="181">
        <v>0</v>
      </c>
      <c r="I23" s="179">
        <v>177.8875579936003</v>
      </c>
      <c r="J23" s="180" t="s">
        <v>296</v>
      </c>
      <c r="K23" s="181" t="s">
        <v>296</v>
      </c>
      <c r="L23" s="179">
        <v>8.6145822246239661</v>
      </c>
      <c r="M23" s="180">
        <v>4.0250266303484432</v>
      </c>
      <c r="N23" s="181">
        <v>3.1207007199740877</v>
      </c>
      <c r="O23" s="206"/>
      <c r="P23" s="206"/>
      <c r="Q23" s="206"/>
      <c r="R23" s="206"/>
      <c r="S23" s="206"/>
      <c r="T23" s="206"/>
      <c r="U23" s="206"/>
      <c r="V23" s="206"/>
      <c r="W23" s="206"/>
      <c r="X23" s="206"/>
      <c r="Y23" s="206"/>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6"/>
      <c r="BV23" s="206"/>
      <c r="BW23" s="206"/>
      <c r="BX23" s="206"/>
      <c r="BY23" s="206"/>
      <c r="BZ23" s="206"/>
      <c r="CA23" s="206"/>
      <c r="CB23" s="206"/>
      <c r="CC23" s="206"/>
      <c r="CD23" s="206"/>
      <c r="CE23" s="206"/>
      <c r="CF23" s="206"/>
      <c r="CG23" s="206"/>
      <c r="CH23" s="206"/>
      <c r="CI23" s="206"/>
      <c r="CJ23" s="206"/>
      <c r="CK23" s="206"/>
      <c r="CL23" s="206"/>
      <c r="CM23" s="206"/>
      <c r="CN23" s="206"/>
      <c r="CO23" s="206"/>
      <c r="CP23" s="206"/>
      <c r="CQ23" s="206"/>
      <c r="CR23" s="206"/>
      <c r="CS23" s="206"/>
      <c r="CT23" s="206"/>
      <c r="CU23" s="206"/>
      <c r="CV23" s="206"/>
      <c r="CW23" s="206"/>
      <c r="CX23" s="206"/>
    </row>
    <row r="24" spans="1:102" s="207" customFormat="1" ht="20.100000000000001" customHeight="1">
      <c r="A24" s="203"/>
      <c r="B24" s="104" t="s">
        <v>223</v>
      </c>
      <c r="C24" s="105">
        <v>8119.97622925</v>
      </c>
      <c r="D24" s="177">
        <v>7180.0739071600001</v>
      </c>
      <c r="E24" s="178">
        <v>7216.43063678</v>
      </c>
      <c r="F24" s="179">
        <v>18.332584704099492</v>
      </c>
      <c r="G24" s="180">
        <v>11.083995081393049</v>
      </c>
      <c r="H24" s="181">
        <v>11.008751762276784</v>
      </c>
      <c r="I24" s="179">
        <v>123.77384965233726</v>
      </c>
      <c r="J24" s="180">
        <v>159.14580720907847</v>
      </c>
      <c r="K24" s="181">
        <v>158.46070682430246</v>
      </c>
      <c r="L24" s="179">
        <v>22.690945829039482</v>
      </c>
      <c r="M24" s="180">
        <v>17.63971344329752</v>
      </c>
      <c r="N24" s="181">
        <v>17.444545855036644</v>
      </c>
      <c r="O24" s="206"/>
      <c r="P24" s="206"/>
      <c r="Q24" s="206"/>
      <c r="R24" s="206"/>
      <c r="S24" s="206"/>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6"/>
      <c r="BV24" s="206"/>
      <c r="BW24" s="206"/>
      <c r="BX24" s="206"/>
      <c r="BY24" s="206"/>
      <c r="BZ24" s="206"/>
      <c r="CA24" s="206"/>
      <c r="CB24" s="206"/>
      <c r="CC24" s="206"/>
      <c r="CD24" s="206"/>
      <c r="CE24" s="206"/>
      <c r="CF24" s="206"/>
      <c r="CG24" s="206"/>
      <c r="CH24" s="206"/>
      <c r="CI24" s="206"/>
      <c r="CJ24" s="206"/>
      <c r="CK24" s="206"/>
      <c r="CL24" s="206"/>
      <c r="CM24" s="206"/>
      <c r="CN24" s="206"/>
      <c r="CO24" s="206"/>
      <c r="CP24" s="206"/>
      <c r="CQ24" s="206"/>
      <c r="CR24" s="206"/>
      <c r="CS24" s="206"/>
      <c r="CT24" s="206"/>
      <c r="CU24" s="206"/>
      <c r="CV24" s="206"/>
      <c r="CW24" s="206"/>
      <c r="CX24" s="206"/>
    </row>
    <row r="25" spans="1:102" s="207" customFormat="1" ht="20.100000000000001" customHeight="1">
      <c r="A25" s="20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206"/>
      <c r="P25" s="206"/>
      <c r="Q25" s="206"/>
      <c r="R25" s="206"/>
      <c r="S25" s="206"/>
      <c r="T25" s="206"/>
      <c r="U25" s="206"/>
      <c r="V25" s="206"/>
      <c r="W25" s="206"/>
      <c r="X25" s="206"/>
      <c r="Y25" s="206"/>
      <c r="Z25" s="206"/>
      <c r="AA25" s="206"/>
      <c r="AB25" s="206"/>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6"/>
      <c r="BV25" s="206"/>
      <c r="BW25" s="206"/>
      <c r="BX25" s="206"/>
      <c r="BY25" s="206"/>
      <c r="BZ25" s="206"/>
      <c r="CA25" s="206"/>
      <c r="CB25" s="206"/>
      <c r="CC25" s="206"/>
      <c r="CD25" s="206"/>
      <c r="CE25" s="206"/>
      <c r="CF25" s="206"/>
      <c r="CG25" s="206"/>
      <c r="CH25" s="206"/>
      <c r="CI25" s="206"/>
      <c r="CJ25" s="206"/>
      <c r="CK25" s="206"/>
      <c r="CL25" s="206"/>
      <c r="CM25" s="206"/>
      <c r="CN25" s="206"/>
      <c r="CO25" s="206"/>
      <c r="CP25" s="206"/>
      <c r="CQ25" s="206"/>
      <c r="CR25" s="206"/>
      <c r="CS25" s="206"/>
      <c r="CT25" s="206"/>
      <c r="CU25" s="206"/>
      <c r="CV25" s="206"/>
      <c r="CW25" s="206"/>
      <c r="CX25" s="206"/>
    </row>
    <row r="26" spans="1:102" s="207" customFormat="1" ht="20.100000000000001" customHeight="1">
      <c r="A26" s="203"/>
      <c r="B26" s="104" t="s">
        <v>67</v>
      </c>
      <c r="C26" s="105">
        <v>5326.8846300000005</v>
      </c>
      <c r="D26" s="177">
        <v>6579.4099290000004</v>
      </c>
      <c r="E26" s="178">
        <v>7083.9335300000002</v>
      </c>
      <c r="F26" s="179">
        <v>1.8850329409142841</v>
      </c>
      <c r="G26" s="180">
        <v>1.176893092778746</v>
      </c>
      <c r="H26" s="181">
        <v>1.1400642123190561</v>
      </c>
      <c r="I26" s="179">
        <v>197.46868574384351</v>
      </c>
      <c r="J26" s="180">
        <v>256.72490022002489</v>
      </c>
      <c r="K26" s="181">
        <v>278.1638877418543</v>
      </c>
      <c r="L26" s="179">
        <v>3.7223497742619593</v>
      </c>
      <c r="M26" s="180">
        <v>3.0213776181326004</v>
      </c>
      <c r="N26" s="181">
        <v>3.1712469357402338</v>
      </c>
      <c r="O26" s="206"/>
      <c r="P26" s="206"/>
      <c r="Q26" s="206"/>
      <c r="R26" s="206"/>
      <c r="S26" s="206"/>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6"/>
      <c r="BV26" s="206"/>
      <c r="BW26" s="206"/>
      <c r="BX26" s="206"/>
      <c r="BY26" s="206"/>
      <c r="BZ26" s="206"/>
      <c r="CA26" s="206"/>
      <c r="CB26" s="206"/>
      <c r="CC26" s="206"/>
      <c r="CD26" s="206"/>
      <c r="CE26" s="206"/>
      <c r="CF26" s="206"/>
      <c r="CG26" s="206"/>
      <c r="CH26" s="206"/>
      <c r="CI26" s="206"/>
      <c r="CJ26" s="206"/>
      <c r="CK26" s="206"/>
      <c r="CL26" s="206"/>
      <c r="CM26" s="206"/>
      <c r="CN26" s="206"/>
      <c r="CO26" s="206"/>
      <c r="CP26" s="206"/>
      <c r="CQ26" s="206"/>
      <c r="CR26" s="206"/>
      <c r="CS26" s="206"/>
      <c r="CT26" s="206"/>
      <c r="CU26" s="206"/>
      <c r="CV26" s="206"/>
      <c r="CW26" s="206"/>
      <c r="CX26" s="206"/>
    </row>
    <row r="27" spans="1:102" s="207" customFormat="1" ht="20.100000000000001" customHeight="1">
      <c r="A27" s="203"/>
      <c r="B27" s="104" t="s">
        <v>34</v>
      </c>
      <c r="C27" s="105">
        <v>2.6358889999999997</v>
      </c>
      <c r="D27" s="177">
        <v>2.1513420000000001</v>
      </c>
      <c r="E27" s="178">
        <v>2.0910889999999998</v>
      </c>
      <c r="F27" s="179">
        <v>0</v>
      </c>
      <c r="G27" s="180">
        <v>3.6750084365944602</v>
      </c>
      <c r="H27" s="181">
        <v>3.7809007651037332</v>
      </c>
      <c r="I27" s="179" t="s">
        <v>296</v>
      </c>
      <c r="J27" s="180">
        <v>232.95008980293949</v>
      </c>
      <c r="K27" s="181">
        <v>258.85128127292501</v>
      </c>
      <c r="L27" s="179">
        <v>8.2008385026835349</v>
      </c>
      <c r="M27" s="180">
        <v>8.5609354533123962</v>
      </c>
      <c r="N27" s="181">
        <v>9.7869100741288388</v>
      </c>
      <c r="O27" s="206"/>
      <c r="P27" s="206"/>
      <c r="Q27" s="206"/>
      <c r="R27" s="206"/>
      <c r="S27" s="206"/>
      <c r="T27" s="206"/>
      <c r="U27" s="206"/>
      <c r="V27" s="206"/>
      <c r="W27" s="206"/>
      <c r="X27" s="206"/>
      <c r="Y27" s="206"/>
      <c r="Z27" s="206"/>
      <c r="AA27" s="206"/>
      <c r="AB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6"/>
      <c r="BV27" s="206"/>
      <c r="BW27" s="206"/>
      <c r="BX27" s="206"/>
      <c r="BY27" s="206"/>
      <c r="BZ27" s="206"/>
      <c r="CA27" s="206"/>
      <c r="CB27" s="206"/>
      <c r="CC27" s="206"/>
      <c r="CD27" s="206"/>
      <c r="CE27" s="206"/>
      <c r="CF27" s="206"/>
      <c r="CG27" s="206"/>
      <c r="CH27" s="206"/>
      <c r="CI27" s="206"/>
      <c r="CJ27" s="206"/>
      <c r="CK27" s="206"/>
      <c r="CL27" s="206"/>
      <c r="CM27" s="206"/>
      <c r="CN27" s="206"/>
      <c r="CO27" s="206"/>
      <c r="CP27" s="206"/>
      <c r="CQ27" s="206"/>
      <c r="CR27" s="206"/>
      <c r="CS27" s="206"/>
      <c r="CT27" s="206"/>
      <c r="CU27" s="206"/>
      <c r="CV27" s="206"/>
      <c r="CW27" s="206"/>
      <c r="CX27" s="206"/>
    </row>
    <row r="28" spans="1:102" s="207" customFormat="1" ht="20.100000000000001" customHeight="1">
      <c r="A28" s="20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row>
    <row r="29" spans="1:102" s="207" customFormat="1" ht="20.100000000000001" customHeight="1">
      <c r="A29" s="203"/>
      <c r="B29" s="104" t="s">
        <v>69</v>
      </c>
      <c r="C29" s="105">
        <v>13.891719</v>
      </c>
      <c r="D29" s="177">
        <v>10.757736</v>
      </c>
      <c r="E29" s="178">
        <v>10.304359000000002</v>
      </c>
      <c r="F29" s="179">
        <v>6.6249540463638805</v>
      </c>
      <c r="G29" s="180">
        <v>1.4449136881589213</v>
      </c>
      <c r="H29" s="181">
        <v>1.5084878156904273</v>
      </c>
      <c r="I29" s="179">
        <v>222.49250260778859</v>
      </c>
      <c r="J29" s="180">
        <v>699.9601132269687</v>
      </c>
      <c r="K29" s="181">
        <v>746.74987133299021</v>
      </c>
      <c r="L29" s="179">
        <v>14.740026054370952</v>
      </c>
      <c r="M29" s="180">
        <v>10.113819487669154</v>
      </c>
      <c r="N29" s="181">
        <v>11.264630822742101</v>
      </c>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c r="BY29" s="206"/>
      <c r="BZ29" s="206"/>
      <c r="CA29" s="206"/>
      <c r="CB29" s="206"/>
      <c r="CC29" s="206"/>
      <c r="CD29" s="206"/>
      <c r="CE29" s="206"/>
      <c r="CF29" s="206"/>
      <c r="CG29" s="206"/>
      <c r="CH29" s="206"/>
      <c r="CI29" s="206"/>
      <c r="CJ29" s="206"/>
      <c r="CK29" s="206"/>
      <c r="CL29" s="206"/>
      <c r="CM29" s="206"/>
      <c r="CN29" s="206"/>
      <c r="CO29" s="206"/>
      <c r="CP29" s="206"/>
      <c r="CQ29" s="206"/>
      <c r="CR29" s="206"/>
      <c r="CS29" s="206"/>
      <c r="CT29" s="206"/>
      <c r="CU29" s="206"/>
      <c r="CV29" s="206"/>
      <c r="CW29" s="206"/>
      <c r="CX29" s="206"/>
    </row>
    <row r="30" spans="1:102" s="207" customFormat="1" ht="20.100000000000001" customHeight="1">
      <c r="A30" s="203"/>
      <c r="B30" s="104" t="s">
        <v>73</v>
      </c>
      <c r="C30" s="105">
        <v>9.0437460000000005</v>
      </c>
      <c r="D30" s="177">
        <v>7.5971499999999992</v>
      </c>
      <c r="E30" s="178">
        <v>7.8290129999999998</v>
      </c>
      <c r="F30" s="179">
        <v>5.5298324389030826</v>
      </c>
      <c r="G30" s="180">
        <v>22.057363616619394</v>
      </c>
      <c r="H30" s="181">
        <v>21.086910955442278</v>
      </c>
      <c r="I30" s="179">
        <v>278.9283828963575</v>
      </c>
      <c r="J30" s="180">
        <v>112.19073944445736</v>
      </c>
      <c r="K30" s="181">
        <v>124.34767281059931</v>
      </c>
      <c r="L30" s="179">
        <v>15.424272198710575</v>
      </c>
      <c r="M30" s="180">
        <v>24.746319343438</v>
      </c>
      <c r="N30" s="181">
        <v>26.221083040735781</v>
      </c>
      <c r="O30" s="206"/>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c r="BX30" s="206"/>
      <c r="BY30" s="206"/>
      <c r="BZ30" s="206"/>
      <c r="CA30" s="206"/>
      <c r="CB30" s="206"/>
      <c r="CC30" s="206"/>
      <c r="CD30" s="206"/>
      <c r="CE30" s="206"/>
      <c r="CF30" s="206"/>
      <c r="CG30" s="206"/>
      <c r="CH30" s="206"/>
      <c r="CI30" s="206"/>
      <c r="CJ30" s="206"/>
      <c r="CK30" s="206"/>
      <c r="CL30" s="206"/>
      <c r="CM30" s="206"/>
      <c r="CN30" s="206"/>
      <c r="CO30" s="206"/>
      <c r="CP30" s="206"/>
      <c r="CQ30" s="206"/>
      <c r="CR30" s="206"/>
      <c r="CS30" s="206"/>
      <c r="CT30" s="206"/>
      <c r="CU30" s="206"/>
      <c r="CV30" s="206"/>
      <c r="CW30" s="206"/>
      <c r="CX30" s="206"/>
    </row>
    <row r="31" spans="1:102" s="207" customFormat="1" ht="20.100000000000001" customHeight="1">
      <c r="A31" s="203"/>
      <c r="B31" s="104" t="s">
        <v>51</v>
      </c>
      <c r="C31" s="105">
        <v>6782.0877989999999</v>
      </c>
      <c r="D31" s="177">
        <v>9574.5089940000016</v>
      </c>
      <c r="E31" s="178">
        <v>9733.6074229999977</v>
      </c>
      <c r="F31" s="179">
        <v>2.9251179854859912</v>
      </c>
      <c r="G31" s="180">
        <v>3.2036669576708316</v>
      </c>
      <c r="H31" s="181">
        <v>3.4247887603551659</v>
      </c>
      <c r="I31" s="179">
        <v>326.45957409785973</v>
      </c>
      <c r="J31" s="180">
        <v>311.68444764446656</v>
      </c>
      <c r="K31" s="181">
        <v>285.59065741868545</v>
      </c>
      <c r="L31" s="179">
        <v>9.5493277172774622</v>
      </c>
      <c r="M31" s="180">
        <v>9.9853316613846186</v>
      </c>
      <c r="N31" s="181">
        <v>9.7808767358995663</v>
      </c>
      <c r="O31" s="206"/>
      <c r="P31" s="206"/>
      <c r="Q31" s="206"/>
      <c r="R31" s="206"/>
      <c r="S31" s="206"/>
      <c r="T31" s="206"/>
      <c r="U31" s="206"/>
      <c r="V31" s="206"/>
      <c r="W31" s="206"/>
      <c r="X31" s="206"/>
      <c r="Y31" s="206"/>
      <c r="Z31" s="206"/>
      <c r="AA31" s="206"/>
      <c r="AB31" s="206"/>
      <c r="AC31" s="206"/>
      <c r="AD31" s="206"/>
      <c r="AE31" s="206"/>
      <c r="AF31" s="206"/>
      <c r="AG31" s="206"/>
      <c r="AH31" s="206"/>
      <c r="AI31" s="206"/>
      <c r="AJ31" s="206"/>
      <c r="AK31" s="206"/>
      <c r="AL31" s="206"/>
      <c r="AM31" s="206"/>
      <c r="AN31" s="206"/>
      <c r="AO31" s="206"/>
      <c r="AP31" s="206"/>
      <c r="AQ31" s="206"/>
      <c r="AR31" s="206"/>
      <c r="AS31" s="206"/>
      <c r="AT31" s="206"/>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6"/>
      <c r="BV31" s="206"/>
      <c r="BW31" s="206"/>
      <c r="BX31" s="206"/>
      <c r="BY31" s="206"/>
      <c r="BZ31" s="206"/>
      <c r="CA31" s="206"/>
      <c r="CB31" s="206"/>
      <c r="CC31" s="206"/>
      <c r="CD31" s="206"/>
      <c r="CE31" s="206"/>
      <c r="CF31" s="206"/>
      <c r="CG31" s="206"/>
      <c r="CH31" s="206"/>
      <c r="CI31" s="206"/>
      <c r="CJ31" s="206"/>
      <c r="CK31" s="206"/>
      <c r="CL31" s="206"/>
      <c r="CM31" s="206"/>
      <c r="CN31" s="206"/>
      <c r="CO31" s="206"/>
      <c r="CP31" s="206"/>
      <c r="CQ31" s="206"/>
      <c r="CR31" s="206"/>
      <c r="CS31" s="206"/>
      <c r="CT31" s="206"/>
      <c r="CU31" s="206"/>
      <c r="CV31" s="206"/>
      <c r="CW31" s="206"/>
      <c r="CX31" s="206"/>
    </row>
    <row r="32" spans="1:102" s="207" customFormat="1" ht="20.100000000000001" customHeight="1">
      <c r="A32" s="203"/>
      <c r="B32" s="104" t="s">
        <v>45</v>
      </c>
      <c r="C32" s="105">
        <v>656.56166499999995</v>
      </c>
      <c r="D32" s="177">
        <v>869.167509</v>
      </c>
      <c r="E32" s="178">
        <v>884.84886100000006</v>
      </c>
      <c r="F32" s="179">
        <v>0.99164074710332062</v>
      </c>
      <c r="G32" s="180">
        <v>4.8033564954623724</v>
      </c>
      <c r="H32" s="181">
        <v>4.0984218433660837</v>
      </c>
      <c r="I32" s="179">
        <v>681.96043364088177</v>
      </c>
      <c r="J32" s="180">
        <v>167.93159507146652</v>
      </c>
      <c r="K32" s="181">
        <v>170.12165695813511</v>
      </c>
      <c r="L32" s="179">
        <v>6.7625975391054842</v>
      </c>
      <c r="M32" s="180">
        <v>8.0663531797988561</v>
      </c>
      <c r="N32" s="181">
        <v>6.9723031490685274</v>
      </c>
      <c r="O32" s="206"/>
      <c r="P32" s="206"/>
      <c r="Q32" s="206"/>
      <c r="R32" s="206"/>
      <c r="S32" s="206"/>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6"/>
      <c r="AX32" s="206"/>
      <c r="AY32" s="206"/>
      <c r="AZ32" s="206"/>
      <c r="BA32" s="206"/>
      <c r="BB32" s="206"/>
      <c r="BC32" s="206"/>
      <c r="BD32" s="206"/>
      <c r="BE32" s="206"/>
      <c r="BF32" s="206"/>
      <c r="BG32" s="206"/>
      <c r="BH32" s="206"/>
      <c r="BI32" s="206"/>
      <c r="BJ32" s="206"/>
      <c r="BK32" s="206"/>
      <c r="BL32" s="206"/>
      <c r="BM32" s="206"/>
      <c r="BN32" s="206"/>
      <c r="BO32" s="206"/>
      <c r="BP32" s="206"/>
      <c r="BQ32" s="206"/>
      <c r="BR32" s="206"/>
      <c r="BS32" s="206"/>
      <c r="BT32" s="206"/>
      <c r="BU32" s="206"/>
      <c r="BV32" s="206"/>
      <c r="BW32" s="206"/>
      <c r="BX32" s="206"/>
      <c r="BY32" s="206"/>
      <c r="BZ32" s="206"/>
      <c r="CA32" s="206"/>
      <c r="CB32" s="206"/>
      <c r="CC32" s="206"/>
      <c r="CD32" s="206"/>
      <c r="CE32" s="206"/>
      <c r="CF32" s="206"/>
      <c r="CG32" s="206"/>
      <c r="CH32" s="206"/>
      <c r="CI32" s="206"/>
      <c r="CJ32" s="206"/>
      <c r="CK32" s="206"/>
      <c r="CL32" s="206"/>
      <c r="CM32" s="206"/>
      <c r="CN32" s="206"/>
      <c r="CO32" s="206"/>
      <c r="CP32" s="206"/>
      <c r="CQ32" s="206"/>
      <c r="CR32" s="206"/>
      <c r="CS32" s="206"/>
      <c r="CT32" s="206"/>
      <c r="CU32" s="206"/>
      <c r="CV32" s="206"/>
      <c r="CW32" s="206"/>
      <c r="CX32" s="206"/>
    </row>
    <row r="33" spans="1:102" s="207" customFormat="1" ht="20.100000000000001" customHeight="1">
      <c r="A33" s="203"/>
      <c r="B33" s="104" t="s">
        <v>31</v>
      </c>
      <c r="C33" s="105">
        <v>3021.3563569999997</v>
      </c>
      <c r="D33" s="177">
        <v>3222.5812420000002</v>
      </c>
      <c r="E33" s="178">
        <v>3291.0008940000002</v>
      </c>
      <c r="F33" s="179">
        <v>7.4940552601620842</v>
      </c>
      <c r="G33" s="180">
        <v>6.4538064173340697</v>
      </c>
      <c r="H33" s="181">
        <v>6.5190380346338479</v>
      </c>
      <c r="I33" s="179">
        <v>140.5386183235679</v>
      </c>
      <c r="J33" s="180">
        <v>164.47451813139639</v>
      </c>
      <c r="K33" s="181">
        <v>158.6419123377471</v>
      </c>
      <c r="L33" s="179">
        <v>10.532041719036457</v>
      </c>
      <c r="M33" s="180">
        <v>10.614867006043349</v>
      </c>
      <c r="N33" s="181">
        <v>10.34192660416822</v>
      </c>
      <c r="O33" s="206"/>
      <c r="P33" s="206"/>
      <c r="Q33" s="206"/>
      <c r="R33" s="206"/>
      <c r="S33" s="206"/>
      <c r="T33" s="206"/>
      <c r="U33" s="206"/>
      <c r="V33" s="206"/>
      <c r="W33" s="206"/>
      <c r="X33" s="206"/>
      <c r="Y33" s="206"/>
      <c r="Z33" s="206"/>
      <c r="AA33" s="206"/>
      <c r="AB33" s="206"/>
      <c r="AC33" s="206"/>
      <c r="AD33" s="206"/>
      <c r="AE33" s="206"/>
      <c r="AF33" s="206"/>
      <c r="AG33" s="206"/>
      <c r="AH33" s="206"/>
      <c r="AI33" s="206"/>
      <c r="AJ33" s="206"/>
      <c r="AK33" s="206"/>
      <c r="AL33" s="206"/>
      <c r="AM33" s="206"/>
      <c r="AN33" s="206"/>
      <c r="AO33" s="206"/>
      <c r="AP33" s="206"/>
      <c r="AQ33" s="206"/>
      <c r="AR33" s="206"/>
      <c r="AS33" s="206"/>
      <c r="AT33" s="206"/>
      <c r="AU33" s="206"/>
      <c r="AV33" s="206"/>
      <c r="AW33" s="206"/>
      <c r="AX33" s="206"/>
      <c r="AY33" s="206"/>
      <c r="AZ33" s="206"/>
      <c r="BA33" s="206"/>
      <c r="BB33" s="206"/>
      <c r="BC33" s="206"/>
      <c r="BD33" s="206"/>
      <c r="BE33" s="206"/>
      <c r="BF33" s="206"/>
      <c r="BG33" s="206"/>
      <c r="BH33" s="206"/>
      <c r="BI33" s="206"/>
      <c r="BJ33" s="206"/>
      <c r="BK33" s="206"/>
      <c r="BL33" s="206"/>
      <c r="BM33" s="206"/>
      <c r="BN33" s="206"/>
      <c r="BO33" s="206"/>
      <c r="BP33" s="206"/>
      <c r="BQ33" s="206"/>
      <c r="BR33" s="206"/>
      <c r="BS33" s="206"/>
      <c r="BT33" s="206"/>
      <c r="BU33" s="206"/>
      <c r="BV33" s="206"/>
      <c r="BW33" s="206"/>
      <c r="BX33" s="206"/>
      <c r="BY33" s="206"/>
      <c r="BZ33" s="206"/>
      <c r="CA33" s="206"/>
      <c r="CB33" s="206"/>
      <c r="CC33" s="206"/>
      <c r="CD33" s="206"/>
      <c r="CE33" s="206"/>
      <c r="CF33" s="206"/>
      <c r="CG33" s="206"/>
      <c r="CH33" s="206"/>
      <c r="CI33" s="206"/>
      <c r="CJ33" s="206"/>
      <c r="CK33" s="206"/>
      <c r="CL33" s="206"/>
      <c r="CM33" s="206"/>
      <c r="CN33" s="206"/>
      <c r="CO33" s="206"/>
      <c r="CP33" s="206"/>
      <c r="CQ33" s="206"/>
      <c r="CR33" s="206"/>
      <c r="CS33" s="206"/>
      <c r="CT33" s="206"/>
      <c r="CU33" s="206"/>
      <c r="CV33" s="206"/>
      <c r="CW33" s="206"/>
      <c r="CX33" s="206"/>
    </row>
    <row r="34" spans="1:102" s="207" customFormat="1" ht="20.100000000000001" customHeight="1">
      <c r="A34" s="20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206"/>
      <c r="P34" s="206"/>
      <c r="Q34" s="206"/>
      <c r="R34" s="206"/>
      <c r="S34" s="206"/>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6"/>
      <c r="AY34" s="206"/>
      <c r="AZ34" s="206"/>
      <c r="BA34" s="206"/>
      <c r="BB34" s="206"/>
      <c r="BC34" s="206"/>
      <c r="BD34" s="206"/>
      <c r="BE34" s="206"/>
      <c r="BF34" s="206"/>
      <c r="BG34" s="206"/>
      <c r="BH34" s="206"/>
      <c r="BI34" s="206"/>
      <c r="BJ34" s="206"/>
      <c r="BK34" s="206"/>
      <c r="BL34" s="206"/>
      <c r="BM34" s="206"/>
      <c r="BN34" s="206"/>
      <c r="BO34" s="206"/>
      <c r="BP34" s="206"/>
      <c r="BQ34" s="206"/>
      <c r="BR34" s="206"/>
      <c r="BS34" s="206"/>
      <c r="BT34" s="206"/>
      <c r="BU34" s="206"/>
      <c r="BV34" s="206"/>
      <c r="BW34" s="206"/>
      <c r="BX34" s="206"/>
      <c r="BY34" s="206"/>
      <c r="BZ34" s="206"/>
      <c r="CA34" s="206"/>
      <c r="CB34" s="206"/>
      <c r="CC34" s="206"/>
      <c r="CD34" s="206"/>
      <c r="CE34" s="206"/>
      <c r="CF34" s="206"/>
      <c r="CG34" s="206"/>
      <c r="CH34" s="206"/>
      <c r="CI34" s="206"/>
      <c r="CJ34" s="206"/>
      <c r="CK34" s="206"/>
      <c r="CL34" s="206"/>
      <c r="CM34" s="206"/>
      <c r="CN34" s="206"/>
      <c r="CO34" s="206"/>
      <c r="CP34" s="206"/>
      <c r="CQ34" s="206"/>
      <c r="CR34" s="206"/>
      <c r="CS34" s="206"/>
      <c r="CT34" s="206"/>
      <c r="CU34" s="206"/>
      <c r="CV34" s="206"/>
      <c r="CW34" s="206"/>
      <c r="CX34" s="206"/>
    </row>
    <row r="35" spans="1:102" s="207" customFormat="1" ht="20.100000000000001" customHeight="1">
      <c r="A35" s="203"/>
      <c r="B35" s="104" t="s">
        <v>479</v>
      </c>
      <c r="C35" s="105">
        <v>5.81655619</v>
      </c>
      <c r="D35" s="177">
        <v>431.412148</v>
      </c>
      <c r="E35" s="178">
        <v>416.66284100000001</v>
      </c>
      <c r="F35" s="179">
        <v>0.19535631787647184</v>
      </c>
      <c r="G35" s="180">
        <v>2.2010476626634077</v>
      </c>
      <c r="H35" s="181">
        <v>0.9565124623148239</v>
      </c>
      <c r="I35" s="179">
        <v>3324.3101079731509</v>
      </c>
      <c r="J35" s="180">
        <v>268.9489127949646</v>
      </c>
      <c r="K35" s="181">
        <v>812.13592403533676</v>
      </c>
      <c r="L35" s="179">
        <v>6.4942498217317137</v>
      </c>
      <c r="M35" s="180">
        <v>5.9196937588322145</v>
      </c>
      <c r="N35" s="181">
        <v>7.7681813243336482</v>
      </c>
      <c r="O35" s="206"/>
      <c r="P35" s="206"/>
      <c r="Q35" s="206"/>
      <c r="R35" s="206"/>
      <c r="S35" s="206"/>
      <c r="T35" s="206"/>
      <c r="U35" s="206"/>
      <c r="V35" s="206"/>
      <c r="W35" s="206"/>
      <c r="X35" s="206"/>
      <c r="Y35" s="206"/>
      <c r="Z35" s="206"/>
      <c r="AA35" s="206"/>
      <c r="AB35" s="206"/>
      <c r="AC35" s="206"/>
      <c r="AD35" s="206"/>
      <c r="AE35" s="206"/>
      <c r="AF35" s="206"/>
      <c r="AG35" s="206"/>
      <c r="AH35" s="206"/>
      <c r="AI35" s="206"/>
      <c r="AJ35" s="206"/>
      <c r="AK35" s="206"/>
      <c r="AL35" s="206"/>
      <c r="AM35" s="206"/>
      <c r="AN35" s="206"/>
      <c r="AO35" s="206"/>
      <c r="AP35" s="206"/>
      <c r="AQ35" s="206"/>
      <c r="AR35" s="206"/>
      <c r="AS35" s="206"/>
      <c r="AT35" s="206"/>
      <c r="AU35" s="206"/>
      <c r="AV35" s="206"/>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6"/>
      <c r="BV35" s="206"/>
      <c r="BW35" s="206"/>
      <c r="BX35" s="206"/>
      <c r="BY35" s="206"/>
      <c r="BZ35" s="206"/>
      <c r="CA35" s="206"/>
      <c r="CB35" s="206"/>
      <c r="CC35" s="206"/>
      <c r="CD35" s="206"/>
      <c r="CE35" s="206"/>
      <c r="CF35" s="206"/>
      <c r="CG35" s="206"/>
      <c r="CH35" s="206"/>
      <c r="CI35" s="206"/>
      <c r="CJ35" s="206"/>
      <c r="CK35" s="206"/>
      <c r="CL35" s="206"/>
      <c r="CM35" s="206"/>
      <c r="CN35" s="206"/>
      <c r="CO35" s="206"/>
      <c r="CP35" s="206"/>
      <c r="CQ35" s="206"/>
      <c r="CR35" s="206"/>
      <c r="CS35" s="206"/>
      <c r="CT35" s="206"/>
      <c r="CU35" s="206"/>
      <c r="CV35" s="206"/>
      <c r="CW35" s="206"/>
      <c r="CX35" s="206"/>
    </row>
    <row r="36" spans="1:102" s="207" customFormat="1" ht="20.100000000000001" customHeight="1">
      <c r="A36" s="203"/>
      <c r="B36" s="104" t="s">
        <v>39</v>
      </c>
      <c r="C36" s="105">
        <v>1971.8265271299999</v>
      </c>
      <c r="D36" s="177">
        <v>2432.2741130099998</v>
      </c>
      <c r="E36" s="178">
        <v>2379.1442316999996</v>
      </c>
      <c r="F36" s="179">
        <v>1.4982367339889373</v>
      </c>
      <c r="G36" s="180">
        <v>1.5799635577440365</v>
      </c>
      <c r="H36" s="181">
        <v>1.7806834005909926</v>
      </c>
      <c r="I36" s="179">
        <v>153.10939923053618</v>
      </c>
      <c r="J36" s="180">
        <v>153.88228258115942</v>
      </c>
      <c r="K36" s="181">
        <v>172.1916826252251</v>
      </c>
      <c r="L36" s="179">
        <v>2.2939412624616686</v>
      </c>
      <c r="M36" s="180">
        <v>2.4312839866070175</v>
      </c>
      <c r="N36" s="181">
        <v>3.0661887097057074</v>
      </c>
      <c r="O36" s="206"/>
      <c r="P36" s="206"/>
      <c r="Q36" s="206"/>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6"/>
      <c r="BV36" s="206"/>
      <c r="BW36" s="206"/>
      <c r="BX36" s="206"/>
      <c r="BY36" s="206"/>
      <c r="BZ36" s="206"/>
      <c r="CA36" s="206"/>
      <c r="CB36" s="206"/>
      <c r="CC36" s="206"/>
      <c r="CD36" s="206"/>
      <c r="CE36" s="206"/>
      <c r="CF36" s="206"/>
      <c r="CG36" s="206"/>
      <c r="CH36" s="206"/>
      <c r="CI36" s="206"/>
      <c r="CJ36" s="206"/>
      <c r="CK36" s="206"/>
      <c r="CL36" s="206"/>
      <c r="CM36" s="206"/>
      <c r="CN36" s="206"/>
      <c r="CO36" s="206"/>
      <c r="CP36" s="206"/>
      <c r="CQ36" s="206"/>
      <c r="CR36" s="206"/>
      <c r="CS36" s="206"/>
      <c r="CT36" s="206"/>
      <c r="CU36" s="206"/>
      <c r="CV36" s="206"/>
      <c r="CW36" s="206"/>
      <c r="CX36" s="206"/>
    </row>
    <row r="37" spans="1:102" s="207" customFormat="1" ht="20.100000000000001" customHeight="1">
      <c r="A37" s="20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206"/>
      <c r="P37" s="206"/>
      <c r="Q37" s="206"/>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c r="AO37" s="206"/>
      <c r="AP37" s="206"/>
      <c r="AQ37" s="206"/>
      <c r="AR37" s="206"/>
      <c r="AS37" s="206"/>
      <c r="AT37" s="206"/>
      <c r="AU37" s="206"/>
      <c r="AV37" s="206"/>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6"/>
      <c r="BV37" s="206"/>
      <c r="BW37" s="206"/>
      <c r="BX37" s="206"/>
      <c r="BY37" s="206"/>
      <c r="BZ37" s="206"/>
      <c r="CA37" s="206"/>
      <c r="CB37" s="206"/>
      <c r="CC37" s="206"/>
      <c r="CD37" s="206"/>
      <c r="CE37" s="206"/>
      <c r="CF37" s="206"/>
      <c r="CG37" s="206"/>
      <c r="CH37" s="206"/>
      <c r="CI37" s="206"/>
      <c r="CJ37" s="206"/>
      <c r="CK37" s="206"/>
      <c r="CL37" s="206"/>
      <c r="CM37" s="206"/>
      <c r="CN37" s="206"/>
      <c r="CO37" s="206"/>
      <c r="CP37" s="206"/>
      <c r="CQ37" s="206"/>
      <c r="CR37" s="206"/>
      <c r="CS37" s="206"/>
      <c r="CT37" s="206"/>
      <c r="CU37" s="206"/>
      <c r="CV37" s="206"/>
      <c r="CW37" s="206"/>
      <c r="CX37" s="206"/>
    </row>
    <row r="38" spans="1:102" s="207" customFormat="1" ht="20.100000000000001" customHeight="1">
      <c r="A38" s="203"/>
      <c r="B38" s="104" t="s">
        <v>52</v>
      </c>
      <c r="C38" s="105">
        <v>18132.215461</v>
      </c>
      <c r="D38" s="177">
        <v>22517.762508</v>
      </c>
      <c r="E38" s="178">
        <v>23074.853733999997</v>
      </c>
      <c r="F38" s="179">
        <v>2.2440928240412554</v>
      </c>
      <c r="G38" s="180">
        <v>2.0744573171248408</v>
      </c>
      <c r="H38" s="181">
        <v>2.1122450509050759</v>
      </c>
      <c r="I38" s="179">
        <v>196.24508027999329</v>
      </c>
      <c r="J38" s="180">
        <v>207.17188123004573</v>
      </c>
      <c r="K38" s="181">
        <v>202.66796694154269</v>
      </c>
      <c r="L38" s="179">
        <v>4.4039217640973298</v>
      </c>
      <c r="M38" s="180">
        <v>4.2976922492018677</v>
      </c>
      <c r="N38" s="181">
        <v>4.2808441014926704</v>
      </c>
      <c r="O38" s="206"/>
      <c r="P38" s="206"/>
      <c r="Q38" s="206"/>
      <c r="R38" s="206"/>
      <c r="S38" s="206"/>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6"/>
      <c r="AX38" s="206"/>
      <c r="AY38" s="206"/>
      <c r="AZ38" s="206"/>
      <c r="BA38" s="206"/>
      <c r="BB38" s="206"/>
      <c r="BC38" s="206"/>
      <c r="BD38" s="206"/>
      <c r="BE38" s="206"/>
      <c r="BF38" s="206"/>
      <c r="BG38" s="206"/>
      <c r="BH38" s="206"/>
      <c r="BI38" s="206"/>
      <c r="BJ38" s="206"/>
      <c r="BK38" s="206"/>
      <c r="BL38" s="206"/>
      <c r="BM38" s="206"/>
      <c r="BN38" s="206"/>
      <c r="BO38" s="206"/>
      <c r="BP38" s="206"/>
      <c r="BQ38" s="206"/>
      <c r="BR38" s="206"/>
      <c r="BS38" s="206"/>
      <c r="BT38" s="206"/>
      <c r="BU38" s="206"/>
      <c r="BV38" s="206"/>
      <c r="BW38" s="206"/>
      <c r="BX38" s="206"/>
      <c r="BY38" s="206"/>
      <c r="BZ38" s="206"/>
      <c r="CA38" s="206"/>
      <c r="CB38" s="206"/>
      <c r="CC38" s="206"/>
      <c r="CD38" s="206"/>
      <c r="CE38" s="206"/>
      <c r="CF38" s="206"/>
      <c r="CG38" s="206"/>
      <c r="CH38" s="206"/>
      <c r="CI38" s="206"/>
      <c r="CJ38" s="206"/>
      <c r="CK38" s="206"/>
      <c r="CL38" s="206"/>
      <c r="CM38" s="206"/>
      <c r="CN38" s="206"/>
      <c r="CO38" s="206"/>
      <c r="CP38" s="206"/>
      <c r="CQ38" s="206"/>
      <c r="CR38" s="206"/>
      <c r="CS38" s="206"/>
      <c r="CT38" s="206"/>
      <c r="CU38" s="206"/>
      <c r="CV38" s="206"/>
      <c r="CW38" s="206"/>
      <c r="CX38" s="206"/>
    </row>
    <row r="39" spans="1:102" s="207" customFormat="1" ht="20.100000000000001" customHeight="1">
      <c r="A39" s="20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206"/>
      <c r="P39" s="206"/>
      <c r="Q39" s="206"/>
      <c r="R39" s="206"/>
      <c r="S39" s="206"/>
      <c r="T39" s="206"/>
      <c r="U39" s="206"/>
      <c r="V39" s="206"/>
      <c r="W39" s="206"/>
      <c r="X39" s="206"/>
      <c r="Y39" s="206"/>
      <c r="Z39" s="206"/>
      <c r="AA39" s="206"/>
      <c r="AB39" s="206"/>
      <c r="AC39" s="206"/>
      <c r="AD39" s="206"/>
      <c r="AE39" s="206"/>
      <c r="AF39" s="206"/>
      <c r="AG39" s="206"/>
      <c r="AH39" s="206"/>
      <c r="AI39" s="206"/>
      <c r="AJ39" s="206"/>
      <c r="AK39" s="206"/>
      <c r="AL39" s="206"/>
      <c r="AM39" s="206"/>
      <c r="AN39" s="206"/>
      <c r="AO39" s="206"/>
      <c r="AP39" s="206"/>
      <c r="AQ39" s="206"/>
      <c r="AR39" s="206"/>
      <c r="AS39" s="206"/>
      <c r="AT39" s="206"/>
      <c r="AU39" s="206"/>
      <c r="AV39" s="206"/>
      <c r="AW39" s="206"/>
      <c r="AX39" s="206"/>
      <c r="AY39" s="206"/>
      <c r="AZ39" s="206"/>
      <c r="BA39" s="206"/>
      <c r="BB39" s="206"/>
      <c r="BC39" s="206"/>
      <c r="BD39" s="206"/>
      <c r="BE39" s="206"/>
      <c r="BF39" s="206"/>
      <c r="BG39" s="206"/>
      <c r="BH39" s="206"/>
      <c r="BI39" s="206"/>
      <c r="BJ39" s="206"/>
      <c r="BK39" s="206"/>
      <c r="BL39" s="206"/>
      <c r="BM39" s="206"/>
      <c r="BN39" s="206"/>
      <c r="BO39" s="206"/>
      <c r="BP39" s="206"/>
      <c r="BQ39" s="206"/>
      <c r="BR39" s="206"/>
      <c r="BS39" s="206"/>
      <c r="BT39" s="206"/>
      <c r="BU39" s="206"/>
      <c r="BV39" s="206"/>
      <c r="BW39" s="206"/>
      <c r="BX39" s="206"/>
      <c r="BY39" s="206"/>
      <c r="BZ39" s="206"/>
      <c r="CA39" s="206"/>
      <c r="CB39" s="206"/>
      <c r="CC39" s="206"/>
      <c r="CD39" s="206"/>
      <c r="CE39" s="206"/>
      <c r="CF39" s="206"/>
      <c r="CG39" s="206"/>
      <c r="CH39" s="206"/>
      <c r="CI39" s="206"/>
      <c r="CJ39" s="206"/>
      <c r="CK39" s="206"/>
      <c r="CL39" s="206"/>
      <c r="CM39" s="206"/>
      <c r="CN39" s="206"/>
      <c r="CO39" s="206"/>
      <c r="CP39" s="206"/>
      <c r="CQ39" s="206"/>
      <c r="CR39" s="206"/>
      <c r="CS39" s="206"/>
      <c r="CT39" s="206"/>
      <c r="CU39" s="206"/>
      <c r="CV39" s="206"/>
      <c r="CW39" s="206"/>
      <c r="CX39" s="206"/>
    </row>
    <row r="40" spans="1:102" s="207" customFormat="1" ht="20.100000000000001" customHeight="1">
      <c r="A40" s="203"/>
      <c r="B40" s="104" t="s">
        <v>42</v>
      </c>
      <c r="C40" s="105">
        <v>14.391772000000001</v>
      </c>
      <c r="D40" s="177">
        <v>31.757369000000001</v>
      </c>
      <c r="E40" s="178">
        <v>33.019328999999999</v>
      </c>
      <c r="F40" s="179">
        <v>6.7612035543642559</v>
      </c>
      <c r="G40" s="180">
        <v>3.3480512822079187</v>
      </c>
      <c r="H40" s="181">
        <v>3.1749888073134378</v>
      </c>
      <c r="I40" s="179">
        <v>99.195113955297586</v>
      </c>
      <c r="J40" s="180">
        <v>129.47417030565634</v>
      </c>
      <c r="K40" s="181">
        <v>146.246422984471</v>
      </c>
      <c r="L40" s="179">
        <v>6.7067835705012557</v>
      </c>
      <c r="M40" s="180">
        <v>4.334861619046591</v>
      </c>
      <c r="N40" s="181">
        <v>4.6433075608532208</v>
      </c>
      <c r="O40" s="206"/>
      <c r="P40" s="206"/>
      <c r="Q40" s="206"/>
      <c r="R40" s="206"/>
      <c r="S40" s="206"/>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P40" s="206"/>
      <c r="AQ40" s="206"/>
      <c r="AR40" s="206"/>
      <c r="AS40" s="206"/>
      <c r="AT40" s="206"/>
      <c r="AU40" s="206"/>
      <c r="AV40" s="206"/>
      <c r="AW40" s="206"/>
      <c r="AX40" s="206"/>
      <c r="AY40" s="206"/>
      <c r="AZ40" s="206"/>
      <c r="BA40" s="206"/>
      <c r="BB40" s="206"/>
      <c r="BC40" s="206"/>
      <c r="BD40" s="206"/>
      <c r="BE40" s="206"/>
      <c r="BF40" s="206"/>
      <c r="BG40" s="206"/>
      <c r="BH40" s="206"/>
      <c r="BI40" s="206"/>
      <c r="BJ40" s="206"/>
      <c r="BK40" s="206"/>
      <c r="BL40" s="206"/>
      <c r="BM40" s="206"/>
      <c r="BN40" s="206"/>
      <c r="BO40" s="206"/>
      <c r="BP40" s="206"/>
      <c r="BQ40" s="206"/>
      <c r="BR40" s="206"/>
      <c r="BS40" s="206"/>
      <c r="BT40" s="206"/>
      <c r="BU40" s="206"/>
      <c r="BV40" s="206"/>
      <c r="BW40" s="206"/>
      <c r="BX40" s="206"/>
      <c r="BY40" s="206"/>
      <c r="BZ40" s="206"/>
      <c r="CA40" s="206"/>
      <c r="CB40" s="206"/>
      <c r="CC40" s="206"/>
      <c r="CD40" s="206"/>
      <c r="CE40" s="206"/>
      <c r="CF40" s="206"/>
      <c r="CG40" s="206"/>
      <c r="CH40" s="206"/>
      <c r="CI40" s="206"/>
      <c r="CJ40" s="206"/>
      <c r="CK40" s="206"/>
      <c r="CL40" s="206"/>
      <c r="CM40" s="206"/>
      <c r="CN40" s="206"/>
      <c r="CO40" s="206"/>
      <c r="CP40" s="206"/>
      <c r="CQ40" s="206"/>
      <c r="CR40" s="206"/>
      <c r="CS40" s="206"/>
      <c r="CT40" s="206"/>
      <c r="CU40" s="206"/>
      <c r="CV40" s="206"/>
      <c r="CW40" s="206"/>
      <c r="CX40" s="206"/>
    </row>
    <row r="41" spans="1:102" s="207" customFormat="1" ht="20.100000000000001" customHeight="1">
      <c r="A41" s="20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206"/>
      <c r="P41" s="206"/>
      <c r="Q41" s="206"/>
      <c r="R41" s="206"/>
      <c r="S41" s="206"/>
      <c r="T41" s="206"/>
      <c r="U41" s="206"/>
      <c r="V41" s="206"/>
      <c r="W41" s="206"/>
      <c r="X41" s="206"/>
      <c r="Y41" s="206"/>
      <c r="Z41" s="206"/>
      <c r="AA41" s="206"/>
      <c r="AB41" s="206"/>
      <c r="AC41" s="206"/>
      <c r="AD41" s="206"/>
      <c r="AE41" s="206"/>
      <c r="AF41" s="206"/>
      <c r="AG41" s="206"/>
      <c r="AH41" s="206"/>
      <c r="AI41" s="206"/>
      <c r="AJ41" s="206"/>
      <c r="AK41" s="206"/>
      <c r="AL41" s="206"/>
      <c r="AM41" s="206"/>
      <c r="AN41" s="206"/>
      <c r="AO41" s="206"/>
      <c r="AP41" s="206"/>
      <c r="AQ41" s="206"/>
      <c r="AR41" s="206"/>
      <c r="AS41" s="206"/>
      <c r="AT41" s="206"/>
      <c r="AU41" s="206"/>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6"/>
      <c r="BV41" s="206"/>
      <c r="BW41" s="206"/>
      <c r="BX41" s="206"/>
      <c r="BY41" s="206"/>
      <c r="BZ41" s="206"/>
      <c r="CA41" s="206"/>
      <c r="CB41" s="206"/>
      <c r="CC41" s="206"/>
      <c r="CD41" s="206"/>
      <c r="CE41" s="206"/>
      <c r="CF41" s="206"/>
      <c r="CG41" s="206"/>
      <c r="CH41" s="206"/>
      <c r="CI41" s="206"/>
      <c r="CJ41" s="206"/>
      <c r="CK41" s="206"/>
      <c r="CL41" s="206"/>
      <c r="CM41" s="206"/>
      <c r="CN41" s="206"/>
      <c r="CO41" s="206"/>
      <c r="CP41" s="206"/>
      <c r="CQ41" s="206"/>
      <c r="CR41" s="206"/>
      <c r="CS41" s="206"/>
      <c r="CT41" s="206"/>
      <c r="CU41" s="206"/>
      <c r="CV41" s="206"/>
      <c r="CW41" s="206"/>
      <c r="CX41" s="206"/>
    </row>
    <row r="42" spans="1:102" s="207" customFormat="1" ht="20.100000000000001" customHeight="1">
      <c r="A42" s="20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206"/>
      <c r="P42" s="206"/>
      <c r="Q42" s="206"/>
      <c r="R42" s="206"/>
      <c r="S42" s="206"/>
      <c r="T42" s="206"/>
      <c r="U42" s="206"/>
      <c r="V42" s="206"/>
      <c r="W42" s="206"/>
      <c r="X42" s="206"/>
      <c r="Y42" s="206"/>
      <c r="Z42" s="206"/>
      <c r="AA42" s="206"/>
      <c r="AB42" s="206"/>
      <c r="AC42" s="206"/>
      <c r="AD42" s="206"/>
      <c r="AE42" s="206"/>
      <c r="AF42" s="206"/>
      <c r="AG42" s="206"/>
      <c r="AH42" s="206"/>
      <c r="AI42" s="206"/>
      <c r="AJ42" s="206"/>
      <c r="AK42" s="206"/>
      <c r="AL42" s="206"/>
      <c r="AM42" s="206"/>
      <c r="AN42" s="206"/>
      <c r="AO42" s="206"/>
      <c r="AP42" s="206"/>
      <c r="AQ42" s="206"/>
      <c r="AR42" s="206"/>
      <c r="AS42" s="206"/>
      <c r="AT42" s="206"/>
      <c r="AU42" s="206"/>
      <c r="AV42" s="206"/>
      <c r="AW42" s="206"/>
      <c r="AX42" s="206"/>
      <c r="AY42" s="206"/>
      <c r="AZ42" s="206"/>
      <c r="BA42" s="206"/>
      <c r="BB42" s="206"/>
      <c r="BC42" s="206"/>
      <c r="BD42" s="206"/>
      <c r="BE42" s="206"/>
      <c r="BF42" s="206"/>
      <c r="BG42" s="206"/>
      <c r="BH42" s="206"/>
      <c r="BI42" s="206"/>
      <c r="BJ42" s="206"/>
      <c r="BK42" s="206"/>
      <c r="BL42" s="206"/>
      <c r="BM42" s="206"/>
      <c r="BN42" s="206"/>
      <c r="BO42" s="206"/>
      <c r="BP42" s="206"/>
      <c r="BQ42" s="206"/>
      <c r="BR42" s="206"/>
      <c r="BS42" s="206"/>
      <c r="BT42" s="206"/>
      <c r="BU42" s="206"/>
      <c r="BV42" s="206"/>
      <c r="BW42" s="206"/>
      <c r="BX42" s="206"/>
      <c r="BY42" s="206"/>
      <c r="BZ42" s="206"/>
      <c r="CA42" s="206"/>
      <c r="CB42" s="206"/>
      <c r="CC42" s="206"/>
      <c r="CD42" s="206"/>
      <c r="CE42" s="206"/>
      <c r="CF42" s="206"/>
      <c r="CG42" s="206"/>
      <c r="CH42" s="206"/>
      <c r="CI42" s="206"/>
      <c r="CJ42" s="206"/>
      <c r="CK42" s="206"/>
      <c r="CL42" s="206"/>
      <c r="CM42" s="206"/>
      <c r="CN42" s="206"/>
      <c r="CO42" s="206"/>
      <c r="CP42" s="206"/>
      <c r="CQ42" s="206"/>
      <c r="CR42" s="206"/>
      <c r="CS42" s="206"/>
      <c r="CT42" s="206"/>
      <c r="CU42" s="206"/>
      <c r="CV42" s="206"/>
      <c r="CW42" s="206"/>
      <c r="CX42" s="206"/>
    </row>
    <row r="43" spans="1:102" s="207" customFormat="1" ht="20.100000000000001" customHeight="1">
      <c r="A43" s="20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c r="BY43" s="206"/>
      <c r="BZ43" s="206"/>
      <c r="CA43" s="206"/>
      <c r="CB43" s="206"/>
      <c r="CC43" s="206"/>
      <c r="CD43" s="206"/>
      <c r="CE43" s="206"/>
      <c r="CF43" s="206"/>
      <c r="CG43" s="206"/>
      <c r="CH43" s="206"/>
      <c r="CI43" s="206"/>
      <c r="CJ43" s="206"/>
      <c r="CK43" s="206"/>
      <c r="CL43" s="206"/>
      <c r="CM43" s="206"/>
      <c r="CN43" s="206"/>
      <c r="CO43" s="206"/>
      <c r="CP43" s="206"/>
      <c r="CQ43" s="206"/>
      <c r="CR43" s="206"/>
      <c r="CS43" s="206"/>
      <c r="CT43" s="206"/>
      <c r="CU43" s="206"/>
      <c r="CV43" s="206"/>
      <c r="CW43" s="206"/>
      <c r="CX43" s="206"/>
    </row>
    <row r="44" spans="1:102" s="207" customFormat="1" ht="20.100000000000001" customHeight="1">
      <c r="A44" s="20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c r="BY44" s="206"/>
      <c r="BZ44" s="206"/>
      <c r="CA44" s="206"/>
      <c r="CB44" s="206"/>
      <c r="CC44" s="206"/>
      <c r="CD44" s="206"/>
      <c r="CE44" s="206"/>
      <c r="CF44" s="206"/>
      <c r="CG44" s="206"/>
      <c r="CH44" s="206"/>
      <c r="CI44" s="206"/>
      <c r="CJ44" s="206"/>
      <c r="CK44" s="206"/>
      <c r="CL44" s="206"/>
      <c r="CM44" s="206"/>
      <c r="CN44" s="206"/>
      <c r="CO44" s="206"/>
      <c r="CP44" s="206"/>
      <c r="CQ44" s="206"/>
      <c r="CR44" s="206"/>
      <c r="CS44" s="206"/>
      <c r="CT44" s="206"/>
      <c r="CU44" s="206"/>
      <c r="CV44" s="206"/>
      <c r="CW44" s="206"/>
      <c r="CX44" s="206"/>
    </row>
    <row r="45" spans="1:102" s="207" customFormat="1" ht="20.100000000000001" customHeight="1">
      <c r="A45" s="203"/>
      <c r="B45" s="104" t="s">
        <v>60</v>
      </c>
      <c r="C45" s="105">
        <v>416.77960299999995</v>
      </c>
      <c r="D45" s="177">
        <v>57.984210999999995</v>
      </c>
      <c r="E45" s="178">
        <v>58.784272000000001</v>
      </c>
      <c r="F45" s="179">
        <v>0.32807651577901242</v>
      </c>
      <c r="G45" s="180">
        <v>99.056053379772649</v>
      </c>
      <c r="H45" s="181">
        <v>99.663205831655105</v>
      </c>
      <c r="I45" s="179">
        <v>1367.2889137868997</v>
      </c>
      <c r="J45" s="180">
        <v>72.418762157151633</v>
      </c>
      <c r="K45" s="181">
        <v>74.212176603092644</v>
      </c>
      <c r="L45" s="179">
        <v>4.4857538289847652</v>
      </c>
      <c r="M45" s="180">
        <v>71.735167699358712</v>
      </c>
      <c r="N45" s="181">
        <v>73.962234320091596</v>
      </c>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c r="BY45" s="206"/>
      <c r="BZ45" s="206"/>
      <c r="CA45" s="206"/>
      <c r="CB45" s="206"/>
      <c r="CC45" s="206"/>
      <c r="CD45" s="206"/>
      <c r="CE45" s="206"/>
      <c r="CF45" s="206"/>
      <c r="CG45" s="206"/>
      <c r="CH45" s="206"/>
      <c r="CI45" s="206"/>
      <c r="CJ45" s="206"/>
      <c r="CK45" s="206"/>
      <c r="CL45" s="206"/>
      <c r="CM45" s="206"/>
      <c r="CN45" s="206"/>
      <c r="CO45" s="206"/>
      <c r="CP45" s="206"/>
      <c r="CQ45" s="206"/>
      <c r="CR45" s="206"/>
      <c r="CS45" s="206"/>
      <c r="CT45" s="206"/>
      <c r="CU45" s="206"/>
      <c r="CV45" s="206"/>
      <c r="CW45" s="206"/>
      <c r="CX45" s="206"/>
    </row>
    <row r="46" spans="1:102" s="207" customFormat="1" ht="20.100000000000001" customHeight="1">
      <c r="A46" s="20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206"/>
      <c r="P46" s="206"/>
      <c r="Q46" s="206"/>
      <c r="R46" s="206"/>
      <c r="S46" s="206"/>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6"/>
      <c r="AY46" s="206"/>
      <c r="AZ46" s="206"/>
      <c r="BA46" s="206"/>
      <c r="BB46" s="206"/>
      <c r="BC46" s="206"/>
      <c r="BD46" s="206"/>
      <c r="BE46" s="206"/>
      <c r="BF46" s="206"/>
      <c r="BG46" s="206"/>
      <c r="BH46" s="206"/>
      <c r="BI46" s="206"/>
      <c r="BJ46" s="206"/>
      <c r="BK46" s="206"/>
      <c r="BL46" s="206"/>
      <c r="BM46" s="206"/>
      <c r="BN46" s="206"/>
      <c r="BO46" s="206"/>
      <c r="BP46" s="206"/>
      <c r="BQ46" s="206"/>
      <c r="BR46" s="206"/>
      <c r="BS46" s="206"/>
      <c r="BT46" s="206"/>
      <c r="BU46" s="206"/>
      <c r="BV46" s="206"/>
      <c r="BW46" s="206"/>
      <c r="BX46" s="206"/>
      <c r="BY46" s="206"/>
      <c r="BZ46" s="206"/>
      <c r="CA46" s="206"/>
      <c r="CB46" s="206"/>
      <c r="CC46" s="206"/>
      <c r="CD46" s="206"/>
      <c r="CE46" s="206"/>
      <c r="CF46" s="206"/>
      <c r="CG46" s="206"/>
      <c r="CH46" s="206"/>
      <c r="CI46" s="206"/>
      <c r="CJ46" s="206"/>
      <c r="CK46" s="206"/>
      <c r="CL46" s="206"/>
      <c r="CM46" s="206"/>
      <c r="CN46" s="206"/>
      <c r="CO46" s="206"/>
      <c r="CP46" s="206"/>
      <c r="CQ46" s="206"/>
      <c r="CR46" s="206"/>
      <c r="CS46" s="206"/>
      <c r="CT46" s="206"/>
      <c r="CU46" s="206"/>
      <c r="CV46" s="206"/>
      <c r="CW46" s="206"/>
      <c r="CX46" s="206"/>
    </row>
    <row r="47" spans="1:102" s="207" customFormat="1" ht="20.100000000000001" customHeight="1">
      <c r="A47" s="20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206"/>
      <c r="P47" s="206"/>
      <c r="Q47" s="206"/>
      <c r="R47" s="206"/>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6"/>
      <c r="AZ47" s="206"/>
      <c r="BA47" s="206"/>
      <c r="BB47" s="206"/>
      <c r="BC47" s="206"/>
      <c r="BD47" s="206"/>
      <c r="BE47" s="206"/>
      <c r="BF47" s="206"/>
      <c r="BG47" s="206"/>
      <c r="BH47" s="206"/>
      <c r="BI47" s="206"/>
      <c r="BJ47" s="206"/>
      <c r="BK47" s="206"/>
      <c r="BL47" s="206"/>
      <c r="BM47" s="206"/>
      <c r="BN47" s="206"/>
      <c r="BO47" s="206"/>
      <c r="BP47" s="206"/>
      <c r="BQ47" s="206"/>
      <c r="BR47" s="206"/>
      <c r="BS47" s="206"/>
      <c r="BT47" s="206"/>
      <c r="BU47" s="206"/>
      <c r="BV47" s="206"/>
      <c r="BW47" s="206"/>
      <c r="BX47" s="206"/>
      <c r="BY47" s="206"/>
      <c r="BZ47" s="206"/>
      <c r="CA47" s="206"/>
      <c r="CB47" s="206"/>
      <c r="CC47" s="206"/>
      <c r="CD47" s="206"/>
      <c r="CE47" s="206"/>
      <c r="CF47" s="206"/>
      <c r="CG47" s="206"/>
      <c r="CH47" s="206"/>
      <c r="CI47" s="206"/>
      <c r="CJ47" s="206"/>
      <c r="CK47" s="206"/>
      <c r="CL47" s="206"/>
      <c r="CM47" s="206"/>
      <c r="CN47" s="206"/>
      <c r="CO47" s="206"/>
      <c r="CP47" s="206"/>
      <c r="CQ47" s="206"/>
      <c r="CR47" s="206"/>
      <c r="CS47" s="206"/>
      <c r="CT47" s="206"/>
      <c r="CU47" s="206"/>
      <c r="CV47" s="206"/>
      <c r="CW47" s="206"/>
      <c r="CX47" s="206"/>
    </row>
    <row r="48" spans="1:102" s="207" customFormat="1" ht="20.100000000000001" customHeight="1">
      <c r="A48" s="20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206"/>
      <c r="P48" s="206"/>
      <c r="Q48" s="206"/>
      <c r="R48" s="206"/>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c r="BC48" s="206"/>
      <c r="BD48" s="206"/>
      <c r="BE48" s="206"/>
      <c r="BF48" s="206"/>
      <c r="BG48" s="206"/>
      <c r="BH48" s="206"/>
      <c r="BI48" s="206"/>
      <c r="BJ48" s="206"/>
      <c r="BK48" s="206"/>
      <c r="BL48" s="206"/>
      <c r="BM48" s="206"/>
      <c r="BN48" s="206"/>
      <c r="BO48" s="206"/>
      <c r="BP48" s="206"/>
      <c r="BQ48" s="206"/>
      <c r="BR48" s="206"/>
      <c r="BS48" s="206"/>
      <c r="BT48" s="206"/>
      <c r="BU48" s="206"/>
      <c r="BV48" s="206"/>
      <c r="BW48" s="206"/>
      <c r="BX48" s="206"/>
      <c r="BY48" s="206"/>
      <c r="BZ48" s="206"/>
      <c r="CA48" s="206"/>
      <c r="CB48" s="206"/>
      <c r="CC48" s="206"/>
      <c r="CD48" s="206"/>
      <c r="CE48" s="206"/>
      <c r="CF48" s="206"/>
      <c r="CG48" s="206"/>
      <c r="CH48" s="206"/>
      <c r="CI48" s="206"/>
      <c r="CJ48" s="206"/>
      <c r="CK48" s="206"/>
      <c r="CL48" s="206"/>
      <c r="CM48" s="206"/>
      <c r="CN48" s="206"/>
      <c r="CO48" s="206"/>
      <c r="CP48" s="206"/>
      <c r="CQ48" s="206"/>
      <c r="CR48" s="206"/>
      <c r="CS48" s="206"/>
      <c r="CT48" s="206"/>
      <c r="CU48" s="206"/>
      <c r="CV48" s="206"/>
      <c r="CW48" s="206"/>
      <c r="CX48" s="206"/>
    </row>
    <row r="49" spans="1:102" s="207" customFormat="1" ht="20.100000000000001" customHeight="1">
      <c r="A49" s="20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206"/>
      <c r="P49" s="206"/>
      <c r="Q49" s="206"/>
      <c r="R49" s="206"/>
      <c r="S49" s="206"/>
      <c r="T49" s="206"/>
      <c r="U49" s="206"/>
      <c r="V49" s="206"/>
      <c r="W49" s="206"/>
      <c r="X49" s="206"/>
      <c r="Y49" s="206"/>
      <c r="Z49" s="206"/>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206"/>
      <c r="BG49" s="206"/>
      <c r="BH49" s="206"/>
      <c r="BI49" s="206"/>
      <c r="BJ49" s="206"/>
      <c r="BK49" s="206"/>
      <c r="BL49" s="206"/>
      <c r="BM49" s="206"/>
      <c r="BN49" s="206"/>
      <c r="BO49" s="206"/>
      <c r="BP49" s="206"/>
      <c r="BQ49" s="206"/>
      <c r="BR49" s="206"/>
      <c r="BS49" s="206"/>
      <c r="BT49" s="206"/>
      <c r="BU49" s="206"/>
      <c r="BV49" s="206"/>
      <c r="BW49" s="206"/>
      <c r="BX49" s="206"/>
      <c r="BY49" s="206"/>
      <c r="BZ49" s="206"/>
      <c r="CA49" s="206"/>
      <c r="CB49" s="206"/>
      <c r="CC49" s="206"/>
      <c r="CD49" s="206"/>
      <c r="CE49" s="206"/>
      <c r="CF49" s="206"/>
      <c r="CG49" s="206"/>
      <c r="CH49" s="206"/>
      <c r="CI49" s="206"/>
      <c r="CJ49" s="206"/>
      <c r="CK49" s="206"/>
      <c r="CL49" s="206"/>
      <c r="CM49" s="206"/>
      <c r="CN49" s="206"/>
      <c r="CO49" s="206"/>
      <c r="CP49" s="206"/>
      <c r="CQ49" s="206"/>
      <c r="CR49" s="206"/>
      <c r="CS49" s="206"/>
      <c r="CT49" s="206"/>
      <c r="CU49" s="206"/>
      <c r="CV49" s="206"/>
      <c r="CW49" s="206"/>
      <c r="CX49" s="206"/>
    </row>
    <row r="50" spans="1:102" s="207" customFormat="1" ht="20.100000000000001" customHeight="1">
      <c r="A50" s="203"/>
      <c r="B50" s="104" t="s">
        <v>228</v>
      </c>
      <c r="C50" s="105">
        <v>36.660420000000002</v>
      </c>
      <c r="D50" s="180">
        <v>43.705177999999997</v>
      </c>
      <c r="E50" s="181">
        <v>50.006387000000004</v>
      </c>
      <c r="F50" s="179">
        <v>8.236163142702674</v>
      </c>
      <c r="G50" s="180">
        <v>10.037236320144951</v>
      </c>
      <c r="H50" s="181">
        <v>9.8159741074675111</v>
      </c>
      <c r="I50" s="179">
        <v>239.12549860701358</v>
      </c>
      <c r="J50" s="180">
        <v>163.94007283682475</v>
      </c>
      <c r="K50" s="181">
        <v>163.93672429732712</v>
      </c>
      <c r="L50" s="179">
        <v>19.694766181074851</v>
      </c>
      <c r="M50" s="180">
        <v>16.455052534049859</v>
      </c>
      <c r="N50" s="181">
        <v>16.09198640965603</v>
      </c>
      <c r="O50" s="206"/>
      <c r="P50" s="206"/>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c r="BQ50" s="206"/>
      <c r="BR50" s="206"/>
      <c r="BS50" s="206"/>
      <c r="BT50" s="206"/>
      <c r="BU50" s="206"/>
      <c r="BV50" s="206"/>
      <c r="BW50" s="206"/>
      <c r="BX50" s="206"/>
      <c r="BY50" s="206"/>
      <c r="BZ50" s="206"/>
      <c r="CA50" s="206"/>
      <c r="CB50" s="206"/>
      <c r="CC50" s="206"/>
      <c r="CD50" s="206"/>
      <c r="CE50" s="206"/>
      <c r="CF50" s="206"/>
      <c r="CG50" s="206"/>
      <c r="CH50" s="206"/>
      <c r="CI50" s="206"/>
      <c r="CJ50" s="206"/>
      <c r="CK50" s="206"/>
      <c r="CL50" s="206"/>
      <c r="CM50" s="206"/>
      <c r="CN50" s="206"/>
      <c r="CO50" s="206"/>
      <c r="CP50" s="206"/>
      <c r="CQ50" s="206"/>
      <c r="CR50" s="206"/>
      <c r="CS50" s="206"/>
      <c r="CT50" s="206"/>
      <c r="CU50" s="206"/>
      <c r="CV50" s="206"/>
      <c r="CW50" s="206"/>
      <c r="CX50" s="206"/>
    </row>
    <row r="51" spans="1:102" s="207" customFormat="1" ht="20.100000000000001" customHeight="1">
      <c r="A51" s="20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206"/>
      <c r="P51" s="206"/>
      <c r="Q51" s="206"/>
      <c r="R51" s="206"/>
      <c r="S51" s="206"/>
      <c r="T51" s="206"/>
      <c r="U51" s="206"/>
      <c r="V51" s="206"/>
      <c r="W51" s="206"/>
      <c r="X51" s="206"/>
      <c r="Y51" s="206"/>
      <c r="Z51" s="206"/>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6"/>
      <c r="AY51" s="206"/>
      <c r="AZ51" s="206"/>
      <c r="BA51" s="206"/>
      <c r="BB51" s="206"/>
      <c r="BC51" s="206"/>
      <c r="BD51" s="206"/>
      <c r="BE51" s="206"/>
      <c r="BF51" s="206"/>
      <c r="BG51" s="206"/>
      <c r="BH51" s="206"/>
      <c r="BI51" s="206"/>
      <c r="BJ51" s="206"/>
      <c r="BK51" s="206"/>
      <c r="BL51" s="206"/>
      <c r="BM51" s="206"/>
      <c r="BN51" s="206"/>
      <c r="BO51" s="206"/>
      <c r="BP51" s="206"/>
      <c r="BQ51" s="206"/>
      <c r="BR51" s="206"/>
      <c r="BS51" s="206"/>
      <c r="BT51" s="206"/>
      <c r="BU51" s="206"/>
      <c r="BV51" s="206"/>
      <c r="BW51" s="206"/>
      <c r="BX51" s="206"/>
      <c r="BY51" s="206"/>
      <c r="BZ51" s="206"/>
      <c r="CA51" s="206"/>
      <c r="CB51" s="206"/>
      <c r="CC51" s="206"/>
      <c r="CD51" s="206"/>
      <c r="CE51" s="206"/>
      <c r="CF51" s="206"/>
      <c r="CG51" s="206"/>
      <c r="CH51" s="206"/>
      <c r="CI51" s="206"/>
      <c r="CJ51" s="206"/>
      <c r="CK51" s="206"/>
      <c r="CL51" s="206"/>
      <c r="CM51" s="206"/>
      <c r="CN51" s="206"/>
      <c r="CO51" s="206"/>
      <c r="CP51" s="206"/>
      <c r="CQ51" s="206"/>
      <c r="CR51" s="206"/>
      <c r="CS51" s="206"/>
      <c r="CT51" s="206"/>
      <c r="CU51" s="206"/>
      <c r="CV51" s="206"/>
      <c r="CW51" s="206"/>
      <c r="CX51" s="206"/>
    </row>
    <row r="52" spans="1:102" s="207" customFormat="1" ht="20.100000000000001" customHeight="1">
      <c r="A52" s="203"/>
      <c r="B52" s="104" t="s">
        <v>63</v>
      </c>
      <c r="C52" s="105">
        <v>0</v>
      </c>
      <c r="D52" s="180">
        <v>0</v>
      </c>
      <c r="E52" s="181">
        <v>0</v>
      </c>
      <c r="F52" s="179" t="s">
        <v>295</v>
      </c>
      <c r="G52" s="180" t="s">
        <v>295</v>
      </c>
      <c r="H52" s="181" t="s">
        <v>295</v>
      </c>
      <c r="I52" s="179" t="s">
        <v>296</v>
      </c>
      <c r="J52" s="180" t="s">
        <v>296</v>
      </c>
      <c r="K52" s="181" t="s">
        <v>296</v>
      </c>
      <c r="L52" s="179" t="s">
        <v>296</v>
      </c>
      <c r="M52" s="180" t="s">
        <v>296</v>
      </c>
      <c r="N52" s="181" t="s">
        <v>296</v>
      </c>
      <c r="O52" s="206"/>
      <c r="P52" s="206"/>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X52" s="206"/>
      <c r="AY52" s="206"/>
      <c r="AZ52" s="206"/>
      <c r="BA52" s="206"/>
      <c r="BB52" s="206"/>
      <c r="BC52" s="206"/>
      <c r="BD52" s="206"/>
      <c r="BE52" s="206"/>
      <c r="BF52" s="206"/>
      <c r="BG52" s="206"/>
      <c r="BH52" s="206"/>
      <c r="BI52" s="206"/>
      <c r="BJ52" s="206"/>
      <c r="BK52" s="206"/>
      <c r="BL52" s="206"/>
      <c r="BM52" s="206"/>
      <c r="BN52" s="206"/>
      <c r="BO52" s="206"/>
      <c r="BP52" s="206"/>
      <c r="BQ52" s="206"/>
      <c r="BR52" s="206"/>
      <c r="BS52" s="206"/>
      <c r="BT52" s="206"/>
      <c r="BU52" s="206"/>
      <c r="BV52" s="206"/>
      <c r="BW52" s="206"/>
      <c r="BX52" s="206"/>
      <c r="BY52" s="206"/>
      <c r="BZ52" s="206"/>
      <c r="CA52" s="206"/>
      <c r="CB52" s="206"/>
      <c r="CC52" s="206"/>
      <c r="CD52" s="206"/>
      <c r="CE52" s="206"/>
      <c r="CF52" s="206"/>
      <c r="CG52" s="206"/>
      <c r="CH52" s="206"/>
      <c r="CI52" s="206"/>
      <c r="CJ52" s="206"/>
      <c r="CK52" s="206"/>
      <c r="CL52" s="206"/>
      <c r="CM52" s="206"/>
      <c r="CN52" s="206"/>
      <c r="CO52" s="206"/>
      <c r="CP52" s="206"/>
      <c r="CQ52" s="206"/>
      <c r="CR52" s="206"/>
      <c r="CS52" s="206"/>
      <c r="CT52" s="206"/>
      <c r="CU52" s="206"/>
      <c r="CV52" s="206"/>
      <c r="CW52" s="206"/>
      <c r="CX52" s="206"/>
    </row>
    <row r="53" spans="1:102" s="207" customFormat="1" ht="20.100000000000001" customHeight="1">
      <c r="A53" s="20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206"/>
      <c r="P53" s="206"/>
      <c r="Q53" s="206"/>
      <c r="R53" s="206"/>
      <c r="S53" s="206"/>
      <c r="T53" s="206"/>
      <c r="U53" s="206"/>
      <c r="V53" s="206"/>
      <c r="W53" s="206"/>
      <c r="X53" s="206"/>
      <c r="Y53" s="206"/>
      <c r="Z53" s="206"/>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X53" s="206"/>
      <c r="AY53" s="206"/>
      <c r="AZ53" s="206"/>
      <c r="BA53" s="206"/>
      <c r="BB53" s="206"/>
      <c r="BC53" s="206"/>
      <c r="BD53" s="206"/>
      <c r="BE53" s="206"/>
      <c r="BF53" s="206"/>
      <c r="BG53" s="206"/>
      <c r="BH53" s="206"/>
      <c r="BI53" s="206"/>
      <c r="BJ53" s="206"/>
      <c r="BK53" s="206"/>
      <c r="BL53" s="206"/>
      <c r="BM53" s="206"/>
      <c r="BN53" s="206"/>
      <c r="BO53" s="206"/>
      <c r="BP53" s="206"/>
      <c r="BQ53" s="206"/>
      <c r="BR53" s="206"/>
      <c r="BS53" s="206"/>
      <c r="BT53" s="206"/>
      <c r="BU53" s="206"/>
      <c r="BV53" s="206"/>
      <c r="BW53" s="206"/>
      <c r="BX53" s="206"/>
      <c r="BY53" s="206"/>
      <c r="BZ53" s="206"/>
      <c r="CA53" s="206"/>
      <c r="CB53" s="206"/>
      <c r="CC53" s="206"/>
      <c r="CD53" s="206"/>
      <c r="CE53" s="206"/>
      <c r="CF53" s="206"/>
      <c r="CG53" s="206"/>
      <c r="CH53" s="206"/>
      <c r="CI53" s="206"/>
      <c r="CJ53" s="206"/>
      <c r="CK53" s="206"/>
      <c r="CL53" s="206"/>
      <c r="CM53" s="206"/>
      <c r="CN53" s="206"/>
      <c r="CO53" s="206"/>
      <c r="CP53" s="206"/>
      <c r="CQ53" s="206"/>
      <c r="CR53" s="206"/>
      <c r="CS53" s="206"/>
      <c r="CT53" s="206"/>
      <c r="CU53" s="206"/>
      <c r="CV53" s="206"/>
      <c r="CW53" s="206"/>
      <c r="CX53" s="206"/>
    </row>
    <row r="54" spans="1:102" s="207" customFormat="1" ht="20.100000000000001" customHeight="1">
      <c r="A54" s="203"/>
      <c r="B54" s="104" t="s">
        <v>185</v>
      </c>
      <c r="C54" s="105">
        <v>46.386218380000003</v>
      </c>
      <c r="D54" s="180">
        <v>6.5318605300000003</v>
      </c>
      <c r="E54" s="181">
        <v>4.5609098599999998</v>
      </c>
      <c r="F54" s="179">
        <v>9.7390095545012176</v>
      </c>
      <c r="G54" s="180">
        <v>37.73361079404431</v>
      </c>
      <c r="H54" s="181">
        <v>35.421013560658267</v>
      </c>
      <c r="I54" s="179">
        <v>228.36411999416745</v>
      </c>
      <c r="J54" s="180">
        <v>95.978756629647521</v>
      </c>
      <c r="K54" s="181">
        <v>96.506983972038739</v>
      </c>
      <c r="L54" s="179">
        <v>22.240403465284594</v>
      </c>
      <c r="M54" s="180">
        <v>36.216250471594194</v>
      </c>
      <c r="N54" s="181">
        <v>34.183751879718145</v>
      </c>
      <c r="O54" s="206"/>
      <c r="P54" s="206"/>
      <c r="Q54" s="206"/>
      <c r="R54" s="206"/>
      <c r="S54" s="206"/>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6"/>
      <c r="AZ54" s="206"/>
      <c r="BA54" s="206"/>
      <c r="BB54" s="206"/>
      <c r="BC54" s="206"/>
      <c r="BD54" s="206"/>
      <c r="BE54" s="206"/>
      <c r="BF54" s="206"/>
      <c r="BG54" s="206"/>
      <c r="BH54" s="206"/>
      <c r="BI54" s="206"/>
      <c r="BJ54" s="206"/>
      <c r="BK54" s="206"/>
      <c r="BL54" s="206"/>
      <c r="BM54" s="206"/>
      <c r="BN54" s="206"/>
      <c r="BO54" s="206"/>
      <c r="BP54" s="206"/>
      <c r="BQ54" s="206"/>
      <c r="BR54" s="206"/>
      <c r="BS54" s="206"/>
      <c r="BT54" s="206"/>
      <c r="BU54" s="206"/>
      <c r="BV54" s="206"/>
      <c r="BW54" s="206"/>
      <c r="BX54" s="206"/>
      <c r="BY54" s="206"/>
      <c r="BZ54" s="206"/>
      <c r="CA54" s="206"/>
      <c r="CB54" s="206"/>
      <c r="CC54" s="206"/>
      <c r="CD54" s="206"/>
      <c r="CE54" s="206"/>
      <c r="CF54" s="206"/>
      <c r="CG54" s="206"/>
      <c r="CH54" s="206"/>
      <c r="CI54" s="206"/>
      <c r="CJ54" s="206"/>
      <c r="CK54" s="206"/>
      <c r="CL54" s="206"/>
      <c r="CM54" s="206"/>
      <c r="CN54" s="206"/>
      <c r="CO54" s="206"/>
      <c r="CP54" s="206"/>
      <c r="CQ54" s="206"/>
      <c r="CR54" s="206"/>
      <c r="CS54" s="206"/>
      <c r="CT54" s="206"/>
      <c r="CU54" s="206"/>
      <c r="CV54" s="206"/>
      <c r="CW54" s="206"/>
      <c r="CX54" s="206"/>
    </row>
    <row r="55" spans="1:102" s="207" customFormat="1" ht="20.100000000000001" customHeight="1">
      <c r="A55" s="203"/>
      <c r="B55" s="104" t="s">
        <v>53</v>
      </c>
      <c r="C55" s="105">
        <v>0</v>
      </c>
      <c r="D55" s="180">
        <v>0</v>
      </c>
      <c r="E55" s="181">
        <v>0</v>
      </c>
      <c r="F55" s="179" t="s">
        <v>295</v>
      </c>
      <c r="G55" s="180" t="s">
        <v>295</v>
      </c>
      <c r="H55" s="181" t="s">
        <v>295</v>
      </c>
      <c r="I55" s="179" t="s">
        <v>296</v>
      </c>
      <c r="J55" s="180" t="s">
        <v>296</v>
      </c>
      <c r="K55" s="181" t="s">
        <v>296</v>
      </c>
      <c r="L55" s="179" t="s">
        <v>296</v>
      </c>
      <c r="M55" s="180" t="s">
        <v>296</v>
      </c>
      <c r="N55" s="181" t="s">
        <v>296</v>
      </c>
      <c r="O55" s="206"/>
      <c r="P55" s="206"/>
      <c r="Q55" s="206"/>
      <c r="R55" s="206"/>
      <c r="S55" s="206"/>
      <c r="T55" s="206"/>
      <c r="U55" s="206"/>
      <c r="V55" s="206"/>
      <c r="W55" s="206"/>
      <c r="X55" s="206"/>
      <c r="Y55" s="206"/>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6"/>
      <c r="AZ55" s="206"/>
      <c r="BA55" s="206"/>
      <c r="BB55" s="206"/>
      <c r="BC55" s="206"/>
      <c r="BD55" s="206"/>
      <c r="BE55" s="206"/>
      <c r="BF55" s="206"/>
      <c r="BG55" s="206"/>
      <c r="BH55" s="206"/>
      <c r="BI55" s="206"/>
      <c r="BJ55" s="206"/>
      <c r="BK55" s="206"/>
      <c r="BL55" s="206"/>
      <c r="BM55" s="206"/>
      <c r="BN55" s="206"/>
      <c r="BO55" s="206"/>
      <c r="BP55" s="206"/>
      <c r="BQ55" s="206"/>
      <c r="BR55" s="206"/>
      <c r="BS55" s="206"/>
      <c r="BT55" s="206"/>
      <c r="BU55" s="206"/>
      <c r="BV55" s="206"/>
      <c r="BW55" s="206"/>
      <c r="BX55" s="206"/>
      <c r="BY55" s="206"/>
      <c r="BZ55" s="206"/>
      <c r="CA55" s="206"/>
      <c r="CB55" s="206"/>
      <c r="CC55" s="206"/>
      <c r="CD55" s="206"/>
      <c r="CE55" s="206"/>
      <c r="CF55" s="206"/>
      <c r="CG55" s="206"/>
      <c r="CH55" s="206"/>
      <c r="CI55" s="206"/>
      <c r="CJ55" s="206"/>
      <c r="CK55" s="206"/>
      <c r="CL55" s="206"/>
      <c r="CM55" s="206"/>
      <c r="CN55" s="206"/>
      <c r="CO55" s="206"/>
      <c r="CP55" s="206"/>
      <c r="CQ55" s="206"/>
      <c r="CR55" s="206"/>
      <c r="CS55" s="206"/>
      <c r="CT55" s="206"/>
      <c r="CU55" s="206"/>
      <c r="CV55" s="206"/>
      <c r="CW55" s="206"/>
      <c r="CX55" s="206"/>
    </row>
    <row r="56" spans="1:102" s="207" customFormat="1" ht="20.100000000000001" customHeight="1">
      <c r="A56" s="203"/>
      <c r="B56" s="104" t="s">
        <v>231</v>
      </c>
      <c r="C56" s="105">
        <v>0</v>
      </c>
      <c r="D56" s="180">
        <v>0</v>
      </c>
      <c r="E56" s="181">
        <v>0</v>
      </c>
      <c r="F56" s="179" t="s">
        <v>295</v>
      </c>
      <c r="G56" s="180" t="s">
        <v>295</v>
      </c>
      <c r="H56" s="181" t="s">
        <v>295</v>
      </c>
      <c r="I56" s="179" t="s">
        <v>296</v>
      </c>
      <c r="J56" s="180" t="s">
        <v>296</v>
      </c>
      <c r="K56" s="181" t="s">
        <v>296</v>
      </c>
      <c r="L56" s="179" t="s">
        <v>296</v>
      </c>
      <c r="M56" s="180" t="s">
        <v>296</v>
      </c>
      <c r="N56" s="181" t="s">
        <v>296</v>
      </c>
      <c r="O56" s="206"/>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c r="BQ56" s="206"/>
      <c r="BR56" s="206"/>
      <c r="BS56" s="206"/>
      <c r="BT56" s="206"/>
      <c r="BU56" s="206"/>
      <c r="BV56" s="206"/>
      <c r="BW56" s="206"/>
      <c r="BX56" s="206"/>
      <c r="BY56" s="206"/>
      <c r="BZ56" s="206"/>
      <c r="CA56" s="206"/>
      <c r="CB56" s="206"/>
      <c r="CC56" s="206"/>
      <c r="CD56" s="206"/>
      <c r="CE56" s="206"/>
      <c r="CF56" s="206"/>
      <c r="CG56" s="206"/>
      <c r="CH56" s="206"/>
      <c r="CI56" s="206"/>
      <c r="CJ56" s="206"/>
      <c r="CK56" s="206"/>
      <c r="CL56" s="206"/>
      <c r="CM56" s="206"/>
      <c r="CN56" s="206"/>
      <c r="CO56" s="206"/>
      <c r="CP56" s="206"/>
      <c r="CQ56" s="206"/>
      <c r="CR56" s="206"/>
      <c r="CS56" s="206"/>
      <c r="CT56" s="206"/>
      <c r="CU56" s="206"/>
      <c r="CV56" s="206"/>
      <c r="CW56" s="206"/>
      <c r="CX56" s="206"/>
    </row>
    <row r="57" spans="1:102" s="207" customFormat="1" ht="20.100000000000001" customHeight="1">
      <c r="A57" s="203"/>
      <c r="B57" s="104" t="s">
        <v>68</v>
      </c>
      <c r="C57" s="105">
        <v>0</v>
      </c>
      <c r="D57" s="180">
        <v>0</v>
      </c>
      <c r="E57" s="181">
        <v>0</v>
      </c>
      <c r="F57" s="179" t="s">
        <v>295</v>
      </c>
      <c r="G57" s="180" t="s">
        <v>295</v>
      </c>
      <c r="H57" s="181" t="s">
        <v>295</v>
      </c>
      <c r="I57" s="179" t="s">
        <v>296</v>
      </c>
      <c r="J57" s="180" t="s">
        <v>296</v>
      </c>
      <c r="K57" s="181" t="s">
        <v>296</v>
      </c>
      <c r="L57" s="179" t="s">
        <v>296</v>
      </c>
      <c r="M57" s="180" t="s">
        <v>296</v>
      </c>
      <c r="N57" s="181" t="s">
        <v>296</v>
      </c>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X57" s="206"/>
      <c r="AY57" s="206"/>
      <c r="AZ57" s="206"/>
      <c r="BA57" s="206"/>
      <c r="BB57" s="206"/>
      <c r="BC57" s="206"/>
      <c r="BD57" s="206"/>
      <c r="BE57" s="206"/>
      <c r="BF57" s="206"/>
      <c r="BG57" s="206"/>
      <c r="BH57" s="206"/>
      <c r="BI57" s="206"/>
      <c r="BJ57" s="206"/>
      <c r="BK57" s="206"/>
      <c r="BL57" s="206"/>
      <c r="BM57" s="206"/>
      <c r="BN57" s="206"/>
      <c r="BO57" s="206"/>
      <c r="BP57" s="206"/>
      <c r="BQ57" s="206"/>
      <c r="BR57" s="206"/>
      <c r="BS57" s="206"/>
      <c r="BT57" s="206"/>
      <c r="BU57" s="206"/>
      <c r="BV57" s="206"/>
      <c r="BW57" s="206"/>
      <c r="BX57" s="206"/>
      <c r="BY57" s="206"/>
      <c r="BZ57" s="206"/>
      <c r="CA57" s="206"/>
      <c r="CB57" s="206"/>
      <c r="CC57" s="206"/>
      <c r="CD57" s="206"/>
      <c r="CE57" s="206"/>
      <c r="CF57" s="206"/>
      <c r="CG57" s="206"/>
      <c r="CH57" s="206"/>
      <c r="CI57" s="206"/>
      <c r="CJ57" s="206"/>
      <c r="CK57" s="206"/>
      <c r="CL57" s="206"/>
      <c r="CM57" s="206"/>
      <c r="CN57" s="206"/>
      <c r="CO57" s="206"/>
      <c r="CP57" s="206"/>
      <c r="CQ57" s="206"/>
      <c r="CR57" s="206"/>
      <c r="CS57" s="206"/>
      <c r="CT57" s="206"/>
      <c r="CU57" s="206"/>
      <c r="CV57" s="206"/>
      <c r="CW57" s="206"/>
      <c r="CX57" s="206"/>
    </row>
    <row r="58" spans="1:102" s="207" customFormat="1" ht="20.100000000000001" customHeight="1">
      <c r="A58" s="203"/>
      <c r="B58" s="104" t="s">
        <v>55</v>
      </c>
      <c r="C58" s="105">
        <v>1.7426870000000001</v>
      </c>
      <c r="D58" s="180">
        <v>93.225077999999996</v>
      </c>
      <c r="E58" s="181">
        <v>117.683143</v>
      </c>
      <c r="F58" s="179">
        <v>65.934100615887985</v>
      </c>
      <c r="G58" s="180">
        <v>2.5398337558913067</v>
      </c>
      <c r="H58" s="181">
        <v>3.453269428740529</v>
      </c>
      <c r="I58" s="179">
        <v>81.311372685537748</v>
      </c>
      <c r="J58" s="180">
        <v>588.65933315932932</v>
      </c>
      <c r="K58" s="181">
        <v>475.98629007095622</v>
      </c>
      <c r="L58" s="179">
        <v>53.611922278642119</v>
      </c>
      <c r="M58" s="180">
        <v>14.950968450785313</v>
      </c>
      <c r="N58" s="181">
        <v>16.437089040016545</v>
      </c>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6"/>
      <c r="BQ58" s="206"/>
      <c r="BR58" s="206"/>
      <c r="BS58" s="206"/>
      <c r="BT58" s="206"/>
      <c r="BU58" s="206"/>
      <c r="BV58" s="206"/>
      <c r="BW58" s="206"/>
      <c r="BX58" s="206"/>
      <c r="BY58" s="206"/>
      <c r="BZ58" s="206"/>
      <c r="CA58" s="206"/>
      <c r="CB58" s="206"/>
      <c r="CC58" s="206"/>
      <c r="CD58" s="206"/>
      <c r="CE58" s="206"/>
      <c r="CF58" s="206"/>
      <c r="CG58" s="206"/>
      <c r="CH58" s="206"/>
      <c r="CI58" s="206"/>
      <c r="CJ58" s="206"/>
      <c r="CK58" s="206"/>
      <c r="CL58" s="206"/>
      <c r="CM58" s="206"/>
      <c r="CN58" s="206"/>
      <c r="CO58" s="206"/>
      <c r="CP58" s="206"/>
      <c r="CQ58" s="206"/>
      <c r="CR58" s="206"/>
      <c r="CS58" s="206"/>
      <c r="CT58" s="206"/>
      <c r="CU58" s="206"/>
      <c r="CV58" s="206"/>
      <c r="CW58" s="206"/>
      <c r="CX58" s="206"/>
    </row>
    <row r="59" spans="1:102" s="207" customFormat="1" ht="20.100000000000001" customHeight="1">
      <c r="A59" s="203"/>
      <c r="B59" s="104" t="s">
        <v>50</v>
      </c>
      <c r="C59" s="105">
        <v>736.18914500000005</v>
      </c>
      <c r="D59" s="180" t="s">
        <v>476</v>
      </c>
      <c r="E59" s="181" t="s">
        <v>295</v>
      </c>
      <c r="F59" s="179">
        <v>9.0318706071114381</v>
      </c>
      <c r="G59" s="180" t="s">
        <v>295</v>
      </c>
      <c r="H59" s="181" t="s">
        <v>295</v>
      </c>
      <c r="I59" s="179">
        <v>114.40246535613923</v>
      </c>
      <c r="J59" s="180" t="s">
        <v>476</v>
      </c>
      <c r="K59" s="181" t="s">
        <v>295</v>
      </c>
      <c r="L59" s="179">
        <v>10.332682642311983</v>
      </c>
      <c r="M59" s="180" t="s">
        <v>476</v>
      </c>
      <c r="N59" s="181" t="s">
        <v>295</v>
      </c>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6"/>
      <c r="AY59" s="206"/>
      <c r="AZ59" s="206"/>
      <c r="BA59" s="206"/>
      <c r="BB59" s="206"/>
      <c r="BC59" s="206"/>
      <c r="BD59" s="206"/>
      <c r="BE59" s="206"/>
      <c r="BF59" s="206"/>
      <c r="BG59" s="206"/>
      <c r="BH59" s="206"/>
      <c r="BI59" s="206"/>
      <c r="BJ59" s="206"/>
      <c r="BK59" s="206"/>
      <c r="BL59" s="206"/>
      <c r="BM59" s="206"/>
      <c r="BN59" s="206"/>
      <c r="BO59" s="206"/>
      <c r="BP59" s="206"/>
      <c r="BQ59" s="206"/>
      <c r="BR59" s="206"/>
      <c r="BS59" s="206"/>
      <c r="BT59" s="206"/>
      <c r="BU59" s="206"/>
      <c r="BV59" s="206"/>
      <c r="BW59" s="206"/>
      <c r="BX59" s="206"/>
      <c r="BY59" s="206"/>
      <c r="BZ59" s="206"/>
      <c r="CA59" s="206"/>
      <c r="CB59" s="206"/>
      <c r="CC59" s="206"/>
      <c r="CD59" s="206"/>
      <c r="CE59" s="206"/>
      <c r="CF59" s="206"/>
      <c r="CG59" s="206"/>
      <c r="CH59" s="206"/>
      <c r="CI59" s="206"/>
      <c r="CJ59" s="206"/>
      <c r="CK59" s="206"/>
      <c r="CL59" s="206"/>
      <c r="CM59" s="206"/>
      <c r="CN59" s="206"/>
      <c r="CO59" s="206"/>
      <c r="CP59" s="206"/>
      <c r="CQ59" s="206"/>
      <c r="CR59" s="206"/>
      <c r="CS59" s="206"/>
      <c r="CT59" s="206"/>
      <c r="CU59" s="206"/>
      <c r="CV59" s="206"/>
      <c r="CW59" s="206"/>
      <c r="CX59" s="206"/>
    </row>
    <row r="60" spans="1:102" s="207" customFormat="1" ht="18">
      <c r="A60" s="206"/>
      <c r="B60" s="305"/>
      <c r="C60" s="185"/>
      <c r="D60" s="186"/>
      <c r="E60" s="187"/>
      <c r="F60" s="188"/>
      <c r="G60" s="189"/>
      <c r="H60" s="190"/>
      <c r="I60" s="188"/>
      <c r="J60" s="189"/>
      <c r="K60" s="190"/>
      <c r="L60" s="188"/>
      <c r="M60" s="189"/>
      <c r="N60" s="190"/>
      <c r="O60" s="206"/>
      <c r="P60" s="206"/>
      <c r="Q60" s="206"/>
      <c r="R60" s="206"/>
      <c r="S60" s="206"/>
      <c r="T60" s="206"/>
      <c r="U60" s="206"/>
      <c r="V60" s="206"/>
      <c r="W60" s="206"/>
      <c r="X60" s="206"/>
      <c r="Y60" s="206"/>
      <c r="Z60" s="206"/>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X60" s="206"/>
      <c r="AY60" s="206"/>
      <c r="AZ60" s="206"/>
      <c r="BA60" s="206"/>
      <c r="BB60" s="206"/>
      <c r="BC60" s="206"/>
      <c r="BD60" s="206"/>
      <c r="BE60" s="206"/>
      <c r="BF60" s="206"/>
      <c r="BG60" s="206"/>
      <c r="BH60" s="206"/>
      <c r="BI60" s="206"/>
      <c r="BJ60" s="206"/>
      <c r="BK60" s="206"/>
      <c r="BL60" s="206"/>
      <c r="BM60" s="206"/>
      <c r="BN60" s="206"/>
      <c r="BO60" s="206"/>
      <c r="BP60" s="206"/>
      <c r="BQ60" s="206"/>
      <c r="BR60" s="206"/>
      <c r="BS60" s="206"/>
      <c r="BT60" s="206"/>
      <c r="BU60" s="206"/>
      <c r="BV60" s="206"/>
      <c r="BW60" s="206"/>
      <c r="BX60" s="206"/>
      <c r="BY60" s="206"/>
      <c r="BZ60" s="206"/>
      <c r="CA60" s="206"/>
      <c r="CB60" s="206"/>
      <c r="CC60" s="206"/>
      <c r="CD60" s="206"/>
      <c r="CE60" s="206"/>
      <c r="CF60" s="206"/>
      <c r="CG60" s="206"/>
      <c r="CH60" s="206"/>
      <c r="CI60" s="206"/>
      <c r="CJ60" s="206"/>
      <c r="CK60" s="206"/>
      <c r="CL60" s="206"/>
      <c r="CM60" s="206"/>
      <c r="CN60" s="206"/>
      <c r="CO60" s="206"/>
      <c r="CP60" s="206"/>
      <c r="CQ60" s="206"/>
      <c r="CR60" s="206"/>
      <c r="CS60" s="206"/>
      <c r="CT60" s="206"/>
      <c r="CU60" s="206"/>
      <c r="CV60" s="206"/>
      <c r="CW60" s="206"/>
      <c r="CX60" s="206"/>
    </row>
    <row r="61" spans="1:102" s="207" customFormat="1" ht="20.100000000000001" customHeight="1">
      <c r="A61" s="206"/>
      <c r="B61" s="85" t="s">
        <v>475</v>
      </c>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06"/>
      <c r="CD61" s="206"/>
      <c r="CE61" s="206"/>
      <c r="CF61" s="206"/>
      <c r="CG61" s="206"/>
      <c r="CH61" s="206"/>
      <c r="CI61" s="206"/>
      <c r="CJ61" s="206"/>
      <c r="CK61" s="206"/>
      <c r="CL61" s="206"/>
      <c r="CM61" s="206"/>
      <c r="CN61" s="206"/>
      <c r="CO61" s="206"/>
      <c r="CP61" s="206"/>
      <c r="CQ61" s="206"/>
      <c r="CR61" s="206"/>
      <c r="CS61" s="206"/>
      <c r="CT61" s="206"/>
      <c r="CU61" s="206"/>
      <c r="CV61" s="206"/>
      <c r="CW61" s="206"/>
      <c r="CX61" s="206"/>
    </row>
    <row r="62" spans="1:102" ht="20.100000000000001" customHeight="1">
      <c r="B62" s="85" t="s">
        <v>474</v>
      </c>
      <c r="C62" s="211"/>
      <c r="D62" s="211"/>
      <c r="E62" s="211"/>
      <c r="F62" s="211"/>
      <c r="G62" s="211"/>
      <c r="H62" s="211"/>
      <c r="I62" s="211"/>
      <c r="J62" s="211"/>
      <c r="K62" s="211"/>
      <c r="L62" s="211"/>
      <c r="M62" s="211"/>
      <c r="N62" s="211"/>
    </row>
    <row r="63" spans="1:102" ht="20.100000000000001" customHeight="1">
      <c r="B63" s="208"/>
      <c r="C63" s="211"/>
      <c r="D63" s="211"/>
      <c r="E63" s="211"/>
      <c r="F63" s="211"/>
      <c r="G63" s="211"/>
      <c r="H63" s="211"/>
      <c r="I63" s="211"/>
      <c r="J63" s="211"/>
      <c r="K63" s="211"/>
      <c r="L63" s="211"/>
      <c r="M63" s="211"/>
      <c r="N63" s="211"/>
    </row>
    <row r="64" spans="1:102" ht="20.100000000000001" customHeight="1">
      <c r="B64" s="208"/>
      <c r="C64" s="209"/>
      <c r="D64" s="209"/>
      <c r="E64" s="209"/>
      <c r="F64" s="209"/>
      <c r="G64" s="209"/>
      <c r="H64" s="209"/>
      <c r="I64" s="209"/>
      <c r="J64" s="209"/>
      <c r="K64" s="209"/>
      <c r="L64" s="209"/>
      <c r="M64" s="209"/>
      <c r="N64" s="209"/>
    </row>
    <row r="65" spans="2:14" ht="20.100000000000001" customHeight="1">
      <c r="B65" s="209"/>
      <c r="C65" s="209"/>
      <c r="D65" s="209"/>
      <c r="E65" s="209"/>
      <c r="F65" s="209"/>
      <c r="G65" s="209"/>
      <c r="H65" s="209"/>
      <c r="I65" s="209"/>
      <c r="J65" s="209"/>
      <c r="K65" s="209"/>
      <c r="L65" s="209"/>
      <c r="M65" s="209"/>
      <c r="N65" s="209"/>
    </row>
    <row r="66" spans="2:14" ht="20.100000000000001" customHeight="1">
      <c r="B66" s="209"/>
      <c r="C66" s="211"/>
      <c r="D66" s="211"/>
      <c r="E66" s="211"/>
      <c r="F66" s="211"/>
      <c r="G66" s="211"/>
      <c r="H66" s="211"/>
      <c r="I66" s="211"/>
      <c r="J66" s="211"/>
      <c r="K66" s="211"/>
      <c r="L66" s="211"/>
      <c r="M66" s="211"/>
      <c r="N66" s="211"/>
    </row>
    <row r="67" spans="2:14" ht="20.100000000000001" customHeight="1">
      <c r="B67" s="209"/>
    </row>
    <row r="68" spans="2:14" ht="20.100000000000001" customHeight="1">
      <c r="B68" s="210"/>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L1" sqref="L1"/>
    </sheetView>
  </sheetViews>
  <sheetFormatPr baseColWidth="10" defaultColWidth="0" defaultRowHeight="15" zeroHeight="1"/>
  <cols>
    <col min="1" max="1" width="5.7109375" style="44" customWidth="1"/>
    <col min="2" max="2" width="35.7109375" style="44" customWidth="1"/>
    <col min="3" max="14" width="16.7109375" style="44" customWidth="1"/>
    <col min="15" max="15" width="11.5703125" style="44" customWidth="1"/>
    <col min="16" max="102" width="0" style="44" hidden="1" customWidth="1"/>
    <col min="103" max="16384" width="11.42578125" style="52" hidden="1"/>
  </cols>
  <sheetData>
    <row r="1" spans="1:102" ht="89.1" customHeight="1"/>
    <row r="2" spans="1:102" s="212" customFormat="1" ht="20.100000000000001" customHeight="1">
      <c r="A2" s="72"/>
      <c r="B2" s="87" t="s">
        <v>17</v>
      </c>
      <c r="C2" s="272"/>
      <c r="D2" s="272"/>
      <c r="E2" s="272"/>
      <c r="F2" s="272"/>
      <c r="G2" s="272"/>
      <c r="H2" s="272"/>
      <c r="I2" s="272"/>
      <c r="J2" s="272"/>
      <c r="K2" s="272"/>
      <c r="L2" s="272"/>
      <c r="M2" s="272"/>
      <c r="N2" s="2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516"/>
      <c r="D4" s="516"/>
      <c r="E4" s="516"/>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5"/>
      <c r="C5" s="634" t="s">
        <v>477</v>
      </c>
      <c r="D5" s="635"/>
      <c r="E5" s="636"/>
      <c r="F5" s="634" t="s">
        <v>198</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294</v>
      </c>
      <c r="C7" s="217">
        <v>283589.82937014994</v>
      </c>
      <c r="D7" s="218">
        <v>341010.08716629993</v>
      </c>
      <c r="E7" s="219">
        <v>346526.04280190001</v>
      </c>
      <c r="F7" s="220">
        <v>1.0810236669308022</v>
      </c>
      <c r="G7" s="221">
        <v>1.2110229891663202</v>
      </c>
      <c r="H7" s="222">
        <v>1.2244551697073012</v>
      </c>
      <c r="I7" s="220">
        <v>207.02314913316155</v>
      </c>
      <c r="J7" s="221">
        <v>194.62028697124174</v>
      </c>
      <c r="K7" s="222">
        <v>195.4445157101716</v>
      </c>
      <c r="L7" s="220">
        <v>2.2379692381549265</v>
      </c>
      <c r="M7" s="221">
        <v>2.3568964168032025</v>
      </c>
      <c r="N7" s="222">
        <v>2.3931304765225945</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65468.371441029994</v>
      </c>
      <c r="D8" s="177">
        <v>76042.487922610017</v>
      </c>
      <c r="E8" s="178">
        <v>77239.372118909989</v>
      </c>
      <c r="F8" s="179">
        <v>0.92971889286761222</v>
      </c>
      <c r="G8" s="180">
        <v>1.0437765779149395</v>
      </c>
      <c r="H8" s="181">
        <v>1.0218061554215776</v>
      </c>
      <c r="I8" s="179">
        <v>260.74279889445449</v>
      </c>
      <c r="J8" s="180">
        <v>243.98102711441973</v>
      </c>
      <c r="K8" s="181">
        <v>251.66684285564429</v>
      </c>
      <c r="L8" s="179">
        <v>2.4241750631135468</v>
      </c>
      <c r="M8" s="180">
        <v>2.5466168155766109</v>
      </c>
      <c r="N8" s="181">
        <v>2.571547291454122</v>
      </c>
      <c r="O8" s="93"/>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43852.333424000004</v>
      </c>
      <c r="D9" s="177">
        <v>58499.123146999998</v>
      </c>
      <c r="E9" s="178">
        <v>59527.964573000005</v>
      </c>
      <c r="F9" s="179">
        <v>0.98522955853369687</v>
      </c>
      <c r="G9" s="180">
        <v>0.96479907670025311</v>
      </c>
      <c r="H9" s="181">
        <v>1.0127615589151953</v>
      </c>
      <c r="I9" s="179">
        <v>207.35735243247197</v>
      </c>
      <c r="J9" s="180">
        <v>220.06352952432584</v>
      </c>
      <c r="K9" s="181">
        <v>213.3080276021181</v>
      </c>
      <c r="L9" s="179">
        <v>2.0429459279576059</v>
      </c>
      <c r="M9" s="180">
        <v>2.1231709010046846</v>
      </c>
      <c r="N9" s="181">
        <v>2.1603017056344664</v>
      </c>
      <c r="O9" s="9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51261.588860190001</v>
      </c>
      <c r="D10" s="177">
        <v>65531.970904770002</v>
      </c>
      <c r="E10" s="178">
        <v>67222.174239980013</v>
      </c>
      <c r="F10" s="179">
        <v>0.52923754540641932</v>
      </c>
      <c r="G10" s="180">
        <v>0.51104828334351682</v>
      </c>
      <c r="H10" s="181">
        <v>0.51137098141576298</v>
      </c>
      <c r="I10" s="179">
        <v>249.7507522962926</v>
      </c>
      <c r="J10" s="180">
        <v>239.96195373983241</v>
      </c>
      <c r="K10" s="181">
        <v>242.19046789067056</v>
      </c>
      <c r="L10" s="179">
        <v>1.3217747510869655</v>
      </c>
      <c r="M10" s="180">
        <v>1.2263214452649775</v>
      </c>
      <c r="N10" s="181">
        <v>1.2384917725479501</v>
      </c>
      <c r="O10" s="9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2.6618263600000001</v>
      </c>
      <c r="D11" s="177">
        <v>9.735771E-2</v>
      </c>
      <c r="E11" s="178">
        <v>7.3143550000000002E-2</v>
      </c>
      <c r="F11" s="179">
        <v>35.239125064491432</v>
      </c>
      <c r="G11" s="180">
        <v>92.53755044156236</v>
      </c>
      <c r="H11" s="181">
        <v>100</v>
      </c>
      <c r="I11" s="179">
        <v>95.957059131667961</v>
      </c>
      <c r="J11" s="180">
        <v>73.442344329890489</v>
      </c>
      <c r="K11" s="181">
        <v>73.25512639186914</v>
      </c>
      <c r="L11" s="179">
        <v>33.814428075616476</v>
      </c>
      <c r="M11" s="180">
        <v>67.961746429738326</v>
      </c>
      <c r="N11" s="181">
        <v>73.25512639186914</v>
      </c>
      <c r="O11" s="9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15690.140885000001</v>
      </c>
      <c r="D12" s="177">
        <v>12615.899125999998</v>
      </c>
      <c r="E12" s="178">
        <v>12366.466646000001</v>
      </c>
      <c r="F12" s="179">
        <v>1.3150043553608282</v>
      </c>
      <c r="G12" s="180">
        <v>1.5872866927677431</v>
      </c>
      <c r="H12" s="181">
        <v>1.5423907366595746</v>
      </c>
      <c r="I12" s="179">
        <v>251.46472062304341</v>
      </c>
      <c r="J12" s="180">
        <v>217.27244330111199</v>
      </c>
      <c r="K12" s="181">
        <v>226.41574961535446</v>
      </c>
      <c r="L12" s="179">
        <v>3.3067720283889592</v>
      </c>
      <c r="M12" s="180">
        <v>3.4487365795698901</v>
      </c>
      <c r="N12" s="181">
        <v>3.492215548405563</v>
      </c>
      <c r="O12" s="9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24973.090705000002</v>
      </c>
      <c r="D13" s="177">
        <v>31099.447733999998</v>
      </c>
      <c r="E13" s="178">
        <v>31738.559844000003</v>
      </c>
      <c r="F13" s="179">
        <v>1.8858317000614921</v>
      </c>
      <c r="G13" s="180">
        <v>2.2873173796662383</v>
      </c>
      <c r="H13" s="181">
        <v>2.387165276950113</v>
      </c>
      <c r="I13" s="179">
        <v>156.33797564113647</v>
      </c>
      <c r="J13" s="180">
        <v>156.57204607375152</v>
      </c>
      <c r="K13" s="181">
        <v>156.00763664705747</v>
      </c>
      <c r="L13" s="179">
        <v>2.9482711038749656</v>
      </c>
      <c r="M13" s="180">
        <v>3.5812996215439483</v>
      </c>
      <c r="N13" s="181">
        <v>3.724160131429056</v>
      </c>
      <c r="O13" s="9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57913.692753999996</v>
      </c>
      <c r="D14" s="177">
        <v>68383.930771999992</v>
      </c>
      <c r="E14" s="178">
        <v>69254.922756000014</v>
      </c>
      <c r="F14" s="179">
        <v>1.164590259966485</v>
      </c>
      <c r="G14" s="180">
        <v>1.4613373137789478</v>
      </c>
      <c r="H14" s="181">
        <v>1.4828367329469434</v>
      </c>
      <c r="I14" s="179">
        <v>173.09488692926377</v>
      </c>
      <c r="J14" s="180">
        <v>159.17134731082015</v>
      </c>
      <c r="K14" s="181">
        <v>160.1878324361482</v>
      </c>
      <c r="L14" s="179">
        <v>2.0158461936782062</v>
      </c>
      <c r="M14" s="180">
        <v>2.3260302910976987</v>
      </c>
      <c r="N14" s="181">
        <v>2.3753240210747042</v>
      </c>
      <c r="O14" s="9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9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360.13489155000008</v>
      </c>
      <c r="D16" s="177">
        <v>375.05996496</v>
      </c>
      <c r="E16" s="178">
        <v>374.05217594000004</v>
      </c>
      <c r="F16" s="179">
        <v>1.9085757784859647</v>
      </c>
      <c r="G16" s="180">
        <v>1.8659870057702359</v>
      </c>
      <c r="H16" s="181">
        <v>1.3309892229576532</v>
      </c>
      <c r="I16" s="179">
        <v>156.32723123326014</v>
      </c>
      <c r="J16" s="180">
        <v>152.0584692398192</v>
      </c>
      <c r="K16" s="181">
        <v>195.32298912133658</v>
      </c>
      <c r="L16" s="179">
        <v>2.9836236704957493</v>
      </c>
      <c r="M16" s="180">
        <v>2.8373912771881575</v>
      </c>
      <c r="N16" s="181">
        <v>2.599727935163739</v>
      </c>
      <c r="O16" s="9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8.2985852999999992</v>
      </c>
      <c r="D17" s="177">
        <v>22.818190600000001</v>
      </c>
      <c r="E17" s="178">
        <v>25.111813059999996</v>
      </c>
      <c r="F17" s="179">
        <v>0</v>
      </c>
      <c r="G17" s="180">
        <v>0</v>
      </c>
      <c r="H17" s="181">
        <v>0</v>
      </c>
      <c r="I17" s="179" t="s">
        <v>296</v>
      </c>
      <c r="J17" s="180" t="s">
        <v>296</v>
      </c>
      <c r="K17" s="181" t="s">
        <v>296</v>
      </c>
      <c r="L17" s="179">
        <v>1.4758663744771054</v>
      </c>
      <c r="M17" s="180">
        <v>1.4608213063133935</v>
      </c>
      <c r="N17" s="181">
        <v>1.4681905249895166</v>
      </c>
      <c r="O17" s="9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5684.4795190000004</v>
      </c>
      <c r="D18" s="177">
        <v>6538.5833830000001</v>
      </c>
      <c r="E18" s="178">
        <v>6638.6264110000002</v>
      </c>
      <c r="F18" s="179">
        <v>2.4799168424974667</v>
      </c>
      <c r="G18" s="180">
        <v>2.322743644974635</v>
      </c>
      <c r="H18" s="181">
        <v>2.3361208388383883</v>
      </c>
      <c r="I18" s="179">
        <v>184.22544837704012</v>
      </c>
      <c r="J18" s="180">
        <v>201.07172874872435</v>
      </c>
      <c r="K18" s="181">
        <v>202.5364194724184</v>
      </c>
      <c r="L18" s="179">
        <v>4.5686379224686933</v>
      </c>
      <c r="M18" s="180">
        <v>4.6703808013516301</v>
      </c>
      <c r="N18" s="181">
        <v>4.7314955015322973</v>
      </c>
      <c r="O18" s="9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9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5315.7257379600005</v>
      </c>
      <c r="D20" s="177">
        <v>5973.1608396199999</v>
      </c>
      <c r="E20" s="178">
        <v>6074.1283792099994</v>
      </c>
      <c r="F20" s="179">
        <v>0.49673188237385113</v>
      </c>
      <c r="G20" s="180">
        <v>0.79422036127555617</v>
      </c>
      <c r="H20" s="181">
        <v>0.74210067561763648</v>
      </c>
      <c r="I20" s="179">
        <v>460.13650088366234</v>
      </c>
      <c r="J20" s="180">
        <v>263.69334380009929</v>
      </c>
      <c r="K20" s="181">
        <v>265.48394312721268</v>
      </c>
      <c r="L20" s="179">
        <v>2.2856447023285877</v>
      </c>
      <c r="M20" s="180">
        <v>2.0943062277887425</v>
      </c>
      <c r="N20" s="181">
        <v>1.9701581356033875</v>
      </c>
      <c r="O20" s="9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9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9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295</v>
      </c>
      <c r="G23" s="180" t="s">
        <v>295</v>
      </c>
      <c r="H23" s="181" t="s">
        <v>295</v>
      </c>
      <c r="I23" s="179" t="s">
        <v>296</v>
      </c>
      <c r="J23" s="180" t="s">
        <v>296</v>
      </c>
      <c r="K23" s="181" t="s">
        <v>296</v>
      </c>
      <c r="L23" s="179" t="s">
        <v>296</v>
      </c>
      <c r="M23" s="180" t="s">
        <v>296</v>
      </c>
      <c r="N23" s="181" t="s">
        <v>296</v>
      </c>
      <c r="O23" s="9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0</v>
      </c>
      <c r="D24" s="177">
        <v>7871.1231060300006</v>
      </c>
      <c r="E24" s="178">
        <v>7863.6699152499996</v>
      </c>
      <c r="F24" s="179" t="s">
        <v>295</v>
      </c>
      <c r="G24" s="180">
        <v>2.7550400144786336</v>
      </c>
      <c r="H24" s="181">
        <v>2.776583650167856</v>
      </c>
      <c r="I24" s="179" t="s">
        <v>296</v>
      </c>
      <c r="J24" s="180">
        <v>124.18440822378965</v>
      </c>
      <c r="K24" s="181">
        <v>122.58492357360306</v>
      </c>
      <c r="L24" s="179" t="s">
        <v>296</v>
      </c>
      <c r="M24" s="180">
        <v>3.4213301383088992</v>
      </c>
      <c r="N24" s="181">
        <v>3.4036729455154249</v>
      </c>
      <c r="O24" s="9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9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9.4979359999999993</v>
      </c>
      <c r="D26" s="177">
        <v>5.594563</v>
      </c>
      <c r="E26" s="178">
        <v>5.3674299999999997</v>
      </c>
      <c r="F26" s="179">
        <v>0</v>
      </c>
      <c r="G26" s="180">
        <v>0</v>
      </c>
      <c r="H26" s="181">
        <v>0</v>
      </c>
      <c r="I26" s="179" t="s">
        <v>296</v>
      </c>
      <c r="J26" s="180" t="s">
        <v>296</v>
      </c>
      <c r="K26" s="181" t="s">
        <v>296</v>
      </c>
      <c r="L26" s="179">
        <v>1.2726659771133435</v>
      </c>
      <c r="M26" s="180">
        <v>1.978313587674319</v>
      </c>
      <c r="N26" s="181">
        <v>1.9076354978080758</v>
      </c>
      <c r="O26" s="9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0</v>
      </c>
      <c r="D27" s="177">
        <v>0</v>
      </c>
      <c r="E27" s="178">
        <v>0</v>
      </c>
      <c r="F27" s="179" t="s">
        <v>295</v>
      </c>
      <c r="G27" s="180" t="s">
        <v>295</v>
      </c>
      <c r="H27" s="181" t="s">
        <v>295</v>
      </c>
      <c r="I27" s="179" t="s">
        <v>296</v>
      </c>
      <c r="J27" s="180" t="s">
        <v>296</v>
      </c>
      <c r="K27" s="181" t="s">
        <v>296</v>
      </c>
      <c r="L27" s="179" t="s">
        <v>296</v>
      </c>
      <c r="M27" s="180" t="s">
        <v>296</v>
      </c>
      <c r="N27" s="181" t="s">
        <v>296</v>
      </c>
      <c r="O27" s="9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9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0</v>
      </c>
      <c r="D29" s="177">
        <v>0</v>
      </c>
      <c r="E29" s="178">
        <v>0</v>
      </c>
      <c r="F29" s="179" t="s">
        <v>295</v>
      </c>
      <c r="G29" s="180" t="s">
        <v>295</v>
      </c>
      <c r="H29" s="181" t="s">
        <v>295</v>
      </c>
      <c r="I29" s="179" t="s">
        <v>296</v>
      </c>
      <c r="J29" s="180" t="s">
        <v>296</v>
      </c>
      <c r="K29" s="181" t="s">
        <v>296</v>
      </c>
      <c r="L29" s="179" t="s">
        <v>296</v>
      </c>
      <c r="M29" s="180" t="s">
        <v>296</v>
      </c>
      <c r="N29" s="181" t="s">
        <v>296</v>
      </c>
      <c r="O29" s="9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295</v>
      </c>
      <c r="G30" s="180" t="s">
        <v>295</v>
      </c>
      <c r="H30" s="181" t="s">
        <v>295</v>
      </c>
      <c r="I30" s="179" t="s">
        <v>296</v>
      </c>
      <c r="J30" s="180" t="s">
        <v>296</v>
      </c>
      <c r="K30" s="181" t="s">
        <v>296</v>
      </c>
      <c r="L30" s="179" t="s">
        <v>296</v>
      </c>
      <c r="M30" s="180" t="s">
        <v>296</v>
      </c>
      <c r="N30" s="181" t="s">
        <v>296</v>
      </c>
      <c r="O30" s="9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9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1.6091069999999998</v>
      </c>
      <c r="D32" s="177">
        <v>1.144625</v>
      </c>
      <c r="E32" s="178">
        <v>1.0867449999999999</v>
      </c>
      <c r="F32" s="179">
        <v>0.41202977800730473</v>
      </c>
      <c r="G32" s="180">
        <v>0.57922900513268538</v>
      </c>
      <c r="H32" s="181">
        <v>0.61007872131916874</v>
      </c>
      <c r="I32" s="179">
        <v>190.22624434389141</v>
      </c>
      <c r="J32" s="180">
        <v>150.54298642533939</v>
      </c>
      <c r="K32" s="181">
        <v>147.85822021116138</v>
      </c>
      <c r="L32" s="179">
        <v>0.7837887722817688</v>
      </c>
      <c r="M32" s="180">
        <v>0.87198864256852682</v>
      </c>
      <c r="N32" s="181">
        <v>0.90205153922953418</v>
      </c>
      <c r="O32" s="9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18.936599999999999</v>
      </c>
      <c r="D33" s="177">
        <v>7.8845180000000008</v>
      </c>
      <c r="E33" s="178">
        <v>9.3379639999999995</v>
      </c>
      <c r="F33" s="179">
        <v>14.573656305778229</v>
      </c>
      <c r="G33" s="180">
        <v>3.773788074299532</v>
      </c>
      <c r="H33" s="181">
        <v>3.1864012326455748</v>
      </c>
      <c r="I33" s="179">
        <v>101.76193176568209</v>
      </c>
      <c r="J33" s="180">
        <v>145.58167672116821</v>
      </c>
      <c r="K33" s="181">
        <v>132.68850089902367</v>
      </c>
      <c r="L33" s="179">
        <v>14.83043418565107</v>
      </c>
      <c r="M33" s="180">
        <v>5.4939439544687438</v>
      </c>
      <c r="N33" s="181">
        <v>4.2279880282254245</v>
      </c>
      <c r="O33" s="9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9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691.04748375999998</v>
      </c>
      <c r="D35" s="177">
        <v>505.004077</v>
      </c>
      <c r="E35" s="178">
        <v>483.56586200000004</v>
      </c>
      <c r="F35" s="179">
        <v>2.1460261325762184</v>
      </c>
      <c r="G35" s="180">
        <v>2.9107955102707019</v>
      </c>
      <c r="H35" s="181">
        <v>3.2713413503949949</v>
      </c>
      <c r="I35" s="179">
        <v>267.28700150826569</v>
      </c>
      <c r="J35" s="180">
        <v>214.72894975086461</v>
      </c>
      <c r="K35" s="181">
        <v>191.73149024374979</v>
      </c>
      <c r="L35" s="179">
        <v>5.7360489013467735</v>
      </c>
      <c r="M35" s="180">
        <v>6.2503206285995985</v>
      </c>
      <c r="N35" s="181">
        <v>6.2721915220723332</v>
      </c>
      <c r="O35" s="9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9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9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9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9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3.4091300000000002</v>
      </c>
      <c r="D40" s="177">
        <v>3.1528589999999999</v>
      </c>
      <c r="E40" s="178">
        <v>3.0969720000000001</v>
      </c>
      <c r="F40" s="179">
        <v>15.500083599041398</v>
      </c>
      <c r="G40" s="180">
        <v>0</v>
      </c>
      <c r="H40" s="181">
        <v>0</v>
      </c>
      <c r="I40" s="179">
        <v>116.0155407272273</v>
      </c>
      <c r="J40" s="180" t="s">
        <v>296</v>
      </c>
      <c r="K40" s="181" t="s">
        <v>296</v>
      </c>
      <c r="L40" s="179">
        <v>17.982505800600151</v>
      </c>
      <c r="M40" s="180">
        <v>2.7412262965137359</v>
      </c>
      <c r="N40" s="181">
        <v>4.3366552878101583</v>
      </c>
      <c r="O40" s="9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9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9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9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9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9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9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5436.1289130000005</v>
      </c>
      <c r="D47" s="177">
        <v>7533.6040760000005</v>
      </c>
      <c r="E47" s="178">
        <v>7698.4658129999998</v>
      </c>
      <c r="F47" s="179">
        <v>1.2236227113917229</v>
      </c>
      <c r="G47" s="180">
        <v>1.1617911841004478</v>
      </c>
      <c r="H47" s="181">
        <v>1.1973936916669659</v>
      </c>
      <c r="I47" s="179">
        <v>202.83341693012034</v>
      </c>
      <c r="J47" s="180">
        <v>197.1717919142138</v>
      </c>
      <c r="K47" s="181">
        <v>202.44249614106798</v>
      </c>
      <c r="L47" s="179">
        <v>2.4819157558488163</v>
      </c>
      <c r="M47" s="180">
        <v>2.2907244959922153</v>
      </c>
      <c r="N47" s="181">
        <v>2.4240336780462886</v>
      </c>
      <c r="O47" s="9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9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9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0</v>
      </c>
      <c r="D50" s="180">
        <v>0</v>
      </c>
      <c r="E50" s="181">
        <v>0</v>
      </c>
      <c r="F50" s="179" t="s">
        <v>295</v>
      </c>
      <c r="G50" s="180" t="s">
        <v>295</v>
      </c>
      <c r="H50" s="181" t="s">
        <v>295</v>
      </c>
      <c r="I50" s="179" t="s">
        <v>296</v>
      </c>
      <c r="J50" s="180" t="s">
        <v>296</v>
      </c>
      <c r="K50" s="181" t="s">
        <v>296</v>
      </c>
      <c r="L50" s="179" t="s">
        <v>296</v>
      </c>
      <c r="M50" s="180" t="s">
        <v>296</v>
      </c>
      <c r="N50" s="181" t="s">
        <v>296</v>
      </c>
      <c r="O50" s="9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9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80">
        <v>0</v>
      </c>
      <c r="E52" s="181">
        <v>0</v>
      </c>
      <c r="F52" s="179" t="s">
        <v>295</v>
      </c>
      <c r="G52" s="180" t="s">
        <v>295</v>
      </c>
      <c r="H52" s="181" t="s">
        <v>295</v>
      </c>
      <c r="I52" s="179" t="s">
        <v>296</v>
      </c>
      <c r="J52" s="180" t="s">
        <v>296</v>
      </c>
      <c r="K52" s="181" t="s">
        <v>296</v>
      </c>
      <c r="L52" s="179" t="s">
        <v>296</v>
      </c>
      <c r="M52" s="180" t="s">
        <v>296</v>
      </c>
      <c r="N52" s="181" t="s">
        <v>296</v>
      </c>
      <c r="O52" s="9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185</v>
      </c>
      <c r="C54" s="105">
        <v>0</v>
      </c>
      <c r="D54" s="180">
        <v>0</v>
      </c>
      <c r="E54" s="181">
        <v>0</v>
      </c>
      <c r="F54" s="179" t="s">
        <v>295</v>
      </c>
      <c r="G54" s="180" t="s">
        <v>295</v>
      </c>
      <c r="H54" s="181" t="s">
        <v>295</v>
      </c>
      <c r="I54" s="179" t="s">
        <v>296</v>
      </c>
      <c r="J54" s="180" t="s">
        <v>296</v>
      </c>
      <c r="K54" s="181" t="s">
        <v>296</v>
      </c>
      <c r="L54" s="179" t="s">
        <v>296</v>
      </c>
      <c r="M54" s="180" t="s">
        <v>296</v>
      </c>
      <c r="N54" s="181" t="s">
        <v>296</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53</v>
      </c>
      <c r="C55" s="105">
        <v>0</v>
      </c>
      <c r="D55" s="180">
        <v>0</v>
      </c>
      <c r="E55" s="181">
        <v>0</v>
      </c>
      <c r="F55" s="179" t="s">
        <v>295</v>
      </c>
      <c r="G55" s="180" t="s">
        <v>295</v>
      </c>
      <c r="H55" s="181" t="s">
        <v>295</v>
      </c>
      <c r="I55" s="179" t="s">
        <v>296</v>
      </c>
      <c r="J55" s="180" t="s">
        <v>296</v>
      </c>
      <c r="K55" s="181" t="s">
        <v>296</v>
      </c>
      <c r="L55" s="179" t="s">
        <v>296</v>
      </c>
      <c r="M55" s="180" t="s">
        <v>296</v>
      </c>
      <c r="N55" s="181" t="s">
        <v>296</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231</v>
      </c>
      <c r="C56" s="105">
        <v>0</v>
      </c>
      <c r="D56" s="180">
        <v>0</v>
      </c>
      <c r="E56" s="181">
        <v>0</v>
      </c>
      <c r="F56" s="179" t="s">
        <v>295</v>
      </c>
      <c r="G56" s="180" t="s">
        <v>295</v>
      </c>
      <c r="H56" s="181" t="s">
        <v>295</v>
      </c>
      <c r="I56" s="179" t="s">
        <v>296</v>
      </c>
      <c r="J56" s="180" t="s">
        <v>296</v>
      </c>
      <c r="K56" s="181" t="s">
        <v>296</v>
      </c>
      <c r="L56" s="179" t="s">
        <v>296</v>
      </c>
      <c r="M56" s="180" t="s">
        <v>296</v>
      </c>
      <c r="N56" s="181" t="s">
        <v>296</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68</v>
      </c>
      <c r="C57" s="105">
        <v>0</v>
      </c>
      <c r="D57" s="180">
        <v>0</v>
      </c>
      <c r="E57" s="181">
        <v>0</v>
      </c>
      <c r="F57" s="179" t="s">
        <v>295</v>
      </c>
      <c r="G57" s="180" t="s">
        <v>295</v>
      </c>
      <c r="H57" s="181" t="s">
        <v>295</v>
      </c>
      <c r="I57" s="179" t="s">
        <v>296</v>
      </c>
      <c r="J57" s="180" t="s">
        <v>296</v>
      </c>
      <c r="K57" s="181" t="s">
        <v>296</v>
      </c>
      <c r="L57" s="179" t="s">
        <v>296</v>
      </c>
      <c r="M57" s="180" t="s">
        <v>296</v>
      </c>
      <c r="N57" s="181" t="s">
        <v>296</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55</v>
      </c>
      <c r="C58" s="105">
        <v>0</v>
      </c>
      <c r="D58" s="180">
        <v>0</v>
      </c>
      <c r="E58" s="181">
        <v>0</v>
      </c>
      <c r="F58" s="179" t="s">
        <v>295</v>
      </c>
      <c r="G58" s="180" t="s">
        <v>295</v>
      </c>
      <c r="H58" s="181" t="s">
        <v>295</v>
      </c>
      <c r="I58" s="179" t="s">
        <v>296</v>
      </c>
      <c r="J58" s="180" t="s">
        <v>296</v>
      </c>
      <c r="K58" s="181" t="s">
        <v>296</v>
      </c>
      <c r="L58" s="179" t="s">
        <v>296</v>
      </c>
      <c r="M58" s="180" t="s">
        <v>296</v>
      </c>
      <c r="N58" s="181" t="s">
        <v>296</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50</v>
      </c>
      <c r="C59" s="105">
        <v>6898.681571000001</v>
      </c>
      <c r="D59" s="180" t="s">
        <v>476</v>
      </c>
      <c r="E59" s="181" t="s">
        <v>295</v>
      </c>
      <c r="F59" s="179">
        <v>2.0597648048770911</v>
      </c>
      <c r="G59" s="180" t="s">
        <v>295</v>
      </c>
      <c r="H59" s="181" t="s">
        <v>295</v>
      </c>
      <c r="I59" s="179">
        <v>135.46912218844901</v>
      </c>
      <c r="J59" s="180" t="s">
        <v>476</v>
      </c>
      <c r="K59" s="181" t="s">
        <v>295</v>
      </c>
      <c r="L59" s="179">
        <v>2.7903453003136147</v>
      </c>
      <c r="M59" s="180" t="s">
        <v>476</v>
      </c>
      <c r="N59" s="181" t="s">
        <v>295</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475</v>
      </c>
      <c r="C61" s="256"/>
      <c r="D61" s="256"/>
      <c r="E61" s="256"/>
      <c r="F61" s="308"/>
      <c r="G61" s="308"/>
      <c r="H61" s="308"/>
      <c r="I61" s="308"/>
      <c r="J61" s="308"/>
      <c r="K61" s="308"/>
      <c r="L61" s="308"/>
      <c r="M61" s="308"/>
      <c r="N61" s="30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474</v>
      </c>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L1" sqref="L1"/>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2" customFormat="1" ht="20.100000000000001" customHeight="1">
      <c r="A2" s="72"/>
      <c r="B2" s="87" t="s">
        <v>17</v>
      </c>
      <c r="C2" s="272"/>
      <c r="D2" s="272"/>
      <c r="E2" s="272"/>
      <c r="F2" s="272"/>
      <c r="G2" s="272"/>
      <c r="H2" s="272"/>
      <c r="I2" s="272"/>
      <c r="J2" s="272"/>
      <c r="K2" s="272"/>
      <c r="L2" s="272"/>
      <c r="M2" s="272"/>
      <c r="N2" s="2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5"/>
      <c r="C5" s="634" t="s">
        <v>203</v>
      </c>
      <c r="D5" s="635"/>
      <c r="E5" s="636"/>
      <c r="F5" s="634" t="s">
        <v>198</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294</v>
      </c>
      <c r="C7" s="306">
        <v>40125.746080680008</v>
      </c>
      <c r="D7" s="233">
        <v>44799.134198959997</v>
      </c>
      <c r="E7" s="234">
        <v>44868.136256110003</v>
      </c>
      <c r="F7" s="220">
        <v>4.3178079310634931</v>
      </c>
      <c r="G7" s="221">
        <v>4.6488950252711545</v>
      </c>
      <c r="H7" s="222">
        <v>4.7851965175121896</v>
      </c>
      <c r="I7" s="220">
        <v>246.02169342054466</v>
      </c>
      <c r="J7" s="221">
        <v>214.99399663422869</v>
      </c>
      <c r="K7" s="222">
        <v>208.64722353771376</v>
      </c>
      <c r="L7" s="220">
        <v>10.622744190648991</v>
      </c>
      <c r="M7" s="221">
        <v>9.994845214160291</v>
      </c>
      <c r="N7" s="222">
        <v>9.98417967461255</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295</v>
      </c>
      <c r="G8" s="180" t="s">
        <v>295</v>
      </c>
      <c r="H8" s="181" t="s">
        <v>295</v>
      </c>
      <c r="I8" s="179" t="s">
        <v>296</v>
      </c>
      <c r="J8" s="180" t="s">
        <v>296</v>
      </c>
      <c r="K8" s="181" t="s">
        <v>296</v>
      </c>
      <c r="L8" s="179" t="s">
        <v>296</v>
      </c>
      <c r="M8" s="180" t="s">
        <v>296</v>
      </c>
      <c r="N8" s="181" t="s">
        <v>296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962.04970099999991</v>
      </c>
      <c r="D9" s="177">
        <v>1098.6964949999999</v>
      </c>
      <c r="E9" s="178">
        <v>1111.7890709999999</v>
      </c>
      <c r="F9" s="179">
        <v>1.0412173081689882</v>
      </c>
      <c r="G9" s="180">
        <v>1.2244639043833485</v>
      </c>
      <c r="H9" s="181">
        <v>1.4275718671819899</v>
      </c>
      <c r="I9" s="179">
        <v>790.44669736372919</v>
      </c>
      <c r="J9" s="180">
        <v>734.93749638560257</v>
      </c>
      <c r="K9" s="181">
        <v>662.9709768171906</v>
      </c>
      <c r="L9" s="179">
        <v>8.2302678248012899</v>
      </c>
      <c r="M9" s="180">
        <v>8.9990443630203814</v>
      </c>
      <c r="N9" s="181">
        <v>9.4643871526238463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295</v>
      </c>
      <c r="G10" s="180" t="s">
        <v>295</v>
      </c>
      <c r="H10" s="181" t="s">
        <v>295</v>
      </c>
      <c r="I10" s="179" t="s">
        <v>296</v>
      </c>
      <c r="J10" s="180" t="s">
        <v>296</v>
      </c>
      <c r="K10" s="181" t="s">
        <v>296</v>
      </c>
      <c r="L10" s="179" t="s">
        <v>296</v>
      </c>
      <c r="M10" s="180" t="s">
        <v>296</v>
      </c>
      <c r="N10" s="181" t="s">
        <v>296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295</v>
      </c>
      <c r="G11" s="180" t="s">
        <v>295</v>
      </c>
      <c r="H11" s="181" t="s">
        <v>295</v>
      </c>
      <c r="I11" s="179" t="s">
        <v>296</v>
      </c>
      <c r="J11" s="180" t="s">
        <v>296</v>
      </c>
      <c r="K11" s="181" t="s">
        <v>296</v>
      </c>
      <c r="L11" s="179" t="s">
        <v>296</v>
      </c>
      <c r="M11" s="180" t="s">
        <v>296</v>
      </c>
      <c r="N11" s="181" t="s">
        <v>296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0</v>
      </c>
      <c r="D12" s="177">
        <v>0</v>
      </c>
      <c r="E12" s="178">
        <v>0</v>
      </c>
      <c r="F12" s="179" t="s">
        <v>295</v>
      </c>
      <c r="G12" s="180" t="s">
        <v>295</v>
      </c>
      <c r="H12" s="181" t="s">
        <v>295</v>
      </c>
      <c r="I12" s="179" t="s">
        <v>296</v>
      </c>
      <c r="J12" s="180" t="s">
        <v>296</v>
      </c>
      <c r="K12" s="181" t="s">
        <v>296</v>
      </c>
      <c r="L12" s="179" t="s">
        <v>296</v>
      </c>
      <c r="M12" s="180" t="s">
        <v>296</v>
      </c>
      <c r="N12" s="181" t="s">
        <v>296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0</v>
      </c>
      <c r="D13" s="177">
        <v>0</v>
      </c>
      <c r="E13" s="178">
        <v>0</v>
      </c>
      <c r="F13" s="179" t="s">
        <v>295</v>
      </c>
      <c r="G13" s="180" t="s">
        <v>295</v>
      </c>
      <c r="H13" s="181" t="s">
        <v>295</v>
      </c>
      <c r="I13" s="179" t="s">
        <v>296</v>
      </c>
      <c r="J13" s="180" t="s">
        <v>296</v>
      </c>
      <c r="K13" s="181" t="s">
        <v>296</v>
      </c>
      <c r="L13" s="179" t="s">
        <v>296</v>
      </c>
      <c r="M13" s="180" t="s">
        <v>296</v>
      </c>
      <c r="N13" s="181" t="s">
        <v>296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7.3015460000000001</v>
      </c>
      <c r="D14" s="177">
        <v>2.0572650000000001</v>
      </c>
      <c r="E14" s="178">
        <v>1.8496330000000001</v>
      </c>
      <c r="F14" s="179">
        <v>5.3470456804627409</v>
      </c>
      <c r="G14" s="180">
        <v>0</v>
      </c>
      <c r="H14" s="181">
        <v>0</v>
      </c>
      <c r="I14" s="179">
        <v>229.63318707945609</v>
      </c>
      <c r="J14" s="180" t="s">
        <v>296</v>
      </c>
      <c r="K14" s="181" t="s">
        <v>296</v>
      </c>
      <c r="L14" s="179">
        <v>12.278591410640981</v>
      </c>
      <c r="M14" s="180">
        <v>2.9865379520868722</v>
      </c>
      <c r="N14" s="181">
        <v>3.8624419006365049</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295</v>
      </c>
      <c r="G16" s="180" t="s">
        <v>295</v>
      </c>
      <c r="H16" s="181" t="s">
        <v>295</v>
      </c>
      <c r="I16" s="179" t="s">
        <v>296</v>
      </c>
      <c r="J16" s="180" t="s">
        <v>296</v>
      </c>
      <c r="K16" s="181" t="s">
        <v>296</v>
      </c>
      <c r="L16" s="179" t="s">
        <v>296</v>
      </c>
      <c r="M16" s="180" t="s">
        <v>296</v>
      </c>
      <c r="N16" s="181" t="s">
        <v>296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39044.832434679993</v>
      </c>
      <c r="D17" s="177">
        <v>43656.397915959998</v>
      </c>
      <c r="E17" s="178">
        <v>43709.334281110001</v>
      </c>
      <c r="F17" s="179">
        <v>4.4030644581356118</v>
      </c>
      <c r="G17" s="180">
        <v>4.7389352418002995</v>
      </c>
      <c r="H17" s="181">
        <v>4.8749169660103284</v>
      </c>
      <c r="I17" s="179">
        <v>242.57505666606477</v>
      </c>
      <c r="J17" s="180">
        <v>211.38306026746415</v>
      </c>
      <c r="K17" s="181">
        <v>205.01864702435489</v>
      </c>
      <c r="L17" s="179">
        <v>10.680736104365815</v>
      </c>
      <c r="M17" s="180">
        <v>10.017306338210824</v>
      </c>
      <c r="N17" s="181">
        <v>9.9944888072751059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43.034836999999996</v>
      </c>
      <c r="D18" s="177">
        <v>41.982522999999993</v>
      </c>
      <c r="E18" s="178">
        <v>45.163271000000002</v>
      </c>
      <c r="F18" s="179">
        <v>1.6959329949361723</v>
      </c>
      <c r="G18" s="180">
        <v>0.86500994711537471</v>
      </c>
      <c r="H18" s="181">
        <v>0.80408923436922886</v>
      </c>
      <c r="I18" s="179">
        <v>930.74131113309454</v>
      </c>
      <c r="J18" s="180">
        <v>1507.7333795948266</v>
      </c>
      <c r="K18" s="181">
        <v>1623.380503534323</v>
      </c>
      <c r="L18" s="179">
        <v>15.784748993007689</v>
      </c>
      <c r="M18" s="180">
        <v>13.042043709474061</v>
      </c>
      <c r="N18" s="181">
        <v>13.053427861768471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295</v>
      </c>
      <c r="G20" s="180" t="s">
        <v>295</v>
      </c>
      <c r="H20" s="181" t="s">
        <v>295</v>
      </c>
      <c r="I20" s="179" t="s">
        <v>296</v>
      </c>
      <c r="J20" s="180" t="s">
        <v>296</v>
      </c>
      <c r="K20" s="181" t="s">
        <v>296</v>
      </c>
      <c r="L20" s="179" t="s">
        <v>296</v>
      </c>
      <c r="M20" s="180" t="s">
        <v>296</v>
      </c>
      <c r="N20" s="181" t="s">
        <v>296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295</v>
      </c>
      <c r="G23" s="180" t="s">
        <v>295</v>
      </c>
      <c r="H23" s="181" t="s">
        <v>295</v>
      </c>
      <c r="I23" s="179" t="s">
        <v>296</v>
      </c>
      <c r="J23" s="180" t="s">
        <v>296</v>
      </c>
      <c r="K23" s="181" t="s">
        <v>296</v>
      </c>
      <c r="L23" s="179" t="s">
        <v>296</v>
      </c>
      <c r="M23" s="180" t="s">
        <v>296</v>
      </c>
      <c r="N23" s="181" t="s">
        <v>296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0</v>
      </c>
      <c r="D24" s="177">
        <v>0</v>
      </c>
      <c r="E24" s="178">
        <v>0</v>
      </c>
      <c r="F24" s="179" t="s">
        <v>295</v>
      </c>
      <c r="G24" s="180" t="s">
        <v>295</v>
      </c>
      <c r="H24" s="181" t="s">
        <v>295</v>
      </c>
      <c r="I24" s="179" t="s">
        <v>296</v>
      </c>
      <c r="J24" s="180" t="s">
        <v>296</v>
      </c>
      <c r="K24" s="181" t="s">
        <v>296</v>
      </c>
      <c r="L24" s="179" t="s">
        <v>296</v>
      </c>
      <c r="M24" s="180" t="s">
        <v>296</v>
      </c>
      <c r="N24" s="181" t="s">
        <v>296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0</v>
      </c>
      <c r="D26" s="177">
        <v>0</v>
      </c>
      <c r="E26" s="178">
        <v>0</v>
      </c>
      <c r="F26" s="179" t="s">
        <v>295</v>
      </c>
      <c r="G26" s="180" t="s">
        <v>295</v>
      </c>
      <c r="H26" s="181" t="s">
        <v>295</v>
      </c>
      <c r="I26" s="179" t="s">
        <v>296</v>
      </c>
      <c r="J26" s="180" t="s">
        <v>296</v>
      </c>
      <c r="K26" s="181" t="s">
        <v>296</v>
      </c>
      <c r="L26" s="179" t="s">
        <v>296</v>
      </c>
      <c r="M26" s="180" t="s">
        <v>296</v>
      </c>
      <c r="N26" s="181" t="s">
        <v>296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0</v>
      </c>
      <c r="D27" s="177">
        <v>0</v>
      </c>
      <c r="E27" s="178">
        <v>0</v>
      </c>
      <c r="F27" s="179" t="s">
        <v>295</v>
      </c>
      <c r="G27" s="180" t="s">
        <v>295</v>
      </c>
      <c r="H27" s="181" t="s">
        <v>295</v>
      </c>
      <c r="I27" s="179" t="s">
        <v>296</v>
      </c>
      <c r="J27" s="180" t="s">
        <v>296</v>
      </c>
      <c r="K27" s="181" t="s">
        <v>296</v>
      </c>
      <c r="L27" s="179" t="s">
        <v>296</v>
      </c>
      <c r="M27" s="180" t="s">
        <v>296</v>
      </c>
      <c r="N27" s="181" t="s">
        <v>296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0</v>
      </c>
      <c r="D29" s="177">
        <v>0</v>
      </c>
      <c r="E29" s="178">
        <v>0</v>
      </c>
      <c r="F29" s="179" t="s">
        <v>295</v>
      </c>
      <c r="G29" s="180" t="s">
        <v>295</v>
      </c>
      <c r="H29" s="181" t="s">
        <v>295</v>
      </c>
      <c r="I29" s="179" t="s">
        <v>296</v>
      </c>
      <c r="J29" s="180" t="s">
        <v>296</v>
      </c>
      <c r="K29" s="181" t="s">
        <v>296</v>
      </c>
      <c r="L29" s="179" t="s">
        <v>296</v>
      </c>
      <c r="M29" s="180" t="s">
        <v>296</v>
      </c>
      <c r="N29" s="181" t="s">
        <v>296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295</v>
      </c>
      <c r="G30" s="180" t="s">
        <v>295</v>
      </c>
      <c r="H30" s="181" t="s">
        <v>295</v>
      </c>
      <c r="I30" s="179" t="s">
        <v>296</v>
      </c>
      <c r="J30" s="180" t="s">
        <v>296</v>
      </c>
      <c r="K30" s="181" t="s">
        <v>296</v>
      </c>
      <c r="L30" s="179" t="s">
        <v>296</v>
      </c>
      <c r="M30" s="180" t="s">
        <v>296</v>
      </c>
      <c r="N30" s="181" t="s">
        <v>296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295</v>
      </c>
      <c r="G32" s="180" t="s">
        <v>295</v>
      </c>
      <c r="H32" s="181" t="s">
        <v>295</v>
      </c>
      <c r="I32" s="179" t="s">
        <v>296</v>
      </c>
      <c r="J32" s="180" t="s">
        <v>296</v>
      </c>
      <c r="K32" s="181" t="s">
        <v>296</v>
      </c>
      <c r="L32" s="179" t="s">
        <v>296</v>
      </c>
      <c r="M32" s="180" t="s">
        <v>296</v>
      </c>
      <c r="N32" s="181" t="s">
        <v>296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7">
        <v>0</v>
      </c>
      <c r="E33" s="178">
        <v>0</v>
      </c>
      <c r="F33" s="179" t="s">
        <v>295</v>
      </c>
      <c r="G33" s="180" t="s">
        <v>295</v>
      </c>
      <c r="H33" s="181" t="s">
        <v>295</v>
      </c>
      <c r="I33" s="179" t="s">
        <v>296</v>
      </c>
      <c r="J33" s="180" t="s">
        <v>296</v>
      </c>
      <c r="K33" s="181" t="s">
        <v>296</v>
      </c>
      <c r="L33" s="179" t="s">
        <v>296</v>
      </c>
      <c r="M33" s="180" t="s">
        <v>296</v>
      </c>
      <c r="N33" s="181" t="s">
        <v>296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0</v>
      </c>
      <c r="D35" s="177">
        <v>0</v>
      </c>
      <c r="E35" s="178">
        <v>0</v>
      </c>
      <c r="F35" s="179" t="s">
        <v>295</v>
      </c>
      <c r="G35" s="180" t="s">
        <v>295</v>
      </c>
      <c r="H35" s="181" t="s">
        <v>295</v>
      </c>
      <c r="I35" s="179" t="s">
        <v>296</v>
      </c>
      <c r="J35" s="180" t="s">
        <v>296</v>
      </c>
      <c r="K35" s="181" t="s">
        <v>296</v>
      </c>
      <c r="L35" s="179" t="s">
        <v>296</v>
      </c>
      <c r="M35" s="180" t="s">
        <v>296</v>
      </c>
      <c r="N35" s="181" t="s">
        <v>296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0</v>
      </c>
      <c r="D50" s="177">
        <v>0</v>
      </c>
      <c r="E50" s="178">
        <v>0</v>
      </c>
      <c r="F50" s="179" t="s">
        <v>295</v>
      </c>
      <c r="G50" s="180" t="s">
        <v>295</v>
      </c>
      <c r="H50" s="181" t="s">
        <v>295</v>
      </c>
      <c r="I50" s="179" t="s">
        <v>296</v>
      </c>
      <c r="J50" s="180" t="s">
        <v>296</v>
      </c>
      <c r="K50" s="181" t="s">
        <v>296</v>
      </c>
      <c r="L50" s="179" t="s">
        <v>296</v>
      </c>
      <c r="M50" s="180" t="s">
        <v>296</v>
      </c>
      <c r="N50" s="181" t="s">
        <v>296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v>
      </c>
      <c r="D54" s="177">
        <v>0</v>
      </c>
      <c r="E54" s="178">
        <v>0</v>
      </c>
      <c r="F54" s="179" t="s">
        <v>295</v>
      </c>
      <c r="G54" s="180" t="s">
        <v>295</v>
      </c>
      <c r="H54" s="181" t="s">
        <v>295</v>
      </c>
      <c r="I54" s="179" t="s">
        <v>296</v>
      </c>
      <c r="J54" s="180" t="s">
        <v>296</v>
      </c>
      <c r="K54" s="181" t="s">
        <v>296</v>
      </c>
      <c r="L54" s="179" t="s">
        <v>296</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55</v>
      </c>
      <c r="C58" s="105">
        <v>0</v>
      </c>
      <c r="D58" s="177">
        <v>0</v>
      </c>
      <c r="E58" s="178">
        <v>0</v>
      </c>
      <c r="F58" s="179" t="s">
        <v>295</v>
      </c>
      <c r="G58" s="180" t="s">
        <v>295</v>
      </c>
      <c r="H58" s="181" t="s">
        <v>295</v>
      </c>
      <c r="I58" s="179" t="s">
        <v>296</v>
      </c>
      <c r="J58" s="180" t="s">
        <v>296</v>
      </c>
      <c r="K58" s="181" t="s">
        <v>296</v>
      </c>
      <c r="L58" s="179" t="s">
        <v>296</v>
      </c>
      <c r="M58" s="180" t="s">
        <v>296</v>
      </c>
      <c r="N58" s="181" t="s">
        <v>296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50</v>
      </c>
      <c r="C59" s="105">
        <v>68.527562000000003</v>
      </c>
      <c r="D59" s="177" t="s">
        <v>476</v>
      </c>
      <c r="E59" s="178" t="s">
        <v>295</v>
      </c>
      <c r="F59" s="179">
        <v>3.2778343989532268</v>
      </c>
      <c r="G59" s="180" t="s">
        <v>295</v>
      </c>
      <c r="H59" s="181" t="s">
        <v>295</v>
      </c>
      <c r="I59" s="179">
        <v>236.44660807935108</v>
      </c>
      <c r="J59" s="177" t="s">
        <v>476</v>
      </c>
      <c r="K59" s="178" t="s">
        <v>295</v>
      </c>
      <c r="L59" s="179">
        <v>7.7503282547830903</v>
      </c>
      <c r="M59" s="177" t="s">
        <v>476</v>
      </c>
      <c r="N59" s="178" t="s">
        <v>295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475</v>
      </c>
      <c r="C61" s="256"/>
      <c r="D61" s="307"/>
      <c r="E61" s="256"/>
      <c r="F61" s="308"/>
      <c r="G61" s="308"/>
      <c r="H61" s="308"/>
      <c r="I61" s="308"/>
      <c r="J61" s="308"/>
      <c r="K61" s="308"/>
      <c r="L61" s="308"/>
      <c r="M61" s="308"/>
      <c r="N61" s="30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474</v>
      </c>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L1" sqref="L1"/>
    </sheetView>
  </sheetViews>
  <sheetFormatPr baseColWidth="10" defaultColWidth="0" defaultRowHeight="15" zeroHeight="1"/>
  <cols>
    <col min="1" max="1" width="5.7109375" style="44" customWidth="1"/>
    <col min="2" max="2" width="35.7109375" style="44" customWidth="1"/>
    <col min="3" max="14" width="16.7109375" style="44" customWidth="1"/>
    <col min="15" max="15" width="7" style="44" customWidth="1"/>
    <col min="16" max="16" width="16.7109375" style="44" hidden="1" customWidth="1"/>
    <col min="17" max="102" width="0" style="44" hidden="1" customWidth="1"/>
    <col min="103" max="16384" width="16.7109375" style="52" hidden="1"/>
  </cols>
  <sheetData>
    <row r="1" spans="1:102" ht="89.1" customHeight="1"/>
    <row r="2" spans="1:102" s="212" customFormat="1" ht="20.100000000000001" customHeight="1">
      <c r="A2" s="72"/>
      <c r="B2" s="87" t="s">
        <v>17</v>
      </c>
      <c r="C2" s="272"/>
      <c r="D2" s="272"/>
      <c r="E2" s="272"/>
      <c r="F2" s="272"/>
      <c r="G2" s="272"/>
      <c r="H2" s="272"/>
      <c r="I2" s="272"/>
      <c r="J2" s="272"/>
      <c r="K2" s="272"/>
      <c r="L2" s="272"/>
      <c r="M2" s="272"/>
      <c r="N2" s="2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163"/>
      <c r="J3" s="74"/>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44"/>
      <c r="D4" s="44"/>
      <c r="E4" s="4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5"/>
      <c r="C5" s="640" t="s">
        <v>216</v>
      </c>
      <c r="D5" s="641"/>
      <c r="E5" s="642"/>
      <c r="F5" s="640" t="s">
        <v>217</v>
      </c>
      <c r="G5" s="641"/>
      <c r="H5" s="642"/>
      <c r="I5" s="640" t="s">
        <v>218</v>
      </c>
      <c r="J5" s="641"/>
      <c r="K5" s="642"/>
      <c r="L5" s="640" t="s">
        <v>219</v>
      </c>
      <c r="M5" s="641"/>
      <c r="N5" s="642"/>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294</v>
      </c>
      <c r="C7" s="217">
        <v>95.636360670000002</v>
      </c>
      <c r="D7" s="218">
        <v>108.82850537</v>
      </c>
      <c r="E7" s="219">
        <v>112.17540193000001</v>
      </c>
      <c r="F7" s="220">
        <v>0.81479269447403568</v>
      </c>
      <c r="G7" s="221">
        <v>0.59705899459969758</v>
      </c>
      <c r="H7" s="222">
        <v>0.57924497601129288</v>
      </c>
      <c r="I7" s="220">
        <v>260.82693622981054</v>
      </c>
      <c r="J7" s="221">
        <v>255.01164118930757</v>
      </c>
      <c r="K7" s="222">
        <v>252.56802256821865</v>
      </c>
      <c r="L7" s="220">
        <v>2.1251988216209479</v>
      </c>
      <c r="M7" s="221">
        <v>1.5225699409970681</v>
      </c>
      <c r="N7" s="222">
        <v>1.4629875817374749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295</v>
      </c>
      <c r="G8" s="180" t="s">
        <v>295</v>
      </c>
      <c r="H8" s="181" t="s">
        <v>295</v>
      </c>
      <c r="I8" s="179" t="s">
        <v>296</v>
      </c>
      <c r="J8" s="180" t="s">
        <v>296</v>
      </c>
      <c r="K8" s="181" t="s">
        <v>296</v>
      </c>
      <c r="L8" s="179" t="s">
        <v>296</v>
      </c>
      <c r="M8" s="180" t="s">
        <v>296</v>
      </c>
      <c r="N8" s="181" t="s">
        <v>296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0</v>
      </c>
      <c r="D9" s="177">
        <v>0</v>
      </c>
      <c r="E9" s="178">
        <v>0</v>
      </c>
      <c r="F9" s="179" t="s">
        <v>295</v>
      </c>
      <c r="G9" s="180" t="s">
        <v>295</v>
      </c>
      <c r="H9" s="181" t="s">
        <v>295</v>
      </c>
      <c r="I9" s="179" t="s">
        <v>296</v>
      </c>
      <c r="J9" s="180" t="s">
        <v>296</v>
      </c>
      <c r="K9" s="181" t="s">
        <v>296</v>
      </c>
      <c r="L9" s="179" t="s">
        <v>296</v>
      </c>
      <c r="M9" s="180" t="s">
        <v>296</v>
      </c>
      <c r="N9" s="181" t="s">
        <v>296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295</v>
      </c>
      <c r="G10" s="180" t="s">
        <v>295</v>
      </c>
      <c r="H10" s="181" t="s">
        <v>295</v>
      </c>
      <c r="I10" s="179" t="s">
        <v>296</v>
      </c>
      <c r="J10" s="180" t="s">
        <v>296</v>
      </c>
      <c r="K10" s="181" t="s">
        <v>296</v>
      </c>
      <c r="L10" s="179" t="s">
        <v>296</v>
      </c>
      <c r="M10" s="180" t="s">
        <v>296</v>
      </c>
      <c r="N10" s="181" t="s">
        <v>296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295</v>
      </c>
      <c r="G11" s="180" t="s">
        <v>295</v>
      </c>
      <c r="H11" s="181" t="s">
        <v>295</v>
      </c>
      <c r="I11" s="179" t="s">
        <v>296</v>
      </c>
      <c r="J11" s="180" t="s">
        <v>296</v>
      </c>
      <c r="K11" s="181" t="s">
        <v>296</v>
      </c>
      <c r="L11" s="179" t="s">
        <v>296</v>
      </c>
      <c r="M11" s="180" t="s">
        <v>296</v>
      </c>
      <c r="N11" s="181" t="s">
        <v>296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0</v>
      </c>
      <c r="D12" s="177">
        <v>0</v>
      </c>
      <c r="E12" s="178">
        <v>0</v>
      </c>
      <c r="F12" s="179" t="s">
        <v>295</v>
      </c>
      <c r="G12" s="180" t="s">
        <v>295</v>
      </c>
      <c r="H12" s="181" t="s">
        <v>295</v>
      </c>
      <c r="I12" s="179" t="s">
        <v>296</v>
      </c>
      <c r="J12" s="180" t="s">
        <v>296</v>
      </c>
      <c r="K12" s="181" t="s">
        <v>296</v>
      </c>
      <c r="L12" s="179" t="s">
        <v>296</v>
      </c>
      <c r="M12" s="180" t="s">
        <v>296</v>
      </c>
      <c r="N12" s="181" t="s">
        <v>296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0</v>
      </c>
      <c r="D13" s="177">
        <v>0</v>
      </c>
      <c r="E13" s="178">
        <v>0</v>
      </c>
      <c r="F13" s="179" t="s">
        <v>295</v>
      </c>
      <c r="G13" s="180" t="s">
        <v>295</v>
      </c>
      <c r="H13" s="181" t="s">
        <v>295</v>
      </c>
      <c r="I13" s="179" t="s">
        <v>296</v>
      </c>
      <c r="J13" s="180" t="s">
        <v>296</v>
      </c>
      <c r="K13" s="181" t="s">
        <v>296</v>
      </c>
      <c r="L13" s="179" t="s">
        <v>296</v>
      </c>
      <c r="M13" s="180" t="s">
        <v>296</v>
      </c>
      <c r="N13" s="181" t="s">
        <v>296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0</v>
      </c>
      <c r="D14" s="177">
        <v>0</v>
      </c>
      <c r="E14" s="178">
        <v>0</v>
      </c>
      <c r="F14" s="179" t="s">
        <v>295</v>
      </c>
      <c r="G14" s="180" t="s">
        <v>295</v>
      </c>
      <c r="H14" s="181" t="s">
        <v>295</v>
      </c>
      <c r="I14" s="179" t="s">
        <v>296</v>
      </c>
      <c r="J14" s="180" t="s">
        <v>296</v>
      </c>
      <c r="K14" s="181" t="s">
        <v>296</v>
      </c>
      <c r="L14" s="179" t="s">
        <v>296</v>
      </c>
      <c r="M14" s="180" t="s">
        <v>296</v>
      </c>
      <c r="N14" s="181" t="s">
        <v>296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295</v>
      </c>
      <c r="G16" s="180" t="s">
        <v>295</v>
      </c>
      <c r="H16" s="181" t="s">
        <v>295</v>
      </c>
      <c r="I16" s="179" t="s">
        <v>296</v>
      </c>
      <c r="J16" s="180" t="s">
        <v>296</v>
      </c>
      <c r="K16" s="181" t="s">
        <v>296</v>
      </c>
      <c r="L16" s="179" t="s">
        <v>296</v>
      </c>
      <c r="M16" s="180" t="s">
        <v>296</v>
      </c>
      <c r="N16" s="181" t="s">
        <v>296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7">
        <v>0</v>
      </c>
      <c r="E17" s="178">
        <v>0</v>
      </c>
      <c r="F17" s="179" t="s">
        <v>295</v>
      </c>
      <c r="G17" s="180" t="s">
        <v>295</v>
      </c>
      <c r="H17" s="181" t="s">
        <v>295</v>
      </c>
      <c r="I17" s="179" t="s">
        <v>296</v>
      </c>
      <c r="J17" s="180" t="s">
        <v>296</v>
      </c>
      <c r="K17" s="181" t="s">
        <v>296</v>
      </c>
      <c r="L17" s="179" t="s">
        <v>296</v>
      </c>
      <c r="M17" s="180" t="s">
        <v>296</v>
      </c>
      <c r="N17" s="181" t="s">
        <v>296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295</v>
      </c>
      <c r="G18" s="180" t="s">
        <v>295</v>
      </c>
      <c r="H18" s="181" t="s">
        <v>295</v>
      </c>
      <c r="I18" s="179" t="s">
        <v>296</v>
      </c>
      <c r="J18" s="180" t="s">
        <v>296</v>
      </c>
      <c r="K18" s="181" t="s">
        <v>296</v>
      </c>
      <c r="L18" s="179" t="s">
        <v>296</v>
      </c>
      <c r="M18" s="180" t="s">
        <v>296</v>
      </c>
      <c r="N18" s="181" t="s">
        <v>296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84.682862670000006</v>
      </c>
      <c r="D20" s="177">
        <v>98.109639369999996</v>
      </c>
      <c r="E20" s="178">
        <v>101.82838093000001</v>
      </c>
      <c r="F20" s="179">
        <v>0.92018391375904096</v>
      </c>
      <c r="G20" s="180">
        <v>0.66229005036857469</v>
      </c>
      <c r="H20" s="181">
        <v>0.63810341877739596</v>
      </c>
      <c r="I20" s="179">
        <v>238.89461485249797</v>
      </c>
      <c r="J20" s="180">
        <v>241.51887471386431</v>
      </c>
      <c r="K20" s="181">
        <v>238.98660939269041</v>
      </c>
      <c r="L20" s="179">
        <v>2.1982698167093027</v>
      </c>
      <c r="M20" s="180">
        <v>1.5995554769920668</v>
      </c>
      <c r="N20" s="181">
        <v>1.5249817249549389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295</v>
      </c>
      <c r="G23" s="180" t="s">
        <v>295</v>
      </c>
      <c r="H23" s="181" t="s">
        <v>295</v>
      </c>
      <c r="I23" s="179" t="s">
        <v>296</v>
      </c>
      <c r="J23" s="180" t="s">
        <v>296</v>
      </c>
      <c r="K23" s="181" t="s">
        <v>296</v>
      </c>
      <c r="L23" s="179" t="s">
        <v>296</v>
      </c>
      <c r="M23" s="180" t="s">
        <v>296</v>
      </c>
      <c r="N23" s="181" t="s">
        <v>296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0</v>
      </c>
      <c r="D24" s="177">
        <v>0</v>
      </c>
      <c r="E24" s="178">
        <v>0</v>
      </c>
      <c r="F24" s="179" t="s">
        <v>295</v>
      </c>
      <c r="G24" s="180" t="s">
        <v>295</v>
      </c>
      <c r="H24" s="181" t="s">
        <v>295</v>
      </c>
      <c r="I24" s="179" t="s">
        <v>296</v>
      </c>
      <c r="J24" s="180" t="s">
        <v>296</v>
      </c>
      <c r="K24" s="181" t="s">
        <v>296</v>
      </c>
      <c r="L24" s="179" t="s">
        <v>296</v>
      </c>
      <c r="M24" s="180" t="s">
        <v>296</v>
      </c>
      <c r="N24" s="181" t="s">
        <v>296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0</v>
      </c>
      <c r="D26" s="177">
        <v>0</v>
      </c>
      <c r="E26" s="178">
        <v>0</v>
      </c>
      <c r="F26" s="179" t="s">
        <v>295</v>
      </c>
      <c r="G26" s="180" t="s">
        <v>295</v>
      </c>
      <c r="H26" s="181" t="s">
        <v>295</v>
      </c>
      <c r="I26" s="179" t="s">
        <v>296</v>
      </c>
      <c r="J26" s="180" t="s">
        <v>296</v>
      </c>
      <c r="K26" s="181" t="s">
        <v>296</v>
      </c>
      <c r="L26" s="179" t="s">
        <v>296</v>
      </c>
      <c r="M26" s="180" t="s">
        <v>296</v>
      </c>
      <c r="N26" s="181" t="s">
        <v>296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0</v>
      </c>
      <c r="D27" s="177">
        <v>0</v>
      </c>
      <c r="E27" s="178">
        <v>0</v>
      </c>
      <c r="F27" s="179" t="s">
        <v>295</v>
      </c>
      <c r="G27" s="180" t="s">
        <v>295</v>
      </c>
      <c r="H27" s="181" t="s">
        <v>295</v>
      </c>
      <c r="I27" s="179" t="s">
        <v>296</v>
      </c>
      <c r="J27" s="180" t="s">
        <v>296</v>
      </c>
      <c r="K27" s="181" t="s">
        <v>296</v>
      </c>
      <c r="L27" s="179" t="s">
        <v>296</v>
      </c>
      <c r="M27" s="180" t="s">
        <v>296</v>
      </c>
      <c r="N27" s="181" t="s">
        <v>296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0</v>
      </c>
      <c r="D29" s="177">
        <v>0</v>
      </c>
      <c r="E29" s="178">
        <v>0</v>
      </c>
      <c r="F29" s="179" t="s">
        <v>295</v>
      </c>
      <c r="G29" s="180" t="s">
        <v>295</v>
      </c>
      <c r="H29" s="181" t="s">
        <v>295</v>
      </c>
      <c r="I29" s="179" t="s">
        <v>296</v>
      </c>
      <c r="J29" s="180" t="s">
        <v>296</v>
      </c>
      <c r="K29" s="181" t="s">
        <v>296</v>
      </c>
      <c r="L29" s="179" t="s">
        <v>296</v>
      </c>
      <c r="M29" s="180" t="s">
        <v>296</v>
      </c>
      <c r="N29" s="181" t="s">
        <v>296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10.953498</v>
      </c>
      <c r="D30" s="177">
        <v>10.718866</v>
      </c>
      <c r="E30" s="178">
        <v>10.347021</v>
      </c>
      <c r="F30" s="179">
        <v>0</v>
      </c>
      <c r="G30" s="180">
        <v>0</v>
      </c>
      <c r="H30" s="181">
        <v>0</v>
      </c>
      <c r="I30" s="179" t="s">
        <v>296</v>
      </c>
      <c r="J30" s="180" t="s">
        <v>296</v>
      </c>
      <c r="K30" s="181" t="s">
        <v>296</v>
      </c>
      <c r="L30" s="179">
        <v>1.5602778217515538</v>
      </c>
      <c r="M30" s="180">
        <v>0.81792234365090488</v>
      </c>
      <c r="N30" s="181">
        <v>0.85288316318291035</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295</v>
      </c>
      <c r="G32" s="180" t="s">
        <v>295</v>
      </c>
      <c r="H32" s="181" t="s">
        <v>295</v>
      </c>
      <c r="I32" s="179" t="s">
        <v>296</v>
      </c>
      <c r="J32" s="180" t="s">
        <v>296</v>
      </c>
      <c r="K32" s="181" t="s">
        <v>296</v>
      </c>
      <c r="L32" s="179" t="s">
        <v>296</v>
      </c>
      <c r="M32" s="180" t="s">
        <v>296</v>
      </c>
      <c r="N32" s="181" t="s">
        <v>296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7">
        <v>0</v>
      </c>
      <c r="E33" s="178">
        <v>0</v>
      </c>
      <c r="F33" s="179" t="s">
        <v>295</v>
      </c>
      <c r="G33" s="180" t="s">
        <v>295</v>
      </c>
      <c r="H33" s="181" t="s">
        <v>295</v>
      </c>
      <c r="I33" s="179" t="s">
        <v>296</v>
      </c>
      <c r="J33" s="180" t="s">
        <v>296</v>
      </c>
      <c r="K33" s="181" t="s">
        <v>296</v>
      </c>
      <c r="L33" s="179" t="s">
        <v>296</v>
      </c>
      <c r="M33" s="180" t="s">
        <v>296</v>
      </c>
      <c r="N33" s="181" t="s">
        <v>296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0</v>
      </c>
      <c r="D35" s="177">
        <v>0</v>
      </c>
      <c r="E35" s="178">
        <v>0</v>
      </c>
      <c r="F35" s="179" t="s">
        <v>295</v>
      </c>
      <c r="G35" s="180" t="s">
        <v>295</v>
      </c>
      <c r="H35" s="181" t="s">
        <v>295</v>
      </c>
      <c r="I35" s="179" t="s">
        <v>296</v>
      </c>
      <c r="J35" s="180" t="s">
        <v>296</v>
      </c>
      <c r="K35" s="181" t="s">
        <v>296</v>
      </c>
      <c r="L35" s="179" t="s">
        <v>296</v>
      </c>
      <c r="M35" s="180" t="s">
        <v>296</v>
      </c>
      <c r="N35" s="181" t="s">
        <v>296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0</v>
      </c>
      <c r="D50" s="177">
        <v>0</v>
      </c>
      <c r="E50" s="178">
        <v>0</v>
      </c>
      <c r="F50" s="179" t="s">
        <v>295</v>
      </c>
      <c r="G50" s="180" t="s">
        <v>295</v>
      </c>
      <c r="H50" s="181" t="s">
        <v>295</v>
      </c>
      <c r="I50" s="179" t="s">
        <v>296</v>
      </c>
      <c r="J50" s="180" t="s">
        <v>296</v>
      </c>
      <c r="K50" s="181" t="s">
        <v>296</v>
      </c>
      <c r="L50" s="179" t="s">
        <v>296</v>
      </c>
      <c r="M50" s="180" t="s">
        <v>296</v>
      </c>
      <c r="N50" s="181" t="s">
        <v>296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185</v>
      </c>
      <c r="C54" s="105">
        <v>0</v>
      </c>
      <c r="D54" s="177">
        <v>0</v>
      </c>
      <c r="E54" s="178">
        <v>0</v>
      </c>
      <c r="F54" s="179" t="s">
        <v>295</v>
      </c>
      <c r="G54" s="180" t="s">
        <v>295</v>
      </c>
      <c r="H54" s="181" t="s">
        <v>295</v>
      </c>
      <c r="I54" s="179" t="s">
        <v>296</v>
      </c>
      <c r="J54" s="180" t="s">
        <v>296</v>
      </c>
      <c r="K54" s="181" t="s">
        <v>296</v>
      </c>
      <c r="L54" s="179" t="s">
        <v>296</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55</v>
      </c>
      <c r="C58" s="105">
        <v>0</v>
      </c>
      <c r="D58" s="177">
        <v>0</v>
      </c>
      <c r="E58" s="178">
        <v>0</v>
      </c>
      <c r="F58" s="179" t="s">
        <v>295</v>
      </c>
      <c r="G58" s="180" t="s">
        <v>295</v>
      </c>
      <c r="H58" s="181" t="s">
        <v>295</v>
      </c>
      <c r="I58" s="179" t="s">
        <v>296</v>
      </c>
      <c r="J58" s="180" t="s">
        <v>296</v>
      </c>
      <c r="K58" s="181" t="s">
        <v>296</v>
      </c>
      <c r="L58" s="179" t="s">
        <v>296</v>
      </c>
      <c r="M58" s="180" t="s">
        <v>296</v>
      </c>
      <c r="N58" s="181" t="s">
        <v>296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50</v>
      </c>
      <c r="C59" s="105">
        <v>0</v>
      </c>
      <c r="D59" s="177">
        <v>0</v>
      </c>
      <c r="E59" s="178">
        <v>0</v>
      </c>
      <c r="F59" s="179" t="s">
        <v>295</v>
      </c>
      <c r="G59" s="180" t="s">
        <v>295</v>
      </c>
      <c r="H59" s="181" t="s">
        <v>295</v>
      </c>
      <c r="I59" s="179" t="s">
        <v>296</v>
      </c>
      <c r="J59" s="180" t="s">
        <v>296</v>
      </c>
      <c r="K59" s="181" t="s">
        <v>296</v>
      </c>
      <c r="L59" s="179" t="s">
        <v>296</v>
      </c>
      <c r="M59" s="180" t="s">
        <v>296</v>
      </c>
      <c r="N59" s="181" t="s">
        <v>296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474</v>
      </c>
      <c r="C61" s="63"/>
      <c r="D61" s="63"/>
      <c r="E61" s="63"/>
      <c r="F61" s="63"/>
      <c r="G61" s="63"/>
      <c r="H61" s="63"/>
      <c r="I61" s="63"/>
      <c r="J61" s="63"/>
      <c r="K61" s="63"/>
      <c r="L61" s="63"/>
      <c r="M61" s="63"/>
      <c r="N61" s="63"/>
    </row>
    <row r="62" spans="1:102" ht="20.100000000000001" customHeight="1">
      <c r="B62" s="117"/>
      <c r="C62" s="193"/>
      <c r="D62" s="193"/>
      <c r="E62" s="193"/>
      <c r="F62" s="193"/>
      <c r="G62" s="193"/>
      <c r="H62" s="193"/>
      <c r="I62" s="193"/>
      <c r="J62" s="193"/>
      <c r="K62" s="193"/>
      <c r="L62" s="193"/>
      <c r="M62" s="193"/>
      <c r="N62" s="193"/>
    </row>
    <row r="63" spans="1:102" ht="20.100000000000001" customHeight="1">
      <c r="B63" s="117"/>
      <c r="C63" s="63"/>
      <c r="D63" s="63"/>
      <c r="E63" s="63"/>
      <c r="F63" s="63"/>
      <c r="G63" s="63"/>
      <c r="H63" s="63"/>
      <c r="I63" s="63"/>
      <c r="J63" s="63"/>
      <c r="K63" s="63"/>
      <c r="L63" s="63"/>
      <c r="M63" s="63"/>
      <c r="N63" s="63"/>
    </row>
    <row r="64" spans="1:102" ht="20.100000000000001" customHeight="1">
      <c r="B64" s="63"/>
      <c r="C64" s="63"/>
      <c r="D64" s="63"/>
      <c r="E64" s="63"/>
      <c r="F64" s="63"/>
      <c r="G64" s="63"/>
      <c r="H64" s="63"/>
      <c r="I64" s="63"/>
      <c r="J64" s="191"/>
      <c r="K64" s="63"/>
      <c r="L64" s="63"/>
      <c r="M64" s="63"/>
      <c r="N64" s="63"/>
    </row>
    <row r="65" spans="2:14" ht="20.100000000000001" customHeight="1">
      <c r="B65" s="63"/>
      <c r="C65" s="63"/>
      <c r="D65" s="63"/>
      <c r="E65" s="63"/>
      <c r="F65" s="63"/>
      <c r="G65" s="63"/>
      <c r="H65" s="63"/>
      <c r="I65" s="63"/>
      <c r="J65" s="63"/>
      <c r="K65" s="63"/>
      <c r="L65" s="63"/>
      <c r="M65" s="63"/>
      <c r="N65" s="63"/>
    </row>
    <row r="66" spans="2:14" ht="20.100000000000001" customHeight="1">
      <c r="B66" s="63"/>
    </row>
    <row r="67" spans="2:14" ht="20.100000000000001" customHeight="1">
      <c r="B67" s="84"/>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L3" sqref="L3"/>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4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3"/>
    </row>
    <row r="5" spans="1:102" s="95" customFormat="1" ht="20.100000000000001" customHeight="1">
      <c r="A5" s="93"/>
      <c r="B5" s="215"/>
      <c r="C5" s="634" t="s">
        <v>204</v>
      </c>
      <c r="D5" s="635"/>
      <c r="E5" s="636"/>
      <c r="F5" s="634" t="s">
        <v>195</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294</v>
      </c>
      <c r="C7" s="170">
        <v>42473.108338999999</v>
      </c>
      <c r="D7" s="309">
        <v>50255.980366000003</v>
      </c>
      <c r="E7" s="172">
        <v>51593.999579999996</v>
      </c>
      <c r="F7" s="235">
        <v>3.8691282090391299</v>
      </c>
      <c r="G7" s="282">
        <v>3.654200888383083</v>
      </c>
      <c r="H7" s="283">
        <v>3.7140075679319922</v>
      </c>
      <c r="I7" s="235">
        <v>213.07371990247935</v>
      </c>
      <c r="J7" s="282">
        <v>220.76183940003685</v>
      </c>
      <c r="K7" s="283">
        <v>223.85637211625985</v>
      </c>
      <c r="L7" s="235">
        <v>8.2440954027958515</v>
      </c>
      <c r="M7" s="282">
        <v>8.0670810965669819</v>
      </c>
      <c r="N7" s="283">
        <v>8.3140426016958919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295</v>
      </c>
      <c r="G8" s="180" t="s">
        <v>295</v>
      </c>
      <c r="H8" s="181" t="s">
        <v>295</v>
      </c>
      <c r="I8" s="179" t="s">
        <v>296</v>
      </c>
      <c r="J8" s="180" t="s">
        <v>296</v>
      </c>
      <c r="K8" s="181" t="s">
        <v>296</v>
      </c>
      <c r="L8" s="179" t="s">
        <v>296</v>
      </c>
      <c r="M8" s="180" t="s">
        <v>296</v>
      </c>
      <c r="N8" s="181" t="s">
        <v>296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1011.733665</v>
      </c>
      <c r="D9" s="177">
        <v>1094.4876100000001</v>
      </c>
      <c r="E9" s="178">
        <v>1089.6126729999999</v>
      </c>
      <c r="F9" s="179">
        <v>4.5465921112746601</v>
      </c>
      <c r="G9" s="180">
        <v>6.1924028541538254</v>
      </c>
      <c r="H9" s="181">
        <v>6.5646376710231245</v>
      </c>
      <c r="I9" s="179">
        <v>235.50456948321701</v>
      </c>
      <c r="J9" s="180">
        <v>183.11768475617632</v>
      </c>
      <c r="K9" s="181">
        <v>187.27130224606134</v>
      </c>
      <c r="L9" s="179">
        <v>10.707432177815296</v>
      </c>
      <c r="M9" s="180">
        <v>11.339384737301867</v>
      </c>
      <c r="N9" s="181">
        <v>12.293682454260516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295</v>
      </c>
      <c r="G10" s="180" t="s">
        <v>295</v>
      </c>
      <c r="H10" s="181" t="s">
        <v>295</v>
      </c>
      <c r="I10" s="179" t="s">
        <v>296</v>
      </c>
      <c r="J10" s="180" t="s">
        <v>296</v>
      </c>
      <c r="K10" s="181" t="s">
        <v>296</v>
      </c>
      <c r="L10" s="179" t="s">
        <v>296</v>
      </c>
      <c r="M10" s="180" t="s">
        <v>296</v>
      </c>
      <c r="N10" s="181" t="s">
        <v>296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295</v>
      </c>
      <c r="G11" s="180" t="s">
        <v>295</v>
      </c>
      <c r="H11" s="181" t="s">
        <v>295</v>
      </c>
      <c r="I11" s="179" t="s">
        <v>296</v>
      </c>
      <c r="J11" s="180" t="s">
        <v>296</v>
      </c>
      <c r="K11" s="181" t="s">
        <v>296</v>
      </c>
      <c r="L11" s="179" t="s">
        <v>296</v>
      </c>
      <c r="M11" s="180" t="s">
        <v>296</v>
      </c>
      <c r="N11" s="181" t="s">
        <v>296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0</v>
      </c>
      <c r="D12" s="177">
        <v>0</v>
      </c>
      <c r="E12" s="178">
        <v>0</v>
      </c>
      <c r="F12" s="179" t="s">
        <v>295</v>
      </c>
      <c r="G12" s="180" t="s">
        <v>295</v>
      </c>
      <c r="H12" s="181" t="s">
        <v>295</v>
      </c>
      <c r="I12" s="179" t="s">
        <v>296</v>
      </c>
      <c r="J12" s="180" t="s">
        <v>296</v>
      </c>
      <c r="K12" s="181" t="s">
        <v>296</v>
      </c>
      <c r="L12" s="179" t="s">
        <v>296</v>
      </c>
      <c r="M12" s="180" t="s">
        <v>296</v>
      </c>
      <c r="N12" s="181" t="s">
        <v>296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0</v>
      </c>
      <c r="D13" s="177">
        <v>0</v>
      </c>
      <c r="E13" s="178">
        <v>0</v>
      </c>
      <c r="F13" s="179" t="s">
        <v>295</v>
      </c>
      <c r="G13" s="180" t="s">
        <v>295</v>
      </c>
      <c r="H13" s="181" t="s">
        <v>295</v>
      </c>
      <c r="I13" s="179" t="s">
        <v>296</v>
      </c>
      <c r="J13" s="180" t="s">
        <v>296</v>
      </c>
      <c r="K13" s="181" t="s">
        <v>296</v>
      </c>
      <c r="L13" s="179" t="s">
        <v>296</v>
      </c>
      <c r="M13" s="180" t="s">
        <v>296</v>
      </c>
      <c r="N13" s="181" t="s">
        <v>296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0</v>
      </c>
      <c r="D14" s="177">
        <v>0</v>
      </c>
      <c r="E14" s="178">
        <v>0</v>
      </c>
      <c r="F14" s="179" t="s">
        <v>295</v>
      </c>
      <c r="G14" s="180" t="s">
        <v>295</v>
      </c>
      <c r="H14" s="181" t="s">
        <v>295</v>
      </c>
      <c r="I14" s="179" t="s">
        <v>296</v>
      </c>
      <c r="J14" s="180" t="s">
        <v>296</v>
      </c>
      <c r="K14" s="181" t="s">
        <v>296</v>
      </c>
      <c r="L14" s="179" t="s">
        <v>296</v>
      </c>
      <c r="M14" s="180" t="s">
        <v>296</v>
      </c>
      <c r="N14" s="181" t="s">
        <v>296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295</v>
      </c>
      <c r="G16" s="180" t="s">
        <v>295</v>
      </c>
      <c r="H16" s="181" t="s">
        <v>295</v>
      </c>
      <c r="I16" s="179" t="s">
        <v>296</v>
      </c>
      <c r="J16" s="180" t="s">
        <v>296</v>
      </c>
      <c r="K16" s="181" t="s">
        <v>296</v>
      </c>
      <c r="L16" s="179" t="s">
        <v>296</v>
      </c>
      <c r="M16" s="180" t="s">
        <v>296</v>
      </c>
      <c r="N16" s="181" t="s">
        <v>296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7">
        <v>0</v>
      </c>
      <c r="E17" s="178">
        <v>0</v>
      </c>
      <c r="F17" s="179" t="s">
        <v>295</v>
      </c>
      <c r="G17" s="180" t="s">
        <v>295</v>
      </c>
      <c r="H17" s="181" t="s">
        <v>295</v>
      </c>
      <c r="I17" s="179" t="s">
        <v>296</v>
      </c>
      <c r="J17" s="180" t="s">
        <v>296</v>
      </c>
      <c r="K17" s="181" t="s">
        <v>296</v>
      </c>
      <c r="L17" s="179" t="s">
        <v>296</v>
      </c>
      <c r="M17" s="180" t="s">
        <v>296</v>
      </c>
      <c r="N17" s="181" t="s">
        <v>296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282.40550300000001</v>
      </c>
      <c r="E18" s="178">
        <v>287.36167399999999</v>
      </c>
      <c r="F18" s="179" t="s">
        <v>295</v>
      </c>
      <c r="G18" s="180">
        <v>3.0808730380866551</v>
      </c>
      <c r="H18" s="181">
        <v>2.403888418328187</v>
      </c>
      <c r="I18" s="179" t="s">
        <v>296</v>
      </c>
      <c r="J18" s="180">
        <v>389.09044308092984</v>
      </c>
      <c r="K18" s="181">
        <v>483.39462588526044</v>
      </c>
      <c r="L18" s="179" t="s">
        <v>296</v>
      </c>
      <c r="M18" s="180">
        <v>11.987382554652271</v>
      </c>
      <c r="N18" s="181">
        <v>11.620267426476644</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295</v>
      </c>
      <c r="G20" s="180" t="s">
        <v>295</v>
      </c>
      <c r="H20" s="181" t="s">
        <v>295</v>
      </c>
      <c r="I20" s="179" t="s">
        <v>296</v>
      </c>
      <c r="J20" s="180" t="s">
        <v>296</v>
      </c>
      <c r="K20" s="181" t="s">
        <v>296</v>
      </c>
      <c r="L20" s="179" t="s">
        <v>296</v>
      </c>
      <c r="M20" s="180" t="s">
        <v>296</v>
      </c>
      <c r="N20" s="181" t="s">
        <v>296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295</v>
      </c>
      <c r="G23" s="180" t="s">
        <v>295</v>
      </c>
      <c r="H23" s="181" t="s">
        <v>295</v>
      </c>
      <c r="I23" s="179" t="s">
        <v>296</v>
      </c>
      <c r="J23" s="180" t="s">
        <v>296</v>
      </c>
      <c r="K23" s="181" t="s">
        <v>296</v>
      </c>
      <c r="L23" s="179" t="s">
        <v>296</v>
      </c>
      <c r="M23" s="180" t="s">
        <v>296</v>
      </c>
      <c r="N23" s="181" t="s">
        <v>296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0</v>
      </c>
      <c r="D24" s="177">
        <v>0</v>
      </c>
      <c r="E24" s="178">
        <v>0</v>
      </c>
      <c r="F24" s="179" t="s">
        <v>295</v>
      </c>
      <c r="G24" s="180" t="s">
        <v>295</v>
      </c>
      <c r="H24" s="181" t="s">
        <v>295</v>
      </c>
      <c r="I24" s="179" t="s">
        <v>296</v>
      </c>
      <c r="J24" s="180" t="s">
        <v>296</v>
      </c>
      <c r="K24" s="181" t="s">
        <v>296</v>
      </c>
      <c r="L24" s="179" t="s">
        <v>296</v>
      </c>
      <c r="M24" s="180" t="s">
        <v>296</v>
      </c>
      <c r="N24" s="181" t="s">
        <v>296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0</v>
      </c>
      <c r="D26" s="177">
        <v>0</v>
      </c>
      <c r="E26" s="178">
        <v>0</v>
      </c>
      <c r="F26" s="179" t="s">
        <v>295</v>
      </c>
      <c r="G26" s="180" t="s">
        <v>295</v>
      </c>
      <c r="H26" s="181" t="s">
        <v>295</v>
      </c>
      <c r="I26" s="179" t="s">
        <v>296</v>
      </c>
      <c r="J26" s="180" t="s">
        <v>296</v>
      </c>
      <c r="K26" s="181" t="s">
        <v>296</v>
      </c>
      <c r="L26" s="179" t="s">
        <v>296</v>
      </c>
      <c r="M26" s="180" t="s">
        <v>296</v>
      </c>
      <c r="N26" s="181" t="s">
        <v>296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0</v>
      </c>
      <c r="D27" s="177">
        <v>0</v>
      </c>
      <c r="E27" s="178">
        <v>0</v>
      </c>
      <c r="F27" s="179" t="s">
        <v>295</v>
      </c>
      <c r="G27" s="180" t="s">
        <v>295</v>
      </c>
      <c r="H27" s="181" t="s">
        <v>295</v>
      </c>
      <c r="I27" s="179" t="s">
        <v>296</v>
      </c>
      <c r="J27" s="180" t="s">
        <v>296</v>
      </c>
      <c r="K27" s="181" t="s">
        <v>296</v>
      </c>
      <c r="L27" s="179" t="s">
        <v>296</v>
      </c>
      <c r="M27" s="180" t="s">
        <v>296</v>
      </c>
      <c r="N27" s="181" t="s">
        <v>296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0</v>
      </c>
      <c r="D29" s="177">
        <v>0</v>
      </c>
      <c r="E29" s="178">
        <v>0</v>
      </c>
      <c r="F29" s="179" t="s">
        <v>295</v>
      </c>
      <c r="G29" s="180" t="s">
        <v>295</v>
      </c>
      <c r="H29" s="181" t="s">
        <v>295</v>
      </c>
      <c r="I29" s="179" t="s">
        <v>296</v>
      </c>
      <c r="J29" s="180" t="s">
        <v>296</v>
      </c>
      <c r="K29" s="181" t="s">
        <v>296</v>
      </c>
      <c r="L29" s="179" t="s">
        <v>296</v>
      </c>
      <c r="M29" s="180" t="s">
        <v>296</v>
      </c>
      <c r="N29" s="181" t="s">
        <v>296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295</v>
      </c>
      <c r="G30" s="180" t="s">
        <v>295</v>
      </c>
      <c r="H30" s="181" t="s">
        <v>295</v>
      </c>
      <c r="I30" s="179" t="s">
        <v>296</v>
      </c>
      <c r="J30" s="180" t="s">
        <v>296</v>
      </c>
      <c r="K30" s="181" t="s">
        <v>296</v>
      </c>
      <c r="L30" s="179" t="s">
        <v>296</v>
      </c>
      <c r="M30" s="180" t="s">
        <v>296</v>
      </c>
      <c r="N30" s="181" t="s">
        <v>296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40990.081747999997</v>
      </c>
      <c r="D31" s="177">
        <v>48533.320554999998</v>
      </c>
      <c r="E31" s="178">
        <v>49871.831120000003</v>
      </c>
      <c r="F31" s="179">
        <v>3.8062494156311972</v>
      </c>
      <c r="G31" s="180">
        <v>3.5653826488938454</v>
      </c>
      <c r="H31" s="181">
        <v>3.6291667186733121</v>
      </c>
      <c r="I31" s="179">
        <v>214.29374863642349</v>
      </c>
      <c r="J31" s="180">
        <v>223.25768342194502</v>
      </c>
      <c r="K31" s="181">
        <v>225.91515955807262</v>
      </c>
      <c r="L31" s="179">
        <v>8.1565545552080572</v>
      </c>
      <c r="M31" s="180">
        <v>7.9599907070483784</v>
      </c>
      <c r="N31" s="181">
        <v>8.1988377831192807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295</v>
      </c>
      <c r="G32" s="180" t="s">
        <v>295</v>
      </c>
      <c r="H32" s="181" t="s">
        <v>295</v>
      </c>
      <c r="I32" s="179" t="s">
        <v>296</v>
      </c>
      <c r="J32" s="180" t="s">
        <v>296</v>
      </c>
      <c r="K32" s="181" t="s">
        <v>296</v>
      </c>
      <c r="L32" s="179" t="s">
        <v>296</v>
      </c>
      <c r="M32" s="180" t="s">
        <v>296</v>
      </c>
      <c r="N32" s="181" t="s">
        <v>296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0</v>
      </c>
      <c r="D33" s="177">
        <v>0</v>
      </c>
      <c r="E33" s="178">
        <v>0</v>
      </c>
      <c r="F33" s="179" t="s">
        <v>295</v>
      </c>
      <c r="G33" s="180" t="s">
        <v>295</v>
      </c>
      <c r="H33" s="181" t="s">
        <v>295</v>
      </c>
      <c r="I33" s="179" t="s">
        <v>296</v>
      </c>
      <c r="J33" s="180" t="s">
        <v>296</v>
      </c>
      <c r="K33" s="181" t="s">
        <v>296</v>
      </c>
      <c r="L33" s="179" t="s">
        <v>296</v>
      </c>
      <c r="M33" s="180" t="s">
        <v>296</v>
      </c>
      <c r="N33" s="181" t="s">
        <v>296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0</v>
      </c>
      <c r="D35" s="177">
        <v>0</v>
      </c>
      <c r="E35" s="178">
        <v>0</v>
      </c>
      <c r="F35" s="179" t="s">
        <v>295</v>
      </c>
      <c r="G35" s="180" t="s">
        <v>295</v>
      </c>
      <c r="H35" s="181" t="s">
        <v>295</v>
      </c>
      <c r="I35" s="179" t="s">
        <v>296</v>
      </c>
      <c r="J35" s="180" t="s">
        <v>296</v>
      </c>
      <c r="K35" s="181" t="s">
        <v>296</v>
      </c>
      <c r="L35" s="179" t="s">
        <v>296</v>
      </c>
      <c r="M35" s="180" t="s">
        <v>296</v>
      </c>
      <c r="N35" s="181" t="s">
        <v>296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0</v>
      </c>
      <c r="D50" s="177">
        <v>0</v>
      </c>
      <c r="E50" s="178">
        <v>0</v>
      </c>
      <c r="F50" s="179" t="s">
        <v>295</v>
      </c>
      <c r="G50" s="180" t="s">
        <v>295</v>
      </c>
      <c r="H50" s="181" t="s">
        <v>295</v>
      </c>
      <c r="I50" s="179" t="s">
        <v>296</v>
      </c>
      <c r="J50" s="180" t="s">
        <v>296</v>
      </c>
      <c r="K50" s="181" t="s">
        <v>296</v>
      </c>
      <c r="L50" s="179" t="s">
        <v>296</v>
      </c>
      <c r="M50" s="180" t="s">
        <v>296</v>
      </c>
      <c r="N50" s="181" t="s">
        <v>296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v>
      </c>
      <c r="D54" s="177">
        <v>0</v>
      </c>
      <c r="E54" s="178">
        <v>0</v>
      </c>
      <c r="F54" s="179" t="s">
        <v>295</v>
      </c>
      <c r="G54" s="180" t="s">
        <v>295</v>
      </c>
      <c r="H54" s="181" t="s">
        <v>295</v>
      </c>
      <c r="I54" s="179" t="s">
        <v>296</v>
      </c>
      <c r="J54" s="180" t="s">
        <v>296</v>
      </c>
      <c r="K54" s="181" t="s">
        <v>296</v>
      </c>
      <c r="L54" s="179" t="s">
        <v>296</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55</v>
      </c>
      <c r="C58" s="105">
        <v>471.29292599999997</v>
      </c>
      <c r="D58" s="177">
        <v>345.76669800000002</v>
      </c>
      <c r="E58" s="178">
        <v>345.19411300000002</v>
      </c>
      <c r="F58" s="179">
        <v>7.8836035828808519</v>
      </c>
      <c r="G58" s="180">
        <v>8.554974834505316</v>
      </c>
      <c r="H58" s="181">
        <v>8.063919097021218</v>
      </c>
      <c r="I58" s="179">
        <v>134.07260303401443</v>
      </c>
      <c r="J58" s="180">
        <v>111.49903242886283</v>
      </c>
      <c r="K58" s="181">
        <v>119.59565635708414</v>
      </c>
      <c r="L58" s="179">
        <v>10.569752536451183</v>
      </c>
      <c r="M58" s="180">
        <v>9.5387141650061373</v>
      </c>
      <c r="N58" s="181">
        <v>9.6440969721867766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50</v>
      </c>
      <c r="C59" s="105">
        <v>0</v>
      </c>
      <c r="D59" s="177">
        <v>0</v>
      </c>
      <c r="E59" s="178">
        <v>0</v>
      </c>
      <c r="F59" s="179" t="s">
        <v>295</v>
      </c>
      <c r="G59" s="180" t="s">
        <v>295</v>
      </c>
      <c r="H59" s="181" t="s">
        <v>295</v>
      </c>
      <c r="I59" s="179" t="s">
        <v>296</v>
      </c>
      <c r="J59" s="180" t="s">
        <v>296</v>
      </c>
      <c r="K59" s="181" t="s">
        <v>296</v>
      </c>
      <c r="L59" s="179" t="s">
        <v>296</v>
      </c>
      <c r="M59" s="180" t="s">
        <v>296</v>
      </c>
      <c r="N59" s="181" t="s">
        <v>296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474</v>
      </c>
      <c r="C61" s="256"/>
      <c r="D61" s="307"/>
      <c r="E61" s="256"/>
      <c r="F61" s="308"/>
      <c r="G61" s="308"/>
      <c r="H61" s="308"/>
      <c r="I61" s="308"/>
      <c r="J61" s="308"/>
      <c r="K61" s="308"/>
      <c r="L61" s="308"/>
      <c r="M61" s="308"/>
      <c r="N61" s="30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5" customHeight="1"/>
    <row r="88" ht="14.45" customHeight="1"/>
    <row r="89" ht="14.45"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L1" sqref="L1"/>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4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3"/>
    </row>
    <row r="5" spans="1:102" s="95" customFormat="1" ht="20.100000000000001" customHeight="1">
      <c r="A5" s="93"/>
      <c r="B5" s="215"/>
      <c r="C5" s="634" t="s">
        <v>205</v>
      </c>
      <c r="D5" s="635"/>
      <c r="E5" s="636"/>
      <c r="F5" s="634" t="s">
        <v>195</v>
      </c>
      <c r="G5" s="635"/>
      <c r="H5" s="636"/>
      <c r="I5" s="634" t="s">
        <v>196</v>
      </c>
      <c r="J5" s="635"/>
      <c r="K5" s="636"/>
      <c r="L5" s="634" t="s">
        <v>197</v>
      </c>
      <c r="M5" s="635"/>
      <c r="N5" s="63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6"/>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294</v>
      </c>
      <c r="C7" s="310">
        <v>5648.5663550400004</v>
      </c>
      <c r="D7" s="171">
        <v>4166.4879782500002</v>
      </c>
      <c r="E7" s="172">
        <v>4157.8073454300002</v>
      </c>
      <c r="F7" s="235">
        <v>4.2876146483417727</v>
      </c>
      <c r="G7" s="282">
        <v>4.5900699934414844</v>
      </c>
      <c r="H7" s="283">
        <v>4.7332211295530131</v>
      </c>
      <c r="I7" s="235">
        <v>216.24788389032483</v>
      </c>
      <c r="J7" s="282">
        <v>227.80376224637629</v>
      </c>
      <c r="K7" s="283">
        <v>220.38525593685793</v>
      </c>
      <c r="L7" s="235">
        <v>9.2718759464106757</v>
      </c>
      <c r="M7" s="282">
        <v>10.456352134801699</v>
      </c>
      <c r="N7" s="283">
        <v>10.431321500422845</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19.402807379999999</v>
      </c>
      <c r="D8" s="177">
        <v>36.992185509999999</v>
      </c>
      <c r="E8" s="178">
        <v>37.277994999999997</v>
      </c>
      <c r="F8" s="179">
        <v>56.063515948793594</v>
      </c>
      <c r="G8" s="180">
        <v>0.58791408780432441</v>
      </c>
      <c r="H8" s="181">
        <v>0.7518496904138755</v>
      </c>
      <c r="I8" s="179">
        <v>112.24647347957135</v>
      </c>
      <c r="J8" s="180">
        <v>2466.8354988202032</v>
      </c>
      <c r="K8" s="181">
        <v>2266.5257298300676</v>
      </c>
      <c r="L8" s="179">
        <v>62.929319561177863</v>
      </c>
      <c r="M8" s="180">
        <v>14.502873420522056</v>
      </c>
      <c r="N8" s="181">
        <v>17.040866682878196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0</v>
      </c>
      <c r="D9" s="177">
        <v>0</v>
      </c>
      <c r="E9" s="178">
        <v>0</v>
      </c>
      <c r="F9" s="179" t="s">
        <v>295</v>
      </c>
      <c r="G9" s="180" t="s">
        <v>295</v>
      </c>
      <c r="H9" s="181" t="s">
        <v>295</v>
      </c>
      <c r="I9" s="179" t="s">
        <v>296</v>
      </c>
      <c r="J9" s="180" t="s">
        <v>296</v>
      </c>
      <c r="K9" s="181" t="s">
        <v>296</v>
      </c>
      <c r="L9" s="179" t="s">
        <v>296</v>
      </c>
      <c r="M9" s="180" t="s">
        <v>296</v>
      </c>
      <c r="N9" s="181" t="s">
        <v>296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57.522499670000002</v>
      </c>
      <c r="D10" s="177">
        <v>51.534992860000003</v>
      </c>
      <c r="E10" s="178">
        <v>54.396027899999993</v>
      </c>
      <c r="F10" s="179">
        <v>8.3545436612977415</v>
      </c>
      <c r="G10" s="180">
        <v>9.0316200540558285</v>
      </c>
      <c r="H10" s="181">
        <v>8.3238781484631161</v>
      </c>
      <c r="I10" s="179">
        <v>273.33834740432974</v>
      </c>
      <c r="J10" s="180">
        <v>220.18605785362476</v>
      </c>
      <c r="K10" s="181">
        <v>233.79582608388066</v>
      </c>
      <c r="L10" s="179">
        <v>22.836171576964436</v>
      </c>
      <c r="M10" s="180">
        <v>19.886368157342943</v>
      </c>
      <c r="N10" s="181">
        <v>19.460879679414976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0.18685557999999999</v>
      </c>
      <c r="D11" s="177">
        <v>0.19204911</v>
      </c>
      <c r="E11" s="178">
        <v>0.18931033</v>
      </c>
      <c r="F11" s="179">
        <v>100</v>
      </c>
      <c r="G11" s="180">
        <v>100</v>
      </c>
      <c r="H11" s="181">
        <v>100</v>
      </c>
      <c r="I11" s="179">
        <v>100</v>
      </c>
      <c r="J11" s="180">
        <v>100</v>
      </c>
      <c r="K11" s="181">
        <v>100</v>
      </c>
      <c r="L11" s="179">
        <v>100</v>
      </c>
      <c r="M11" s="180">
        <v>100</v>
      </c>
      <c r="N11" s="181">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1199.2560269999999</v>
      </c>
      <c r="D12" s="177">
        <v>1149.6568539999998</v>
      </c>
      <c r="E12" s="178">
        <v>1160.1793409999998</v>
      </c>
      <c r="F12" s="179">
        <v>9.4559651523018768</v>
      </c>
      <c r="G12" s="180">
        <v>5.5112731054965742</v>
      </c>
      <c r="H12" s="181">
        <v>5.5399461728563928</v>
      </c>
      <c r="I12" s="179">
        <v>185.83783199110221</v>
      </c>
      <c r="J12" s="180">
        <v>274.69272962437032</v>
      </c>
      <c r="K12" s="181">
        <v>263.25195538782805</v>
      </c>
      <c r="L12" s="179">
        <v>17.572760632871933</v>
      </c>
      <c r="M12" s="180">
        <v>15.139066530542342</v>
      </c>
      <c r="N12" s="181">
        <v>14.584016627477601</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9.1134759999999986</v>
      </c>
      <c r="D13" s="177">
        <v>7.7214939999999999</v>
      </c>
      <c r="E13" s="178">
        <v>8.241377</v>
      </c>
      <c r="F13" s="179">
        <v>46.31134157812015</v>
      </c>
      <c r="G13" s="180">
        <v>56.1080018970422</v>
      </c>
      <c r="H13" s="181">
        <v>52.578118923573079</v>
      </c>
      <c r="I13" s="179">
        <v>101.76542379435209</v>
      </c>
      <c r="J13" s="180">
        <v>100.43080286660253</v>
      </c>
      <c r="K13" s="181">
        <v>101.520668168111</v>
      </c>
      <c r="L13" s="179">
        <v>47.128933021823954</v>
      </c>
      <c r="M13" s="180">
        <v>56.349716777608073</v>
      </c>
      <c r="N13" s="181">
        <v>53.37765764143542</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2022.1372799999999</v>
      </c>
      <c r="D14" s="177">
        <v>8.9166759999999989</v>
      </c>
      <c r="E14" s="178">
        <v>8.1384050000000006</v>
      </c>
      <c r="F14" s="179">
        <v>2.5107276594000578</v>
      </c>
      <c r="G14" s="180">
        <v>0.74464968784331742</v>
      </c>
      <c r="H14" s="181">
        <v>0.20190688470283794</v>
      </c>
      <c r="I14" s="179">
        <v>243.94479771268118</v>
      </c>
      <c r="J14" s="180">
        <v>173.01575348655081</v>
      </c>
      <c r="K14" s="181">
        <v>425.3894839337878</v>
      </c>
      <c r="L14" s="179">
        <v>6.1247895098398075</v>
      </c>
      <c r="M14" s="180">
        <v>1.2883612682573642</v>
      </c>
      <c r="N14" s="181">
        <v>0.85889065486419014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295</v>
      </c>
      <c r="G16" s="180" t="s">
        <v>295</v>
      </c>
      <c r="H16" s="181" t="s">
        <v>295</v>
      </c>
      <c r="I16" s="179" t="s">
        <v>296</v>
      </c>
      <c r="J16" s="180" t="s">
        <v>296</v>
      </c>
      <c r="K16" s="181" t="s">
        <v>296</v>
      </c>
      <c r="L16" s="179" t="s">
        <v>296</v>
      </c>
      <c r="M16" s="180" t="s">
        <v>296</v>
      </c>
      <c r="N16" s="181" t="s">
        <v>296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1792.2013324100003</v>
      </c>
      <c r="D17" s="177">
        <v>2425.2724217700002</v>
      </c>
      <c r="E17" s="178">
        <v>2469.0106962000004</v>
      </c>
      <c r="F17" s="179">
        <v>2.9852259649899962</v>
      </c>
      <c r="G17" s="180">
        <v>4.6105426069370541</v>
      </c>
      <c r="H17" s="181">
        <v>4.709349095933657</v>
      </c>
      <c r="I17" s="179">
        <v>237.39194622609139</v>
      </c>
      <c r="J17" s="180">
        <v>192.42957140109266</v>
      </c>
      <c r="K17" s="181">
        <v>187.77261827661707</v>
      </c>
      <c r="L17" s="179">
        <v>7.08668601753637</v>
      </c>
      <c r="M17" s="180">
        <v>8.8720473777937396</v>
      </c>
      <c r="N17" s="181">
        <v>8.8428681012208212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295</v>
      </c>
      <c r="G18" s="180" t="s">
        <v>295</v>
      </c>
      <c r="H18" s="181" t="s">
        <v>295</v>
      </c>
      <c r="I18" s="179" t="s">
        <v>296</v>
      </c>
      <c r="J18" s="180" t="s">
        <v>296</v>
      </c>
      <c r="K18" s="181" t="s">
        <v>296</v>
      </c>
      <c r="L18" s="179" t="s">
        <v>296</v>
      </c>
      <c r="M18" s="180" t="s">
        <v>296</v>
      </c>
      <c r="N18" s="181" t="s">
        <v>296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295</v>
      </c>
      <c r="G19" s="180" t="s">
        <v>295</v>
      </c>
      <c r="H19" s="181" t="s">
        <v>295</v>
      </c>
      <c r="I19" s="179" t="s">
        <v>296</v>
      </c>
      <c r="J19" s="180" t="s">
        <v>296</v>
      </c>
      <c r="K19" s="181" t="s">
        <v>296</v>
      </c>
      <c r="L19" s="179" t="s">
        <v>296</v>
      </c>
      <c r="M19" s="180" t="s">
        <v>296</v>
      </c>
      <c r="N19" s="181" t="s">
        <v>296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295</v>
      </c>
      <c r="G20" s="180" t="s">
        <v>295</v>
      </c>
      <c r="H20" s="181" t="s">
        <v>295</v>
      </c>
      <c r="I20" s="179" t="s">
        <v>296</v>
      </c>
      <c r="J20" s="180" t="s">
        <v>296</v>
      </c>
      <c r="K20" s="181" t="s">
        <v>296</v>
      </c>
      <c r="L20" s="179" t="s">
        <v>296</v>
      </c>
      <c r="M20" s="180" t="s">
        <v>296</v>
      </c>
      <c r="N20" s="181" t="s">
        <v>296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61</v>
      </c>
      <c r="C23" s="105">
        <v>0</v>
      </c>
      <c r="D23" s="177">
        <v>0</v>
      </c>
      <c r="E23" s="178">
        <v>0</v>
      </c>
      <c r="F23" s="179" t="s">
        <v>295</v>
      </c>
      <c r="G23" s="180" t="s">
        <v>295</v>
      </c>
      <c r="H23" s="181" t="s">
        <v>295</v>
      </c>
      <c r="I23" s="179" t="s">
        <v>296</v>
      </c>
      <c r="J23" s="180" t="s">
        <v>296</v>
      </c>
      <c r="K23" s="181" t="s">
        <v>296</v>
      </c>
      <c r="L23" s="179" t="s">
        <v>296</v>
      </c>
      <c r="M23" s="180" t="s">
        <v>296</v>
      </c>
      <c r="N23" s="181" t="s">
        <v>296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223</v>
      </c>
      <c r="C24" s="105">
        <v>0</v>
      </c>
      <c r="D24" s="177">
        <v>0</v>
      </c>
      <c r="E24" s="178">
        <v>0</v>
      </c>
      <c r="F24" s="179" t="s">
        <v>295</v>
      </c>
      <c r="G24" s="180" t="s">
        <v>295</v>
      </c>
      <c r="H24" s="181" t="s">
        <v>295</v>
      </c>
      <c r="I24" s="179" t="s">
        <v>296</v>
      </c>
      <c r="J24" s="180" t="s">
        <v>296</v>
      </c>
      <c r="K24" s="181" t="s">
        <v>296</v>
      </c>
      <c r="L24" s="179" t="s">
        <v>296</v>
      </c>
      <c r="M24" s="180" t="s">
        <v>296</v>
      </c>
      <c r="N24" s="181" t="s">
        <v>296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67</v>
      </c>
      <c r="C26" s="105">
        <v>0</v>
      </c>
      <c r="D26" s="177">
        <v>0</v>
      </c>
      <c r="E26" s="178">
        <v>0</v>
      </c>
      <c r="F26" s="179" t="s">
        <v>295</v>
      </c>
      <c r="G26" s="180" t="s">
        <v>295</v>
      </c>
      <c r="H26" s="181" t="s">
        <v>295</v>
      </c>
      <c r="I26" s="179" t="s">
        <v>296</v>
      </c>
      <c r="J26" s="180" t="s">
        <v>296</v>
      </c>
      <c r="K26" s="181" t="s">
        <v>296</v>
      </c>
      <c r="L26" s="179" t="s">
        <v>296</v>
      </c>
      <c r="M26" s="180" t="s">
        <v>296</v>
      </c>
      <c r="N26" s="181" t="s">
        <v>296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34</v>
      </c>
      <c r="C27" s="105">
        <v>0</v>
      </c>
      <c r="D27" s="177">
        <v>0</v>
      </c>
      <c r="E27" s="178">
        <v>0</v>
      </c>
      <c r="F27" s="179" t="s">
        <v>295</v>
      </c>
      <c r="G27" s="180" t="s">
        <v>295</v>
      </c>
      <c r="H27" s="181" t="s">
        <v>295</v>
      </c>
      <c r="I27" s="179" t="s">
        <v>296</v>
      </c>
      <c r="J27" s="180" t="s">
        <v>296</v>
      </c>
      <c r="K27" s="181" t="s">
        <v>296</v>
      </c>
      <c r="L27" s="179" t="s">
        <v>296</v>
      </c>
      <c r="M27" s="180" t="s">
        <v>296</v>
      </c>
      <c r="N27" s="181" t="s">
        <v>296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69</v>
      </c>
      <c r="C29" s="105">
        <v>0</v>
      </c>
      <c r="D29" s="177">
        <v>0</v>
      </c>
      <c r="E29" s="178">
        <v>0</v>
      </c>
      <c r="F29" s="179" t="s">
        <v>295</v>
      </c>
      <c r="G29" s="180" t="s">
        <v>295</v>
      </c>
      <c r="H29" s="181" t="s">
        <v>295</v>
      </c>
      <c r="I29" s="179" t="s">
        <v>296</v>
      </c>
      <c r="J29" s="180" t="s">
        <v>296</v>
      </c>
      <c r="K29" s="181" t="s">
        <v>296</v>
      </c>
      <c r="L29" s="179" t="s">
        <v>296</v>
      </c>
      <c r="M29" s="180" t="s">
        <v>296</v>
      </c>
      <c r="N29" s="181" t="s">
        <v>296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140.80542799999998</v>
      </c>
      <c r="D30" s="177">
        <v>139.522257</v>
      </c>
      <c r="E30" s="178">
        <v>115.600967</v>
      </c>
      <c r="F30" s="179">
        <v>8.9698246576119228E-3</v>
      </c>
      <c r="G30" s="180">
        <v>0.17631882202134963</v>
      </c>
      <c r="H30" s="181">
        <v>0.21280444825344758</v>
      </c>
      <c r="I30" s="179">
        <v>39834.449722882026</v>
      </c>
      <c r="J30" s="180">
        <v>1562.4014243670836</v>
      </c>
      <c r="K30" s="181">
        <v>973.3207590120486</v>
      </c>
      <c r="L30" s="179">
        <v>3.5730802934670964</v>
      </c>
      <c r="M30" s="180">
        <v>2.7548077866888296</v>
      </c>
      <c r="N30" s="181">
        <v>2.0712698709518582</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0.48936499999999999</v>
      </c>
      <c r="E31" s="178">
        <v>0</v>
      </c>
      <c r="F31" s="179" t="s">
        <v>295</v>
      </c>
      <c r="G31" s="180">
        <v>100</v>
      </c>
      <c r="H31" s="181" t="s">
        <v>295</v>
      </c>
      <c r="I31" s="179" t="s">
        <v>296</v>
      </c>
      <c r="J31" s="180">
        <v>90.99996934803265</v>
      </c>
      <c r="K31" s="181" t="s">
        <v>296</v>
      </c>
      <c r="L31" s="179" t="s">
        <v>296</v>
      </c>
      <c r="M31" s="180">
        <v>90.99996934803265</v>
      </c>
      <c r="N31" s="181" t="s">
        <v>296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295</v>
      </c>
      <c r="G32" s="180" t="s">
        <v>295</v>
      </c>
      <c r="H32" s="181" t="s">
        <v>295</v>
      </c>
      <c r="I32" s="179" t="s">
        <v>296</v>
      </c>
      <c r="J32" s="180" t="s">
        <v>296</v>
      </c>
      <c r="K32" s="181" t="s">
        <v>296</v>
      </c>
      <c r="L32" s="179" t="s">
        <v>296</v>
      </c>
      <c r="M32" s="180" t="s">
        <v>296</v>
      </c>
      <c r="N32" s="181" t="s">
        <v>296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31</v>
      </c>
      <c r="C33" s="105">
        <v>407.94064900000001</v>
      </c>
      <c r="D33" s="177">
        <v>346.189683</v>
      </c>
      <c r="E33" s="178">
        <v>304.77322600000002</v>
      </c>
      <c r="F33" s="179">
        <v>1.0815813552328783</v>
      </c>
      <c r="G33" s="180">
        <v>1.6949228380095893</v>
      </c>
      <c r="H33" s="181">
        <v>2.1844212129053617</v>
      </c>
      <c r="I33" s="179">
        <v>617.99685418418437</v>
      </c>
      <c r="J33" s="180">
        <v>372.95679631770685</v>
      </c>
      <c r="K33" s="181">
        <v>333.32226316332583</v>
      </c>
      <c r="L33" s="179">
        <v>6.684138750781857</v>
      </c>
      <c r="M33" s="180">
        <v>6.3213299166977199</v>
      </c>
      <c r="N33" s="181">
        <v>7.2811622238759242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479</v>
      </c>
      <c r="C35" s="105">
        <v>0</v>
      </c>
      <c r="D35" s="177">
        <v>0</v>
      </c>
      <c r="E35" s="178">
        <v>0</v>
      </c>
      <c r="F35" s="179" t="s">
        <v>295</v>
      </c>
      <c r="G35" s="180" t="s">
        <v>295</v>
      </c>
      <c r="H35" s="181" t="s">
        <v>295</v>
      </c>
      <c r="I35" s="179" t="s">
        <v>296</v>
      </c>
      <c r="J35" s="180" t="s">
        <v>296</v>
      </c>
      <c r="K35" s="181" t="s">
        <v>296</v>
      </c>
      <c r="L35" s="179" t="s">
        <v>296</v>
      </c>
      <c r="M35" s="180" t="s">
        <v>296</v>
      </c>
      <c r="N35" s="181" t="s">
        <v>296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295</v>
      </c>
      <c r="G41" s="180" t="s">
        <v>295</v>
      </c>
      <c r="H41" s="181" t="s">
        <v>295</v>
      </c>
      <c r="I41" s="179" t="s">
        <v>296</v>
      </c>
      <c r="J41" s="180" t="s">
        <v>296</v>
      </c>
      <c r="K41" s="181" t="s">
        <v>296</v>
      </c>
      <c r="L41" s="179" t="s">
        <v>296</v>
      </c>
      <c r="M41" s="180" t="s">
        <v>296</v>
      </c>
      <c r="N41" s="181" t="s">
        <v>296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228</v>
      </c>
      <c r="C50" s="105">
        <v>0</v>
      </c>
      <c r="D50" s="177">
        <v>0</v>
      </c>
      <c r="E50" s="178">
        <v>0</v>
      </c>
      <c r="F50" s="179" t="s">
        <v>295</v>
      </c>
      <c r="G50" s="180" t="s">
        <v>295</v>
      </c>
      <c r="H50" s="181" t="s">
        <v>295</v>
      </c>
      <c r="I50" s="179" t="s">
        <v>296</v>
      </c>
      <c r="J50" s="180" t="s">
        <v>296</v>
      </c>
      <c r="K50" s="181" t="s">
        <v>296</v>
      </c>
      <c r="L50" s="179" t="s">
        <v>296</v>
      </c>
      <c r="M50" s="180" t="s">
        <v>296</v>
      </c>
      <c r="N50" s="181" t="s">
        <v>296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63</v>
      </c>
      <c r="C52" s="105">
        <v>0</v>
      </c>
      <c r="D52" s="177">
        <v>0</v>
      </c>
      <c r="E52" s="178">
        <v>0</v>
      </c>
      <c r="F52" s="179" t="s">
        <v>295</v>
      </c>
      <c r="G52" s="180" t="s">
        <v>295</v>
      </c>
      <c r="H52" s="181" t="s">
        <v>295</v>
      </c>
      <c r="I52" s="179" t="s">
        <v>296</v>
      </c>
      <c r="J52" s="180" t="s">
        <v>296</v>
      </c>
      <c r="K52" s="181" t="s">
        <v>296</v>
      </c>
      <c r="L52" s="179" t="s">
        <v>296</v>
      </c>
      <c r="M52" s="180" t="s">
        <v>296</v>
      </c>
      <c r="N52" s="181" t="s">
        <v>296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185</v>
      </c>
      <c r="C54" s="105">
        <v>0</v>
      </c>
      <c r="D54" s="177">
        <v>0</v>
      </c>
      <c r="E54" s="178">
        <v>0</v>
      </c>
      <c r="F54" s="179" t="s">
        <v>295</v>
      </c>
      <c r="G54" s="180" t="s">
        <v>295</v>
      </c>
      <c r="H54" s="181" t="s">
        <v>295</v>
      </c>
      <c r="I54" s="179" t="s">
        <v>296</v>
      </c>
      <c r="J54" s="180" t="s">
        <v>296</v>
      </c>
      <c r="K54" s="181" t="s">
        <v>296</v>
      </c>
      <c r="L54" s="179" t="s">
        <v>296</v>
      </c>
      <c r="M54" s="180" t="s">
        <v>296</v>
      </c>
      <c r="N54" s="181" t="s">
        <v>296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53</v>
      </c>
      <c r="C55" s="105">
        <v>0</v>
      </c>
      <c r="D55" s="177">
        <v>0</v>
      </c>
      <c r="E55" s="178">
        <v>0</v>
      </c>
      <c r="F55" s="179" t="s">
        <v>295</v>
      </c>
      <c r="G55" s="180" t="s">
        <v>295</v>
      </c>
      <c r="H55" s="181" t="s">
        <v>295</v>
      </c>
      <c r="I55" s="179" t="s">
        <v>296</v>
      </c>
      <c r="J55" s="180" t="s">
        <v>296</v>
      </c>
      <c r="K55" s="181" t="s">
        <v>296</v>
      </c>
      <c r="L55" s="179" t="s">
        <v>296</v>
      </c>
      <c r="M55" s="180" t="s">
        <v>296</v>
      </c>
      <c r="N55" s="181" t="s">
        <v>296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231</v>
      </c>
      <c r="C56" s="105">
        <v>0</v>
      </c>
      <c r="D56" s="177">
        <v>0</v>
      </c>
      <c r="E56" s="178">
        <v>0</v>
      </c>
      <c r="F56" s="179" t="s">
        <v>295</v>
      </c>
      <c r="G56" s="180" t="s">
        <v>295</v>
      </c>
      <c r="H56" s="181" t="s">
        <v>295</v>
      </c>
      <c r="I56" s="179" t="s">
        <v>296</v>
      </c>
      <c r="J56" s="180" t="s">
        <v>296</v>
      </c>
      <c r="K56" s="181" t="s">
        <v>296</v>
      </c>
      <c r="L56" s="179" t="s">
        <v>296</v>
      </c>
      <c r="M56" s="180" t="s">
        <v>296</v>
      </c>
      <c r="N56" s="181" t="s">
        <v>296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295</v>
      </c>
      <c r="G57" s="180" t="s">
        <v>295</v>
      </c>
      <c r="H57" s="181" t="s">
        <v>295</v>
      </c>
      <c r="I57" s="179" t="s">
        <v>296</v>
      </c>
      <c r="J57" s="180" t="s">
        <v>296</v>
      </c>
      <c r="K57" s="181" t="s">
        <v>296</v>
      </c>
      <c r="L57" s="179" t="s">
        <v>296</v>
      </c>
      <c r="M57" s="180" t="s">
        <v>296</v>
      </c>
      <c r="N57" s="181" t="s">
        <v>296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55</v>
      </c>
      <c r="C58" s="105">
        <v>0</v>
      </c>
      <c r="D58" s="177">
        <v>0</v>
      </c>
      <c r="E58" s="178">
        <v>0</v>
      </c>
      <c r="F58" s="179" t="s">
        <v>295</v>
      </c>
      <c r="G58" s="180" t="s">
        <v>295</v>
      </c>
      <c r="H58" s="181" t="s">
        <v>295</v>
      </c>
      <c r="I58" s="179" t="s">
        <v>296</v>
      </c>
      <c r="J58" s="180" t="s">
        <v>296</v>
      </c>
      <c r="K58" s="181" t="s">
        <v>296</v>
      </c>
      <c r="L58" s="179" t="s">
        <v>296</v>
      </c>
      <c r="M58" s="180" t="s">
        <v>296</v>
      </c>
      <c r="N58" s="181" t="s">
        <v>296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50</v>
      </c>
      <c r="C59" s="105">
        <v>0</v>
      </c>
      <c r="D59" s="177">
        <v>0</v>
      </c>
      <c r="E59" s="178">
        <v>0</v>
      </c>
      <c r="F59" s="179" t="s">
        <v>295</v>
      </c>
      <c r="G59" s="180" t="s">
        <v>295</v>
      </c>
      <c r="H59" s="181" t="s">
        <v>295</v>
      </c>
      <c r="I59" s="179" t="s">
        <v>296</v>
      </c>
      <c r="J59" s="180" t="s">
        <v>296</v>
      </c>
      <c r="K59" s="181" t="s">
        <v>296</v>
      </c>
      <c r="L59" s="179" t="s">
        <v>296</v>
      </c>
      <c r="M59" s="180" t="s">
        <v>296</v>
      </c>
      <c r="N59" s="181" t="s">
        <v>296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474</v>
      </c>
      <c r="C61" s="256"/>
      <c r="D61" s="307"/>
      <c r="E61" s="256"/>
      <c r="F61" s="308"/>
      <c r="G61" s="308"/>
      <c r="H61" s="308"/>
      <c r="I61" s="308"/>
      <c r="J61" s="308"/>
      <c r="K61" s="308"/>
      <c r="L61" s="308"/>
      <c r="M61" s="308"/>
      <c r="N61" s="30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O1" sqref="O1"/>
    </sheetView>
  </sheetViews>
  <sheetFormatPr baseColWidth="10" defaultColWidth="0" defaultRowHeight="15" zeroHeight="1"/>
  <cols>
    <col min="1" max="1" width="5.7109375" style="311" customWidth="1"/>
    <col min="2" max="2" width="35.7109375" style="311" customWidth="1"/>
    <col min="3" max="14" width="16.7109375" style="311" customWidth="1"/>
    <col min="15" max="15" width="11.42578125" style="311" customWidth="1"/>
    <col min="16" max="16" width="11.42578125" style="311" hidden="1" customWidth="1"/>
    <col min="17" max="102" width="0" style="311" hidden="1" customWidth="1"/>
    <col min="103" max="124" width="0" style="312" hidden="1" customWidth="1"/>
    <col min="125" max="16384" width="11.42578125" style="312" hidden="1"/>
  </cols>
  <sheetData>
    <row r="1" spans="1:124" ht="89.1" customHeight="1"/>
    <row r="2" spans="1:124" s="314" customFormat="1" ht="20.100000000000001" customHeight="1">
      <c r="A2" s="313"/>
      <c r="B2" s="87" t="s">
        <v>18</v>
      </c>
      <c r="C2" s="313"/>
      <c r="D2" s="313"/>
      <c r="E2" s="313"/>
      <c r="F2" s="313"/>
      <c r="G2" s="313"/>
      <c r="H2" s="313"/>
      <c r="I2" s="313"/>
      <c r="J2" s="313"/>
      <c r="K2" s="313"/>
      <c r="L2" s="313"/>
      <c r="M2" s="313"/>
      <c r="N2" s="313"/>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c r="AR2" s="313"/>
      <c r="AS2" s="313"/>
      <c r="AT2" s="313"/>
      <c r="AU2" s="313"/>
      <c r="AV2" s="313"/>
      <c r="AW2" s="313"/>
      <c r="AX2" s="313"/>
      <c r="AY2" s="313"/>
      <c r="AZ2" s="313"/>
      <c r="BA2" s="313"/>
      <c r="BB2" s="313"/>
      <c r="BC2" s="313"/>
      <c r="BD2" s="313"/>
      <c r="BE2" s="313"/>
      <c r="BF2" s="313"/>
      <c r="BG2" s="313"/>
      <c r="BH2" s="313"/>
      <c r="BI2" s="313"/>
      <c r="BJ2" s="313"/>
      <c r="BK2" s="313"/>
      <c r="BL2" s="313"/>
      <c r="BM2" s="313"/>
      <c r="BN2" s="313"/>
      <c r="BO2" s="313"/>
      <c r="BP2" s="313"/>
      <c r="BQ2" s="313"/>
      <c r="BR2" s="313"/>
      <c r="BS2" s="313"/>
      <c r="BT2" s="313"/>
      <c r="BU2" s="313"/>
      <c r="BV2" s="313"/>
      <c r="BW2" s="313"/>
      <c r="BX2" s="313"/>
      <c r="BY2" s="313"/>
      <c r="BZ2" s="313"/>
      <c r="CA2" s="313"/>
      <c r="CB2" s="313"/>
      <c r="CC2" s="313"/>
      <c r="CD2" s="313"/>
      <c r="CE2" s="313"/>
      <c r="CF2" s="313"/>
      <c r="CG2" s="313"/>
      <c r="CH2" s="313"/>
      <c r="CI2" s="313"/>
      <c r="CJ2" s="313"/>
      <c r="CK2" s="313"/>
      <c r="CL2" s="313"/>
      <c r="CM2" s="313"/>
      <c r="CN2" s="313"/>
      <c r="CO2" s="313"/>
      <c r="CP2" s="313"/>
      <c r="CQ2" s="313"/>
      <c r="CR2" s="313"/>
      <c r="CS2" s="313"/>
      <c r="CT2" s="313"/>
      <c r="CU2" s="313"/>
      <c r="CV2" s="313"/>
      <c r="CW2" s="313"/>
      <c r="CX2" s="313"/>
    </row>
    <row r="3" spans="1:124" ht="20.100000000000001" customHeight="1">
      <c r="B3" s="91" t="s">
        <v>2</v>
      </c>
    </row>
    <row r="4" spans="1:124" ht="20.100000000000001" customHeight="1">
      <c r="B4" s="315"/>
      <c r="C4" s="316"/>
      <c r="D4" s="316"/>
      <c r="E4" s="316"/>
      <c r="F4" s="316"/>
      <c r="G4" s="316"/>
      <c r="H4" s="316"/>
      <c r="I4" s="316"/>
      <c r="J4" s="316"/>
      <c r="K4" s="316"/>
      <c r="L4" s="316"/>
      <c r="M4" s="316"/>
      <c r="N4" s="316"/>
    </row>
    <row r="5" spans="1:124" s="319" customFormat="1" ht="20.100000000000001" customHeight="1">
      <c r="A5" s="317"/>
      <c r="B5" s="318"/>
      <c r="C5" s="643" t="s">
        <v>200</v>
      </c>
      <c r="D5" s="644"/>
      <c r="E5" s="645"/>
      <c r="F5" s="643" t="s">
        <v>198</v>
      </c>
      <c r="G5" s="644"/>
      <c r="H5" s="645"/>
      <c r="I5" s="643" t="s">
        <v>196</v>
      </c>
      <c r="J5" s="644"/>
      <c r="K5" s="645"/>
      <c r="L5" s="643" t="s">
        <v>197</v>
      </c>
      <c r="M5" s="644"/>
      <c r="N5" s="645"/>
      <c r="O5" s="317"/>
      <c r="P5" s="317"/>
      <c r="Q5" s="317"/>
      <c r="R5" s="317"/>
      <c r="S5" s="317"/>
      <c r="T5" s="317"/>
      <c r="U5" s="317"/>
      <c r="V5" s="317"/>
      <c r="W5" s="317"/>
      <c r="X5" s="317"/>
      <c r="Y5" s="317"/>
      <c r="Z5" s="317"/>
      <c r="AA5" s="317"/>
      <c r="AB5" s="317"/>
      <c r="AC5" s="317"/>
      <c r="AD5" s="317"/>
      <c r="AE5" s="317"/>
      <c r="AF5" s="317"/>
      <c r="AG5" s="317"/>
      <c r="AH5" s="317"/>
      <c r="AI5" s="317"/>
      <c r="AJ5" s="317"/>
      <c r="AK5" s="317"/>
      <c r="AL5" s="317"/>
      <c r="AM5" s="317"/>
      <c r="AN5" s="317"/>
      <c r="AO5" s="317"/>
      <c r="AP5" s="317"/>
      <c r="AQ5" s="317"/>
      <c r="AR5" s="317"/>
      <c r="AS5" s="317"/>
      <c r="AT5" s="317"/>
      <c r="AU5" s="317"/>
      <c r="AV5" s="317"/>
      <c r="AW5" s="317"/>
      <c r="AX5" s="317"/>
      <c r="AY5" s="317"/>
      <c r="AZ5" s="317"/>
      <c r="BA5" s="317"/>
      <c r="BB5" s="317"/>
      <c r="BC5" s="317"/>
      <c r="BD5" s="317"/>
      <c r="BE5" s="317"/>
      <c r="BF5" s="317"/>
      <c r="BG5" s="317"/>
      <c r="BH5" s="317"/>
      <c r="BI5" s="317"/>
      <c r="BJ5" s="317"/>
      <c r="BK5" s="317"/>
      <c r="BL5" s="317"/>
      <c r="BM5" s="317"/>
      <c r="BN5" s="317"/>
      <c r="BO5" s="317"/>
      <c r="BP5" s="317"/>
      <c r="BQ5" s="317"/>
      <c r="BR5" s="317"/>
      <c r="BS5" s="317"/>
      <c r="BT5" s="317"/>
      <c r="BU5" s="317"/>
      <c r="BV5" s="317"/>
      <c r="BW5" s="317"/>
      <c r="BX5" s="317"/>
      <c r="BY5" s="317"/>
      <c r="BZ5" s="317"/>
      <c r="CA5" s="317"/>
      <c r="CB5" s="317"/>
      <c r="CC5" s="317"/>
      <c r="CD5" s="317"/>
      <c r="CE5" s="317"/>
      <c r="CF5" s="317"/>
      <c r="CG5" s="317"/>
      <c r="CH5" s="317"/>
      <c r="CI5" s="317"/>
      <c r="CJ5" s="317"/>
      <c r="CK5" s="317"/>
      <c r="CL5" s="317"/>
      <c r="CM5" s="317"/>
      <c r="CN5" s="317"/>
      <c r="CO5" s="317"/>
      <c r="CP5" s="317"/>
      <c r="CQ5" s="317"/>
      <c r="CR5" s="317"/>
      <c r="CS5" s="317"/>
      <c r="CT5" s="317"/>
      <c r="CU5" s="317"/>
      <c r="CV5" s="317"/>
      <c r="CW5" s="317"/>
      <c r="CX5" s="317"/>
    </row>
    <row r="6" spans="1:124" s="319" customFormat="1" ht="20.100000000000001" customHeight="1">
      <c r="A6" s="93"/>
      <c r="B6" s="320"/>
      <c r="C6" s="134">
        <v>45566</v>
      </c>
      <c r="D6" s="135">
        <v>45901</v>
      </c>
      <c r="E6" s="136">
        <v>45931</v>
      </c>
      <c r="F6" s="134">
        <f>C6</f>
        <v>45566</v>
      </c>
      <c r="G6" s="135">
        <f t="shared" ref="G6:H6" si="0">D6</f>
        <v>45901</v>
      </c>
      <c r="H6" s="136">
        <f t="shared" si="0"/>
        <v>45931</v>
      </c>
      <c r="I6" s="134">
        <f>C6</f>
        <v>45566</v>
      </c>
      <c r="J6" s="135">
        <f t="shared" ref="J6:K6" si="1">D6</f>
        <v>45901</v>
      </c>
      <c r="K6" s="136">
        <f t="shared" si="1"/>
        <v>45931</v>
      </c>
      <c r="L6" s="134">
        <f>C6</f>
        <v>45566</v>
      </c>
      <c r="M6" s="135">
        <f t="shared" ref="M6:N6" si="2">D6</f>
        <v>45901</v>
      </c>
      <c r="N6" s="136">
        <f t="shared" si="2"/>
        <v>45931</v>
      </c>
      <c r="O6" s="321"/>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21"/>
      <c r="BJ6" s="321"/>
      <c r="BK6" s="321"/>
      <c r="BL6" s="321"/>
      <c r="BM6" s="321"/>
      <c r="BN6" s="321"/>
      <c r="BO6" s="321"/>
      <c r="BP6" s="321"/>
      <c r="BQ6" s="321"/>
      <c r="BR6" s="321"/>
      <c r="BS6" s="321"/>
      <c r="BT6" s="321"/>
      <c r="BU6" s="321"/>
      <c r="BV6" s="321"/>
      <c r="BW6" s="321"/>
      <c r="BX6" s="321"/>
      <c r="BY6" s="321"/>
      <c r="BZ6" s="321"/>
      <c r="CA6" s="321"/>
      <c r="CB6" s="321"/>
      <c r="CC6" s="321"/>
      <c r="CD6" s="321"/>
      <c r="CE6" s="321"/>
      <c r="CF6" s="321"/>
      <c r="CG6" s="321"/>
      <c r="CH6" s="321"/>
      <c r="CI6" s="321"/>
      <c r="CJ6" s="321"/>
      <c r="CK6" s="321"/>
      <c r="CL6" s="321"/>
      <c r="CM6" s="321"/>
      <c r="CN6" s="321"/>
      <c r="CO6" s="321"/>
      <c r="CP6" s="321"/>
      <c r="CQ6" s="321"/>
      <c r="CR6" s="321"/>
      <c r="CS6" s="321"/>
      <c r="CT6" s="321"/>
      <c r="CU6" s="321"/>
      <c r="CV6" s="321"/>
      <c r="CW6" s="321"/>
      <c r="CX6" s="321"/>
      <c r="CY6" s="322"/>
      <c r="CZ6" s="322"/>
      <c r="DA6" s="322"/>
      <c r="DB6" s="322"/>
      <c r="DC6" s="322"/>
      <c r="DD6" s="322"/>
      <c r="DE6" s="322"/>
      <c r="DF6" s="322"/>
      <c r="DG6" s="322"/>
      <c r="DH6" s="322"/>
      <c r="DI6" s="322"/>
      <c r="DJ6" s="322"/>
      <c r="DK6" s="322"/>
      <c r="DL6" s="322"/>
      <c r="DM6" s="322"/>
      <c r="DN6" s="322"/>
      <c r="DO6" s="322"/>
      <c r="DP6" s="322"/>
      <c r="DQ6" s="322"/>
      <c r="DR6" s="322"/>
      <c r="DS6" s="322"/>
      <c r="DT6" s="322"/>
    </row>
    <row r="7" spans="1:124" s="319" customFormat="1" ht="20.100000000000001" customHeight="1">
      <c r="A7" s="93"/>
      <c r="B7" s="169" t="s">
        <v>294</v>
      </c>
      <c r="C7" s="170">
        <v>1414351.6837313999</v>
      </c>
      <c r="D7" s="240">
        <v>1487702.9064514101</v>
      </c>
      <c r="E7" s="281">
        <v>1495855.0339009098</v>
      </c>
      <c r="F7" s="235">
        <v>2.7478879949062818</v>
      </c>
      <c r="G7" s="282">
        <v>3.1062598381607267</v>
      </c>
      <c r="H7" s="283">
        <v>3.1012795009722227</v>
      </c>
      <c r="I7" s="235">
        <v>56.246716746492744</v>
      </c>
      <c r="J7" s="282">
        <v>54.116554854503676</v>
      </c>
      <c r="K7" s="283">
        <v>54.053601063588083</v>
      </c>
      <c r="L7" s="235">
        <v>1.5455967770058152</v>
      </c>
      <c r="M7" s="282">
        <v>1.6810008092416666</v>
      </c>
      <c r="N7" s="283">
        <v>1.6763532493223605</v>
      </c>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1"/>
      <c r="BK7" s="321"/>
      <c r="BL7" s="321"/>
      <c r="BM7" s="321"/>
      <c r="BN7" s="321"/>
      <c r="BO7" s="321"/>
      <c r="BP7" s="321"/>
      <c r="BQ7" s="321"/>
      <c r="BR7" s="321"/>
      <c r="BS7" s="321"/>
      <c r="BT7" s="321"/>
      <c r="BU7" s="321"/>
      <c r="BV7" s="321"/>
      <c r="BW7" s="321"/>
      <c r="BX7" s="321"/>
      <c r="BY7" s="321"/>
      <c r="BZ7" s="321"/>
      <c r="CA7" s="321"/>
      <c r="CB7" s="321"/>
      <c r="CC7" s="321"/>
      <c r="CD7" s="321"/>
      <c r="CE7" s="321"/>
      <c r="CF7" s="321"/>
      <c r="CG7" s="321"/>
      <c r="CH7" s="321"/>
      <c r="CI7" s="321"/>
      <c r="CJ7" s="321"/>
      <c r="CK7" s="321"/>
      <c r="CL7" s="321"/>
      <c r="CM7" s="321"/>
      <c r="CN7" s="321"/>
      <c r="CO7" s="321"/>
      <c r="CP7" s="321"/>
      <c r="CQ7" s="321"/>
      <c r="CR7" s="321"/>
      <c r="CS7" s="321"/>
      <c r="CT7" s="321"/>
      <c r="CU7" s="321"/>
      <c r="CV7" s="321"/>
      <c r="CW7" s="321"/>
      <c r="CX7" s="321"/>
      <c r="CY7" s="322"/>
      <c r="CZ7" s="322"/>
      <c r="DA7" s="322"/>
      <c r="DB7" s="322"/>
      <c r="DC7" s="322"/>
      <c r="DD7" s="322"/>
      <c r="DE7" s="322"/>
      <c r="DF7" s="322"/>
      <c r="DG7" s="322"/>
      <c r="DH7" s="322"/>
      <c r="DI7" s="322"/>
      <c r="DJ7" s="322"/>
      <c r="DK7" s="322"/>
      <c r="DL7" s="322"/>
      <c r="DM7" s="322"/>
      <c r="DN7" s="322"/>
      <c r="DO7" s="322"/>
      <c r="DP7" s="322"/>
      <c r="DQ7" s="322"/>
      <c r="DR7" s="322"/>
      <c r="DS7" s="322"/>
      <c r="DT7" s="322"/>
    </row>
    <row r="8" spans="1:124" s="325" customFormat="1" ht="20.100000000000001" customHeight="1">
      <c r="A8" s="93"/>
      <c r="B8" s="104" t="s">
        <v>47</v>
      </c>
      <c r="C8" s="105">
        <v>363233.42374896002</v>
      </c>
      <c r="D8" s="177">
        <v>390079.39361878007</v>
      </c>
      <c r="E8" s="178">
        <v>393584.97749763995</v>
      </c>
      <c r="F8" s="179">
        <v>2.1745296407191148</v>
      </c>
      <c r="G8" s="180">
        <v>2.4085263400485548</v>
      </c>
      <c r="H8" s="181">
        <v>2.3193248452463449</v>
      </c>
      <c r="I8" s="179">
        <v>66.537538686215271</v>
      </c>
      <c r="J8" s="180">
        <v>64.474010200039942</v>
      </c>
      <c r="K8" s="181">
        <v>66.13129365190062</v>
      </c>
      <c r="L8" s="179">
        <v>1.4468785009366987</v>
      </c>
      <c r="M8" s="180">
        <v>1.552873518153554</v>
      </c>
      <c r="N8" s="181">
        <v>1.53379952415135</v>
      </c>
      <c r="O8" s="323"/>
      <c r="P8" s="323"/>
      <c r="Q8" s="323"/>
      <c r="R8" s="323"/>
      <c r="S8" s="323"/>
      <c r="T8" s="323"/>
      <c r="U8" s="323"/>
      <c r="V8" s="323"/>
      <c r="W8" s="323"/>
      <c r="X8" s="323"/>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3"/>
      <c r="BK8" s="323"/>
      <c r="BL8" s="323"/>
      <c r="BM8" s="323"/>
      <c r="BN8" s="323"/>
      <c r="BO8" s="323"/>
      <c r="BP8" s="323"/>
      <c r="BQ8" s="323"/>
      <c r="BR8" s="323"/>
      <c r="BS8" s="323"/>
      <c r="BT8" s="323"/>
      <c r="BU8" s="323"/>
      <c r="BV8" s="323"/>
      <c r="BW8" s="323"/>
      <c r="BX8" s="323"/>
      <c r="BY8" s="323"/>
      <c r="BZ8" s="323"/>
      <c r="CA8" s="323"/>
      <c r="CB8" s="323"/>
      <c r="CC8" s="323"/>
      <c r="CD8" s="323"/>
      <c r="CE8" s="323"/>
      <c r="CF8" s="323"/>
      <c r="CG8" s="323"/>
      <c r="CH8" s="323"/>
      <c r="CI8" s="323"/>
      <c r="CJ8" s="323"/>
      <c r="CK8" s="323"/>
      <c r="CL8" s="323"/>
      <c r="CM8" s="323"/>
      <c r="CN8" s="323"/>
      <c r="CO8" s="323"/>
      <c r="CP8" s="323"/>
      <c r="CQ8" s="323"/>
      <c r="CR8" s="323"/>
      <c r="CS8" s="323"/>
      <c r="CT8" s="323"/>
      <c r="CU8" s="323"/>
      <c r="CV8" s="323"/>
      <c r="CW8" s="323"/>
      <c r="CX8" s="323"/>
      <c r="CY8" s="324"/>
      <c r="CZ8" s="324"/>
      <c r="DA8" s="324"/>
      <c r="DB8" s="324"/>
      <c r="DC8" s="324"/>
      <c r="DD8" s="324"/>
      <c r="DE8" s="324"/>
      <c r="DF8" s="324"/>
      <c r="DG8" s="324"/>
      <c r="DH8" s="324"/>
      <c r="DI8" s="324"/>
      <c r="DJ8" s="324"/>
      <c r="DK8" s="324"/>
      <c r="DL8" s="324"/>
      <c r="DM8" s="324"/>
      <c r="DN8" s="324"/>
      <c r="DO8" s="324"/>
      <c r="DP8" s="324"/>
      <c r="DQ8" s="324"/>
      <c r="DR8" s="324"/>
      <c r="DS8" s="324"/>
      <c r="DT8" s="324"/>
    </row>
    <row r="9" spans="1:124" s="325" customFormat="1" ht="20.100000000000001" customHeight="1">
      <c r="A9" s="93"/>
      <c r="B9" s="104" t="s">
        <v>70</v>
      </c>
      <c r="C9" s="105">
        <v>236884.78209399999</v>
      </c>
      <c r="D9" s="177">
        <v>253166.81151199999</v>
      </c>
      <c r="E9" s="178">
        <v>255286.97775799999</v>
      </c>
      <c r="F9" s="179">
        <v>3.4219302009798946</v>
      </c>
      <c r="G9" s="180">
        <v>3.6862515257287787</v>
      </c>
      <c r="H9" s="181">
        <v>3.6187943463209011</v>
      </c>
      <c r="I9" s="179">
        <v>64.717774636440794</v>
      </c>
      <c r="J9" s="180">
        <v>65.602107638079659</v>
      </c>
      <c r="K9" s="181">
        <v>65.99997500755201</v>
      </c>
      <c r="L9" s="179">
        <v>2.2145970756864739</v>
      </c>
      <c r="M9" s="180">
        <v>2.418258693718947</v>
      </c>
      <c r="N9" s="181">
        <v>2.3884033641465003</v>
      </c>
      <c r="O9" s="323"/>
      <c r="P9" s="323"/>
      <c r="Q9" s="323"/>
      <c r="R9" s="323"/>
      <c r="S9" s="323"/>
      <c r="T9" s="323"/>
      <c r="U9" s="323"/>
      <c r="V9" s="323"/>
      <c r="W9" s="323"/>
      <c r="X9" s="323"/>
      <c r="Y9" s="323"/>
      <c r="Z9" s="323"/>
      <c r="AA9" s="323"/>
      <c r="AB9" s="323"/>
      <c r="AC9" s="323"/>
      <c r="AD9" s="323"/>
      <c r="AE9" s="323"/>
      <c r="AF9" s="323"/>
      <c r="AG9" s="323"/>
      <c r="AH9" s="323"/>
      <c r="AI9" s="323"/>
      <c r="AJ9" s="323"/>
      <c r="AK9" s="323"/>
      <c r="AL9" s="323"/>
      <c r="AM9" s="323"/>
      <c r="AN9" s="323"/>
      <c r="AO9" s="323"/>
      <c r="AP9" s="323"/>
      <c r="AQ9" s="323"/>
      <c r="AR9" s="323"/>
      <c r="AS9" s="323"/>
      <c r="AT9" s="323"/>
      <c r="AU9" s="323"/>
      <c r="AV9" s="323"/>
      <c r="AW9" s="323"/>
      <c r="AX9" s="323"/>
      <c r="AY9" s="323"/>
      <c r="AZ9" s="323"/>
      <c r="BA9" s="323"/>
      <c r="BB9" s="323"/>
      <c r="BC9" s="323"/>
      <c r="BD9" s="323"/>
      <c r="BE9" s="323"/>
      <c r="BF9" s="323"/>
      <c r="BG9" s="323"/>
      <c r="BH9" s="323"/>
      <c r="BI9" s="323"/>
      <c r="BJ9" s="323"/>
      <c r="BK9" s="323"/>
      <c r="BL9" s="323"/>
      <c r="BM9" s="323"/>
      <c r="BN9" s="323"/>
      <c r="BO9" s="323"/>
      <c r="BP9" s="323"/>
      <c r="BQ9" s="323"/>
      <c r="BR9" s="323"/>
      <c r="BS9" s="323"/>
      <c r="BT9" s="323"/>
      <c r="BU9" s="323"/>
      <c r="BV9" s="323"/>
      <c r="BW9" s="323"/>
      <c r="BX9" s="323"/>
      <c r="BY9" s="323"/>
      <c r="BZ9" s="323"/>
      <c r="CA9" s="323"/>
      <c r="CB9" s="323"/>
      <c r="CC9" s="323"/>
      <c r="CD9" s="323"/>
      <c r="CE9" s="323"/>
      <c r="CF9" s="323"/>
      <c r="CG9" s="323"/>
      <c r="CH9" s="323"/>
      <c r="CI9" s="323"/>
      <c r="CJ9" s="323"/>
      <c r="CK9" s="323"/>
      <c r="CL9" s="323"/>
      <c r="CM9" s="323"/>
      <c r="CN9" s="323"/>
      <c r="CO9" s="323"/>
      <c r="CP9" s="323"/>
      <c r="CQ9" s="323"/>
      <c r="CR9" s="323"/>
      <c r="CS9" s="323"/>
      <c r="CT9" s="323"/>
      <c r="CU9" s="323"/>
      <c r="CV9" s="323"/>
      <c r="CW9" s="323"/>
      <c r="CX9" s="323"/>
      <c r="CY9" s="324"/>
      <c r="CZ9" s="324"/>
      <c r="DA9" s="324"/>
      <c r="DB9" s="324"/>
      <c r="DC9" s="324"/>
      <c r="DD9" s="324"/>
      <c r="DE9" s="324"/>
      <c r="DF9" s="324"/>
      <c r="DG9" s="324"/>
      <c r="DH9" s="324"/>
      <c r="DI9" s="324"/>
      <c r="DJ9" s="324"/>
      <c r="DK9" s="324"/>
      <c r="DL9" s="324"/>
      <c r="DM9" s="324"/>
      <c r="DN9" s="324"/>
      <c r="DO9" s="324"/>
      <c r="DP9" s="324"/>
      <c r="DQ9" s="324"/>
      <c r="DR9" s="324"/>
      <c r="DS9" s="324"/>
      <c r="DT9" s="324"/>
    </row>
    <row r="10" spans="1:124" s="325" customFormat="1" ht="20.100000000000001" customHeight="1">
      <c r="A10" s="93"/>
      <c r="B10" s="104" t="s">
        <v>43</v>
      </c>
      <c r="C10" s="105">
        <v>270698.49010924</v>
      </c>
      <c r="D10" s="177">
        <v>290406.12747331004</v>
      </c>
      <c r="E10" s="178">
        <v>292281.07390164002</v>
      </c>
      <c r="F10" s="179">
        <v>0.75681307782812457</v>
      </c>
      <c r="G10" s="180">
        <v>0.89659848373182194</v>
      </c>
      <c r="H10" s="181">
        <v>0.93875257511656629</v>
      </c>
      <c r="I10" s="179">
        <v>62.441939425409977</v>
      </c>
      <c r="J10" s="180">
        <v>52.008662921547419</v>
      </c>
      <c r="K10" s="181">
        <v>49.600657572050217</v>
      </c>
      <c r="L10" s="179">
        <v>0.47256876362101835</v>
      </c>
      <c r="M10" s="180">
        <v>0.46630888316378843</v>
      </c>
      <c r="N10" s="181">
        <v>0.46562745023237156</v>
      </c>
      <c r="O10" s="323"/>
      <c r="P10" s="323"/>
      <c r="Q10" s="323"/>
      <c r="R10" s="323"/>
      <c r="S10" s="323"/>
      <c r="T10" s="323"/>
      <c r="U10" s="323"/>
      <c r="V10" s="323"/>
      <c r="W10" s="323"/>
      <c r="X10" s="323"/>
      <c r="Y10" s="323"/>
      <c r="Z10" s="323"/>
      <c r="AA10" s="323"/>
      <c r="AB10" s="323"/>
      <c r="AC10" s="323"/>
      <c r="AD10" s="323"/>
      <c r="AE10" s="323"/>
      <c r="AF10" s="323"/>
      <c r="AG10" s="323"/>
      <c r="AH10" s="323"/>
      <c r="AI10" s="323"/>
      <c r="AJ10" s="323"/>
      <c r="AK10" s="323"/>
      <c r="AL10" s="323"/>
      <c r="AM10" s="323"/>
      <c r="AN10" s="323"/>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3"/>
      <c r="BW10" s="323"/>
      <c r="BX10" s="323"/>
      <c r="BY10" s="323"/>
      <c r="BZ10" s="323"/>
      <c r="CA10" s="323"/>
      <c r="CB10" s="323"/>
      <c r="CC10" s="323"/>
      <c r="CD10" s="323"/>
      <c r="CE10" s="323"/>
      <c r="CF10" s="323"/>
      <c r="CG10" s="323"/>
      <c r="CH10" s="323"/>
      <c r="CI10" s="323"/>
      <c r="CJ10" s="323"/>
      <c r="CK10" s="323"/>
      <c r="CL10" s="323"/>
      <c r="CM10" s="323"/>
      <c r="CN10" s="323"/>
      <c r="CO10" s="323"/>
      <c r="CP10" s="323"/>
      <c r="CQ10" s="323"/>
      <c r="CR10" s="323"/>
      <c r="CS10" s="323"/>
      <c r="CT10" s="323"/>
      <c r="CU10" s="323"/>
      <c r="CV10" s="323"/>
      <c r="CW10" s="323"/>
      <c r="CX10" s="323"/>
      <c r="CY10" s="324"/>
      <c r="CZ10" s="324"/>
      <c r="DA10" s="324"/>
      <c r="DB10" s="324"/>
      <c r="DC10" s="324"/>
      <c r="DD10" s="324"/>
      <c r="DE10" s="324"/>
      <c r="DF10" s="324"/>
      <c r="DG10" s="324"/>
      <c r="DH10" s="324"/>
      <c r="DI10" s="324"/>
      <c r="DJ10" s="324"/>
      <c r="DK10" s="324"/>
      <c r="DL10" s="324"/>
      <c r="DM10" s="324"/>
      <c r="DN10" s="324"/>
      <c r="DO10" s="324"/>
      <c r="DP10" s="324"/>
      <c r="DQ10" s="324"/>
      <c r="DR10" s="324"/>
      <c r="DS10" s="324"/>
      <c r="DT10" s="324"/>
    </row>
    <row r="11" spans="1:124" s="325" customFormat="1" ht="20.100000000000001" customHeight="1">
      <c r="A11" s="93"/>
      <c r="B11" s="104" t="s">
        <v>33</v>
      </c>
      <c r="C11" s="105">
        <v>73404.636040769998</v>
      </c>
      <c r="D11" s="177">
        <v>79259.696343340009</v>
      </c>
      <c r="E11" s="178">
        <v>79551.347911250006</v>
      </c>
      <c r="F11" s="179">
        <v>2.315241684838647</v>
      </c>
      <c r="G11" s="180">
        <v>2.5442196966597956</v>
      </c>
      <c r="H11" s="181">
        <v>2.5966777701548831</v>
      </c>
      <c r="I11" s="179">
        <v>50.071251370012668</v>
      </c>
      <c r="J11" s="180">
        <v>41.641412144573763</v>
      </c>
      <c r="K11" s="181">
        <v>40.912829949331027</v>
      </c>
      <c r="L11" s="179">
        <v>1.1592704838388754</v>
      </c>
      <c r="M11" s="180">
        <v>1.0594490097495297</v>
      </c>
      <c r="N11" s="181">
        <v>1.062374360435548</v>
      </c>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3"/>
      <c r="BW11" s="323"/>
      <c r="BX11" s="323"/>
      <c r="BY11" s="323"/>
      <c r="BZ11" s="323"/>
      <c r="CA11" s="323"/>
      <c r="CB11" s="323"/>
      <c r="CC11" s="323"/>
      <c r="CD11" s="323"/>
      <c r="CE11" s="323"/>
      <c r="CF11" s="323"/>
      <c r="CG11" s="323"/>
      <c r="CH11" s="323"/>
      <c r="CI11" s="323"/>
      <c r="CJ11" s="323"/>
      <c r="CK11" s="323"/>
      <c r="CL11" s="323"/>
      <c r="CM11" s="323"/>
      <c r="CN11" s="323"/>
      <c r="CO11" s="323"/>
      <c r="CP11" s="323"/>
      <c r="CQ11" s="323"/>
      <c r="CR11" s="323"/>
      <c r="CS11" s="323"/>
      <c r="CT11" s="323"/>
      <c r="CU11" s="323"/>
      <c r="CV11" s="323"/>
      <c r="CW11" s="323"/>
      <c r="CX11" s="323"/>
      <c r="CY11" s="324"/>
      <c r="CZ11" s="324"/>
      <c r="DA11" s="324"/>
      <c r="DB11" s="324"/>
      <c r="DC11" s="324"/>
      <c r="DD11" s="324"/>
      <c r="DE11" s="324"/>
      <c r="DF11" s="324"/>
      <c r="DG11" s="324"/>
      <c r="DH11" s="324"/>
      <c r="DI11" s="324"/>
      <c r="DJ11" s="324"/>
      <c r="DK11" s="324"/>
      <c r="DL11" s="324"/>
      <c r="DM11" s="324"/>
      <c r="DN11" s="324"/>
      <c r="DO11" s="324"/>
      <c r="DP11" s="324"/>
      <c r="DQ11" s="324"/>
      <c r="DR11" s="324"/>
      <c r="DS11" s="324"/>
      <c r="DT11" s="324"/>
    </row>
    <row r="12" spans="1:124" s="325" customFormat="1" ht="20.100000000000001" customHeight="1">
      <c r="A12" s="93"/>
      <c r="B12" s="104" t="s">
        <v>56</v>
      </c>
      <c r="C12" s="105">
        <v>152456.97848300001</v>
      </c>
      <c r="D12" s="177">
        <v>150072.56283200003</v>
      </c>
      <c r="E12" s="178">
        <v>149409.641271</v>
      </c>
      <c r="F12" s="179">
        <v>2.4597381860208878</v>
      </c>
      <c r="G12" s="180">
        <v>2.8550892049445102</v>
      </c>
      <c r="H12" s="181">
        <v>2.8977620461232916</v>
      </c>
      <c r="I12" s="179">
        <v>53.372056821402701</v>
      </c>
      <c r="J12" s="180">
        <v>51.68689733304592</v>
      </c>
      <c r="K12" s="181">
        <v>51.175780994417252</v>
      </c>
      <c r="L12" s="179">
        <v>1.3128128623008084</v>
      </c>
      <c r="M12" s="180">
        <v>1.4757070261265464</v>
      </c>
      <c r="N12" s="181">
        <v>1.4829523584634001</v>
      </c>
      <c r="O12" s="323"/>
      <c r="P12" s="323"/>
      <c r="Q12" s="323"/>
      <c r="R12" s="323"/>
      <c r="S12" s="323"/>
      <c r="T12" s="323"/>
      <c r="U12" s="323"/>
      <c r="V12" s="323"/>
      <c r="W12" s="323"/>
      <c r="X12" s="323"/>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3"/>
      <c r="BK12" s="323"/>
      <c r="BL12" s="323"/>
      <c r="BM12" s="323"/>
      <c r="BN12" s="323"/>
      <c r="BO12" s="323"/>
      <c r="BP12" s="323"/>
      <c r="BQ12" s="323"/>
      <c r="BR12" s="323"/>
      <c r="BS12" s="323"/>
      <c r="BT12" s="323"/>
      <c r="BU12" s="323"/>
      <c r="BV12" s="323"/>
      <c r="BW12" s="323"/>
      <c r="BX12" s="323"/>
      <c r="BY12" s="323"/>
      <c r="BZ12" s="323"/>
      <c r="CA12" s="323"/>
      <c r="CB12" s="323"/>
      <c r="CC12" s="323"/>
      <c r="CD12" s="323"/>
      <c r="CE12" s="323"/>
      <c r="CF12" s="323"/>
      <c r="CG12" s="323"/>
      <c r="CH12" s="323"/>
      <c r="CI12" s="323"/>
      <c r="CJ12" s="323"/>
      <c r="CK12" s="323"/>
      <c r="CL12" s="323"/>
      <c r="CM12" s="323"/>
      <c r="CN12" s="323"/>
      <c r="CO12" s="323"/>
      <c r="CP12" s="323"/>
      <c r="CQ12" s="323"/>
      <c r="CR12" s="323"/>
      <c r="CS12" s="323"/>
      <c r="CT12" s="323"/>
      <c r="CU12" s="323"/>
      <c r="CV12" s="323"/>
      <c r="CW12" s="323"/>
      <c r="CX12" s="323"/>
      <c r="CY12" s="324"/>
      <c r="CZ12" s="324"/>
      <c r="DA12" s="324"/>
      <c r="DB12" s="324"/>
      <c r="DC12" s="324"/>
      <c r="DD12" s="324"/>
      <c r="DE12" s="324"/>
      <c r="DF12" s="324"/>
      <c r="DG12" s="324"/>
      <c r="DH12" s="324"/>
      <c r="DI12" s="324"/>
      <c r="DJ12" s="324"/>
      <c r="DK12" s="324"/>
      <c r="DL12" s="324"/>
      <c r="DM12" s="324"/>
      <c r="DN12" s="324"/>
      <c r="DO12" s="324"/>
      <c r="DP12" s="324"/>
      <c r="DQ12" s="324"/>
      <c r="DR12" s="324"/>
      <c r="DS12" s="324"/>
      <c r="DT12" s="324"/>
    </row>
    <row r="13" spans="1:124" s="325" customFormat="1" ht="20.100000000000001" customHeight="1">
      <c r="A13" s="93"/>
      <c r="B13" s="104" t="s">
        <v>71</v>
      </c>
      <c r="C13" s="105">
        <v>242674.65895800001</v>
      </c>
      <c r="D13" s="177">
        <v>251281.459099</v>
      </c>
      <c r="E13" s="178">
        <v>252669.26628500002</v>
      </c>
      <c r="F13" s="179">
        <v>4.8598704037083431</v>
      </c>
      <c r="G13" s="180">
        <v>5.8376804677899834</v>
      </c>
      <c r="H13" s="181">
        <v>5.8785664471143413</v>
      </c>
      <c r="I13" s="179">
        <v>42.565267436144097</v>
      </c>
      <c r="J13" s="180">
        <v>42.298520261893117</v>
      </c>
      <c r="K13" s="181">
        <v>42.287710370383316</v>
      </c>
      <c r="L13" s="179">
        <v>2.0686168343884721</v>
      </c>
      <c r="M13" s="180">
        <v>2.4692524554927231</v>
      </c>
      <c r="N13" s="181">
        <v>2.4859111530862457</v>
      </c>
      <c r="O13" s="323"/>
      <c r="P13" s="323"/>
      <c r="Q13" s="323"/>
      <c r="R13" s="323"/>
      <c r="S13" s="323"/>
      <c r="T13" s="323"/>
      <c r="U13" s="323"/>
      <c r="V13" s="323"/>
      <c r="W13" s="323"/>
      <c r="X13" s="323"/>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3"/>
      <c r="BK13" s="323"/>
      <c r="BL13" s="323"/>
      <c r="BM13" s="323"/>
      <c r="BN13" s="323"/>
      <c r="BO13" s="323"/>
      <c r="BP13" s="323"/>
      <c r="BQ13" s="323"/>
      <c r="BR13" s="323"/>
      <c r="BS13" s="323"/>
      <c r="BT13" s="323"/>
      <c r="BU13" s="323"/>
      <c r="BV13" s="323"/>
      <c r="BW13" s="323"/>
      <c r="BX13" s="323"/>
      <c r="BY13" s="323"/>
      <c r="BZ13" s="323"/>
      <c r="CA13" s="323"/>
      <c r="CB13" s="323"/>
      <c r="CC13" s="323"/>
      <c r="CD13" s="323"/>
      <c r="CE13" s="323"/>
      <c r="CF13" s="323"/>
      <c r="CG13" s="323"/>
      <c r="CH13" s="323"/>
      <c r="CI13" s="323"/>
      <c r="CJ13" s="323"/>
      <c r="CK13" s="323"/>
      <c r="CL13" s="323"/>
      <c r="CM13" s="323"/>
      <c r="CN13" s="323"/>
      <c r="CO13" s="323"/>
      <c r="CP13" s="323"/>
      <c r="CQ13" s="323"/>
      <c r="CR13" s="323"/>
      <c r="CS13" s="323"/>
      <c r="CT13" s="323"/>
      <c r="CU13" s="323"/>
      <c r="CV13" s="323"/>
      <c r="CW13" s="323"/>
      <c r="CX13" s="323"/>
      <c r="CY13" s="324"/>
      <c r="CZ13" s="324"/>
      <c r="DA13" s="324"/>
      <c r="DB13" s="324"/>
      <c r="DC13" s="324"/>
      <c r="DD13" s="324"/>
      <c r="DE13" s="324"/>
      <c r="DF13" s="324"/>
      <c r="DG13" s="324"/>
      <c r="DH13" s="324"/>
      <c r="DI13" s="324"/>
      <c r="DJ13" s="324"/>
      <c r="DK13" s="324"/>
      <c r="DL13" s="324"/>
      <c r="DM13" s="324"/>
      <c r="DN13" s="324"/>
      <c r="DO13" s="324"/>
      <c r="DP13" s="324"/>
      <c r="DQ13" s="324"/>
      <c r="DR13" s="324"/>
      <c r="DS13" s="324"/>
      <c r="DT13" s="324"/>
    </row>
    <row r="14" spans="1:124" s="325" customFormat="1" ht="20.100000000000001" customHeight="1">
      <c r="A14" s="93"/>
      <c r="B14" s="104" t="s">
        <v>58</v>
      </c>
      <c r="C14" s="105">
        <v>5044.0839610000003</v>
      </c>
      <c r="D14" s="177">
        <v>4373.9502569999995</v>
      </c>
      <c r="E14" s="178">
        <v>4349.7143750000005</v>
      </c>
      <c r="F14" s="179">
        <v>14.910460983898757</v>
      </c>
      <c r="G14" s="180">
        <v>12.398093831362932</v>
      </c>
      <c r="H14" s="181">
        <v>12.667064213842776</v>
      </c>
      <c r="I14" s="179">
        <v>34.499559897373814</v>
      </c>
      <c r="J14" s="180">
        <v>28.289557671915084</v>
      </c>
      <c r="K14" s="181">
        <v>28.363876422021743</v>
      </c>
      <c r="L14" s="179">
        <v>5.1440434181147046</v>
      </c>
      <c r="M14" s="180">
        <v>3.5073659046415626</v>
      </c>
      <c r="N14" s="181">
        <v>3.592870439912506</v>
      </c>
      <c r="O14" s="323"/>
      <c r="P14" s="323"/>
      <c r="Q14" s="323"/>
      <c r="R14" s="323"/>
      <c r="S14" s="323"/>
      <c r="T14" s="323"/>
      <c r="U14" s="323"/>
      <c r="V14" s="323"/>
      <c r="W14" s="323"/>
      <c r="X14" s="323"/>
      <c r="Y14" s="323"/>
      <c r="Z14" s="323"/>
      <c r="AA14" s="323"/>
      <c r="AB14" s="323"/>
      <c r="AC14" s="323"/>
      <c r="AD14" s="323"/>
      <c r="AE14" s="323"/>
      <c r="AF14" s="323"/>
      <c r="AG14" s="323"/>
      <c r="AH14" s="323"/>
      <c r="AI14" s="323"/>
      <c r="AJ14" s="323"/>
      <c r="AK14" s="323"/>
      <c r="AL14" s="323"/>
      <c r="AM14" s="323"/>
      <c r="AN14" s="323"/>
      <c r="AO14" s="323"/>
      <c r="AP14" s="323"/>
      <c r="AQ14" s="323"/>
      <c r="AR14" s="323"/>
      <c r="AS14" s="323"/>
      <c r="AT14" s="323"/>
      <c r="AU14" s="323"/>
      <c r="AV14" s="323"/>
      <c r="AW14" s="323"/>
      <c r="AX14" s="323"/>
      <c r="AY14" s="323"/>
      <c r="AZ14" s="323"/>
      <c r="BA14" s="323"/>
      <c r="BB14" s="323"/>
      <c r="BC14" s="323"/>
      <c r="BD14" s="323"/>
      <c r="BE14" s="323"/>
      <c r="BF14" s="323"/>
      <c r="BG14" s="323"/>
      <c r="BH14" s="323"/>
      <c r="BI14" s="323"/>
      <c r="BJ14" s="323"/>
      <c r="BK14" s="323"/>
      <c r="BL14" s="323"/>
      <c r="BM14" s="323"/>
      <c r="BN14" s="323"/>
      <c r="BO14" s="323"/>
      <c r="BP14" s="323"/>
      <c r="BQ14" s="323"/>
      <c r="BR14" s="323"/>
      <c r="BS14" s="323"/>
      <c r="BT14" s="323"/>
      <c r="BU14" s="323"/>
      <c r="BV14" s="323"/>
      <c r="BW14" s="323"/>
      <c r="BX14" s="323"/>
      <c r="BY14" s="323"/>
      <c r="BZ14" s="323"/>
      <c r="CA14" s="323"/>
      <c r="CB14" s="323"/>
      <c r="CC14" s="323"/>
      <c r="CD14" s="323"/>
      <c r="CE14" s="323"/>
      <c r="CF14" s="323"/>
      <c r="CG14" s="323"/>
      <c r="CH14" s="323"/>
      <c r="CI14" s="323"/>
      <c r="CJ14" s="323"/>
      <c r="CK14" s="323"/>
      <c r="CL14" s="323"/>
      <c r="CM14" s="323"/>
      <c r="CN14" s="323"/>
      <c r="CO14" s="323"/>
      <c r="CP14" s="323"/>
      <c r="CQ14" s="323"/>
      <c r="CR14" s="323"/>
      <c r="CS14" s="323"/>
      <c r="CT14" s="323"/>
      <c r="CU14" s="323"/>
      <c r="CV14" s="323"/>
      <c r="CW14" s="323"/>
      <c r="CX14" s="323"/>
      <c r="CY14" s="324"/>
      <c r="CZ14" s="324"/>
      <c r="DA14" s="324"/>
      <c r="DB14" s="324"/>
      <c r="DC14" s="324"/>
      <c r="DD14" s="324"/>
      <c r="DE14" s="324"/>
      <c r="DF14" s="324"/>
      <c r="DG14" s="324"/>
      <c r="DH14" s="324"/>
      <c r="DI14" s="324"/>
      <c r="DJ14" s="324"/>
      <c r="DK14" s="324"/>
      <c r="DL14" s="324"/>
      <c r="DM14" s="324"/>
      <c r="DN14" s="324"/>
      <c r="DO14" s="324"/>
      <c r="DP14" s="324"/>
      <c r="DQ14" s="324"/>
      <c r="DR14" s="324"/>
      <c r="DS14" s="324"/>
      <c r="DT14" s="324"/>
    </row>
    <row r="15" spans="1:124" s="325" customFormat="1" ht="20.100000000000001" customHeight="1">
      <c r="A15" s="93"/>
      <c r="B15" s="104" t="s">
        <v>224</v>
      </c>
      <c r="C15" s="105">
        <v>0</v>
      </c>
      <c r="D15" s="177">
        <v>0</v>
      </c>
      <c r="E15" s="178">
        <v>0</v>
      </c>
      <c r="F15" s="179" t="s">
        <v>295</v>
      </c>
      <c r="G15" s="180" t="s">
        <v>295</v>
      </c>
      <c r="H15" s="181" t="s">
        <v>295</v>
      </c>
      <c r="I15" s="179" t="s">
        <v>296</v>
      </c>
      <c r="J15" s="180" t="s">
        <v>296</v>
      </c>
      <c r="K15" s="181" t="s">
        <v>296</v>
      </c>
      <c r="L15" s="179" t="s">
        <v>296</v>
      </c>
      <c r="M15" s="180" t="s">
        <v>296</v>
      </c>
      <c r="N15" s="181" t="s">
        <v>296</v>
      </c>
      <c r="O15" s="323"/>
      <c r="P15" s="323"/>
      <c r="Q15" s="323"/>
      <c r="R15" s="323"/>
      <c r="S15" s="323"/>
      <c r="T15" s="323"/>
      <c r="U15" s="323"/>
      <c r="V15" s="323"/>
      <c r="W15" s="323"/>
      <c r="X15" s="323"/>
      <c r="Y15" s="323"/>
      <c r="Z15" s="323"/>
      <c r="AA15" s="323"/>
      <c r="AB15" s="323"/>
      <c r="AC15" s="323"/>
      <c r="AD15" s="323"/>
      <c r="AE15" s="323"/>
      <c r="AF15" s="323"/>
      <c r="AG15" s="323"/>
      <c r="AH15" s="323"/>
      <c r="AI15" s="323"/>
      <c r="AJ15" s="323"/>
      <c r="AK15" s="323"/>
      <c r="AL15" s="323"/>
      <c r="AM15" s="323"/>
      <c r="AN15" s="323"/>
      <c r="AO15" s="323"/>
      <c r="AP15" s="323"/>
      <c r="AQ15" s="323"/>
      <c r="AR15" s="323"/>
      <c r="AS15" s="323"/>
      <c r="AT15" s="323"/>
      <c r="AU15" s="323"/>
      <c r="AV15" s="323"/>
      <c r="AW15" s="323"/>
      <c r="AX15" s="323"/>
      <c r="AY15" s="323"/>
      <c r="AZ15" s="323"/>
      <c r="BA15" s="323"/>
      <c r="BB15" s="323"/>
      <c r="BC15" s="323"/>
      <c r="BD15" s="323"/>
      <c r="BE15" s="323"/>
      <c r="BF15" s="323"/>
      <c r="BG15" s="323"/>
      <c r="BH15" s="323"/>
      <c r="BI15" s="323"/>
      <c r="BJ15" s="323"/>
      <c r="BK15" s="323"/>
      <c r="BL15" s="323"/>
      <c r="BM15" s="323"/>
      <c r="BN15" s="323"/>
      <c r="BO15" s="323"/>
      <c r="BP15" s="323"/>
      <c r="BQ15" s="323"/>
      <c r="BR15" s="323"/>
      <c r="BS15" s="323"/>
      <c r="BT15" s="323"/>
      <c r="BU15" s="323"/>
      <c r="BV15" s="323"/>
      <c r="BW15" s="323"/>
      <c r="BX15" s="323"/>
      <c r="BY15" s="323"/>
      <c r="BZ15" s="323"/>
      <c r="CA15" s="323"/>
      <c r="CB15" s="323"/>
      <c r="CC15" s="323"/>
      <c r="CD15" s="323"/>
      <c r="CE15" s="323"/>
      <c r="CF15" s="323"/>
      <c r="CG15" s="323"/>
      <c r="CH15" s="323"/>
      <c r="CI15" s="323"/>
      <c r="CJ15" s="323"/>
      <c r="CK15" s="323"/>
      <c r="CL15" s="323"/>
      <c r="CM15" s="323"/>
      <c r="CN15" s="323"/>
      <c r="CO15" s="323"/>
      <c r="CP15" s="323"/>
      <c r="CQ15" s="323"/>
      <c r="CR15" s="323"/>
      <c r="CS15" s="323"/>
      <c r="CT15" s="323"/>
      <c r="CU15" s="323"/>
      <c r="CV15" s="323"/>
      <c r="CW15" s="323"/>
      <c r="CX15" s="323"/>
      <c r="CY15" s="324"/>
      <c r="CZ15" s="324"/>
      <c r="DA15" s="324"/>
      <c r="DB15" s="324"/>
      <c r="DC15" s="324"/>
      <c r="DD15" s="324"/>
      <c r="DE15" s="324"/>
      <c r="DF15" s="324"/>
      <c r="DG15" s="324"/>
      <c r="DH15" s="324"/>
      <c r="DI15" s="324"/>
      <c r="DJ15" s="324"/>
      <c r="DK15" s="324"/>
      <c r="DL15" s="324"/>
      <c r="DM15" s="324"/>
      <c r="DN15" s="324"/>
      <c r="DO15" s="324"/>
      <c r="DP15" s="324"/>
      <c r="DQ15" s="324"/>
      <c r="DR15" s="324"/>
      <c r="DS15" s="324"/>
      <c r="DT15" s="324"/>
    </row>
    <row r="16" spans="1:124" s="325" customFormat="1" ht="20.100000000000001" customHeight="1">
      <c r="A16" s="93"/>
      <c r="B16" s="104" t="s">
        <v>37</v>
      </c>
      <c r="C16" s="105">
        <v>4148.2469203199998</v>
      </c>
      <c r="D16" s="177">
        <v>3553.6573974399998</v>
      </c>
      <c r="E16" s="178">
        <v>3510.27635362</v>
      </c>
      <c r="F16" s="179">
        <v>3.9119305361283039</v>
      </c>
      <c r="G16" s="180">
        <v>4.8834505297279458</v>
      </c>
      <c r="H16" s="181">
        <v>5.5334355849131249</v>
      </c>
      <c r="I16" s="179">
        <v>44.087844913482684</v>
      </c>
      <c r="J16" s="180">
        <v>37.565015736531485</v>
      </c>
      <c r="K16" s="181">
        <v>34.181263189534903</v>
      </c>
      <c r="L16" s="179">
        <v>1.7246858678914179</v>
      </c>
      <c r="M16" s="180">
        <v>1.8344689599780331</v>
      </c>
      <c r="N16" s="181">
        <v>1.8913981807025355</v>
      </c>
      <c r="O16" s="323"/>
      <c r="P16" s="323"/>
      <c r="Q16" s="323"/>
      <c r="R16" s="323"/>
      <c r="S16" s="323"/>
      <c r="T16" s="323"/>
      <c r="U16" s="323"/>
      <c r="V16" s="323"/>
      <c r="W16" s="323"/>
      <c r="X16" s="323"/>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3"/>
      <c r="BK16" s="323"/>
      <c r="BL16" s="323"/>
      <c r="BM16" s="323"/>
      <c r="BN16" s="323"/>
      <c r="BO16" s="323"/>
      <c r="BP16" s="323"/>
      <c r="BQ16" s="323"/>
      <c r="BR16" s="323"/>
      <c r="BS16" s="323"/>
      <c r="BT16" s="323"/>
      <c r="BU16" s="323"/>
      <c r="BV16" s="323"/>
      <c r="BW16" s="323"/>
      <c r="BX16" s="323"/>
      <c r="BY16" s="323"/>
      <c r="BZ16" s="323"/>
      <c r="CA16" s="323"/>
      <c r="CB16" s="323"/>
      <c r="CC16" s="323"/>
      <c r="CD16" s="323"/>
      <c r="CE16" s="323"/>
      <c r="CF16" s="323"/>
      <c r="CG16" s="323"/>
      <c r="CH16" s="323"/>
      <c r="CI16" s="323"/>
      <c r="CJ16" s="323"/>
      <c r="CK16" s="323"/>
      <c r="CL16" s="323"/>
      <c r="CM16" s="323"/>
      <c r="CN16" s="323"/>
      <c r="CO16" s="323"/>
      <c r="CP16" s="323"/>
      <c r="CQ16" s="323"/>
      <c r="CR16" s="323"/>
      <c r="CS16" s="323"/>
      <c r="CT16" s="323"/>
      <c r="CU16" s="323"/>
      <c r="CV16" s="323"/>
      <c r="CW16" s="323"/>
      <c r="CX16" s="323"/>
      <c r="CY16" s="324"/>
      <c r="CZ16" s="324"/>
      <c r="DA16" s="324"/>
      <c r="DB16" s="324"/>
      <c r="DC16" s="324"/>
      <c r="DD16" s="324"/>
      <c r="DE16" s="324"/>
      <c r="DF16" s="324"/>
      <c r="DG16" s="324"/>
      <c r="DH16" s="324"/>
      <c r="DI16" s="324"/>
      <c r="DJ16" s="324"/>
      <c r="DK16" s="324"/>
      <c r="DL16" s="324"/>
      <c r="DM16" s="324"/>
      <c r="DN16" s="324"/>
      <c r="DO16" s="324"/>
      <c r="DP16" s="324"/>
      <c r="DQ16" s="324"/>
      <c r="DR16" s="324"/>
      <c r="DS16" s="324"/>
      <c r="DT16" s="324"/>
    </row>
    <row r="17" spans="1:124" s="325" customFormat="1" ht="20.100000000000001" customHeight="1">
      <c r="A17" s="93"/>
      <c r="B17" s="104" t="s">
        <v>35</v>
      </c>
      <c r="C17" s="105">
        <v>602.79818406999993</v>
      </c>
      <c r="D17" s="177">
        <v>605.48500152999998</v>
      </c>
      <c r="E17" s="178">
        <v>608.17828360999999</v>
      </c>
      <c r="F17" s="179">
        <v>4.6630727916618691</v>
      </c>
      <c r="G17" s="180">
        <v>3.3009281005302857</v>
      </c>
      <c r="H17" s="181">
        <v>3.4943295860310397</v>
      </c>
      <c r="I17" s="179">
        <v>27.101928968549689</v>
      </c>
      <c r="J17" s="180">
        <v>35.454728729842117</v>
      </c>
      <c r="K17" s="181">
        <v>42.163992235614892</v>
      </c>
      <c r="L17" s="179">
        <v>1.2637826757479671</v>
      </c>
      <c r="M17" s="180">
        <v>1.1703351036101428</v>
      </c>
      <c r="N17" s="181">
        <v>1.473348855340922</v>
      </c>
      <c r="O17" s="323"/>
      <c r="P17" s="323"/>
      <c r="Q17" s="323"/>
      <c r="R17" s="323"/>
      <c r="S17" s="323"/>
      <c r="T17" s="323"/>
      <c r="U17" s="323"/>
      <c r="V17" s="323"/>
      <c r="W17" s="323"/>
      <c r="X17" s="323"/>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3"/>
      <c r="BK17" s="323"/>
      <c r="BL17" s="323"/>
      <c r="BM17" s="323"/>
      <c r="BN17" s="323"/>
      <c r="BO17" s="323"/>
      <c r="BP17" s="323"/>
      <c r="BQ17" s="323"/>
      <c r="BR17" s="323"/>
      <c r="BS17" s="323"/>
      <c r="BT17" s="323"/>
      <c r="BU17" s="323"/>
      <c r="BV17" s="323"/>
      <c r="BW17" s="323"/>
      <c r="BX17" s="323"/>
      <c r="BY17" s="323"/>
      <c r="BZ17" s="323"/>
      <c r="CA17" s="323"/>
      <c r="CB17" s="323"/>
      <c r="CC17" s="323"/>
      <c r="CD17" s="323"/>
      <c r="CE17" s="323"/>
      <c r="CF17" s="323"/>
      <c r="CG17" s="323"/>
      <c r="CH17" s="323"/>
      <c r="CI17" s="323"/>
      <c r="CJ17" s="323"/>
      <c r="CK17" s="323"/>
      <c r="CL17" s="323"/>
      <c r="CM17" s="323"/>
      <c r="CN17" s="323"/>
      <c r="CO17" s="323"/>
      <c r="CP17" s="323"/>
      <c r="CQ17" s="323"/>
      <c r="CR17" s="323"/>
      <c r="CS17" s="323"/>
      <c r="CT17" s="323"/>
      <c r="CU17" s="323"/>
      <c r="CV17" s="323"/>
      <c r="CW17" s="323"/>
      <c r="CX17" s="323"/>
      <c r="CY17" s="324"/>
      <c r="CZ17" s="324"/>
      <c r="DA17" s="324"/>
      <c r="DB17" s="324"/>
      <c r="DC17" s="324"/>
      <c r="DD17" s="324"/>
      <c r="DE17" s="324"/>
      <c r="DF17" s="324"/>
      <c r="DG17" s="324"/>
      <c r="DH17" s="324"/>
      <c r="DI17" s="324"/>
      <c r="DJ17" s="324"/>
      <c r="DK17" s="324"/>
      <c r="DL17" s="324"/>
      <c r="DM17" s="324"/>
      <c r="DN17" s="324"/>
      <c r="DO17" s="324"/>
      <c r="DP17" s="324"/>
      <c r="DQ17" s="324"/>
      <c r="DR17" s="324"/>
      <c r="DS17" s="324"/>
      <c r="DT17" s="324"/>
    </row>
    <row r="18" spans="1:124" s="325" customFormat="1" ht="20.100000000000001" customHeight="1">
      <c r="A18" s="93"/>
      <c r="B18" s="104" t="s">
        <v>32</v>
      </c>
      <c r="C18" s="105">
        <v>13624.321025000001</v>
      </c>
      <c r="D18" s="177">
        <v>14419.828471000001</v>
      </c>
      <c r="E18" s="178">
        <v>14473.888602999999</v>
      </c>
      <c r="F18" s="179">
        <v>5.5284308378956446</v>
      </c>
      <c r="G18" s="180">
        <v>4.4802341602000872</v>
      </c>
      <c r="H18" s="181">
        <v>4.645558083545243</v>
      </c>
      <c r="I18" s="179">
        <v>42.923266412281606</v>
      </c>
      <c r="J18" s="180">
        <v>44.965142139092329</v>
      </c>
      <c r="K18" s="181">
        <v>43.797701630110303</v>
      </c>
      <c r="L18" s="179">
        <v>2.3729830969686798</v>
      </c>
      <c r="M18" s="180">
        <v>2.0145436582981389</v>
      </c>
      <c r="N18" s="181">
        <v>2.0346476684846158</v>
      </c>
      <c r="O18" s="323"/>
      <c r="P18" s="323"/>
      <c r="Q18" s="323"/>
      <c r="R18" s="323"/>
      <c r="S18" s="323"/>
      <c r="T18" s="323"/>
      <c r="U18" s="323"/>
      <c r="V18" s="323"/>
      <c r="W18" s="323"/>
      <c r="X18" s="323"/>
      <c r="Y18" s="323"/>
      <c r="Z18" s="323"/>
      <c r="AA18" s="323"/>
      <c r="AB18" s="323"/>
      <c r="AC18" s="323"/>
      <c r="AD18" s="323"/>
      <c r="AE18" s="323"/>
      <c r="AF18" s="323"/>
      <c r="AG18" s="323"/>
      <c r="AH18" s="323"/>
      <c r="AI18" s="323"/>
      <c r="AJ18" s="323"/>
      <c r="AK18" s="323"/>
      <c r="AL18" s="323"/>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3"/>
      <c r="BK18" s="323"/>
      <c r="BL18" s="323"/>
      <c r="BM18" s="323"/>
      <c r="BN18" s="323"/>
      <c r="BO18" s="323"/>
      <c r="BP18" s="323"/>
      <c r="BQ18" s="323"/>
      <c r="BR18" s="323"/>
      <c r="BS18" s="323"/>
      <c r="BT18" s="323"/>
      <c r="BU18" s="323"/>
      <c r="BV18" s="323"/>
      <c r="BW18" s="323"/>
      <c r="BX18" s="323"/>
      <c r="BY18" s="323"/>
      <c r="BZ18" s="323"/>
      <c r="CA18" s="323"/>
      <c r="CB18" s="323"/>
      <c r="CC18" s="323"/>
      <c r="CD18" s="323"/>
      <c r="CE18" s="323"/>
      <c r="CF18" s="323"/>
      <c r="CG18" s="323"/>
      <c r="CH18" s="323"/>
      <c r="CI18" s="323"/>
      <c r="CJ18" s="323"/>
      <c r="CK18" s="323"/>
      <c r="CL18" s="323"/>
      <c r="CM18" s="323"/>
      <c r="CN18" s="323"/>
      <c r="CO18" s="323"/>
      <c r="CP18" s="323"/>
      <c r="CQ18" s="323"/>
      <c r="CR18" s="323"/>
      <c r="CS18" s="323"/>
      <c r="CT18" s="323"/>
      <c r="CU18" s="323"/>
      <c r="CV18" s="323"/>
      <c r="CW18" s="323"/>
      <c r="CX18" s="323"/>
      <c r="CY18" s="324"/>
      <c r="CZ18" s="324"/>
      <c r="DA18" s="324"/>
      <c r="DB18" s="324"/>
      <c r="DC18" s="324"/>
      <c r="DD18" s="324"/>
      <c r="DE18" s="324"/>
      <c r="DF18" s="324"/>
      <c r="DG18" s="324"/>
      <c r="DH18" s="324"/>
      <c r="DI18" s="324"/>
      <c r="DJ18" s="324"/>
      <c r="DK18" s="324"/>
      <c r="DL18" s="324"/>
      <c r="DM18" s="324"/>
      <c r="DN18" s="324"/>
      <c r="DO18" s="324"/>
      <c r="DP18" s="324"/>
      <c r="DQ18" s="324"/>
      <c r="DR18" s="324"/>
      <c r="DS18" s="324"/>
      <c r="DT18" s="324"/>
    </row>
    <row r="19" spans="1:124" s="325" customFormat="1" ht="20.100000000000001" customHeight="1">
      <c r="A19" s="93"/>
      <c r="B19" s="104" t="s">
        <v>65</v>
      </c>
      <c r="C19" s="105">
        <v>6.33041944</v>
      </c>
      <c r="D19" s="177">
        <v>0</v>
      </c>
      <c r="E19" s="178">
        <v>0</v>
      </c>
      <c r="F19" s="179">
        <v>67.623790817879836</v>
      </c>
      <c r="G19" s="180" t="s">
        <v>295</v>
      </c>
      <c r="H19" s="181" t="s">
        <v>295</v>
      </c>
      <c r="I19" s="179">
        <v>95.058629442952437</v>
      </c>
      <c r="J19" s="180" t="s">
        <v>296</v>
      </c>
      <c r="K19" s="181" t="s">
        <v>296</v>
      </c>
      <c r="L19" s="179">
        <v>64.282248728845687</v>
      </c>
      <c r="M19" s="180" t="s">
        <v>296</v>
      </c>
      <c r="N19" s="181" t="s">
        <v>296</v>
      </c>
      <c r="O19" s="323"/>
      <c r="P19" s="323"/>
      <c r="Q19" s="323"/>
      <c r="R19" s="323"/>
      <c r="S19" s="323"/>
      <c r="T19" s="323"/>
      <c r="U19" s="323"/>
      <c r="V19" s="323"/>
      <c r="W19" s="323"/>
      <c r="X19" s="323"/>
      <c r="Y19" s="323"/>
      <c r="Z19" s="323"/>
      <c r="AA19" s="323"/>
      <c r="AB19" s="323"/>
      <c r="AC19" s="323"/>
      <c r="AD19" s="323"/>
      <c r="AE19" s="323"/>
      <c r="AF19" s="323"/>
      <c r="AG19" s="323"/>
      <c r="AH19" s="323"/>
      <c r="AI19" s="323"/>
      <c r="AJ19" s="323"/>
      <c r="AK19" s="323"/>
      <c r="AL19" s="323"/>
      <c r="AM19" s="323"/>
      <c r="AN19" s="323"/>
      <c r="AO19" s="323"/>
      <c r="AP19" s="323"/>
      <c r="AQ19" s="323"/>
      <c r="AR19" s="323"/>
      <c r="AS19" s="323"/>
      <c r="AT19" s="323"/>
      <c r="AU19" s="323"/>
      <c r="AV19" s="323"/>
      <c r="AW19" s="323"/>
      <c r="AX19" s="323"/>
      <c r="AY19" s="323"/>
      <c r="AZ19" s="323"/>
      <c r="BA19" s="323"/>
      <c r="BB19" s="323"/>
      <c r="BC19" s="323"/>
      <c r="BD19" s="323"/>
      <c r="BE19" s="323"/>
      <c r="BF19" s="323"/>
      <c r="BG19" s="323"/>
      <c r="BH19" s="323"/>
      <c r="BI19" s="323"/>
      <c r="BJ19" s="323"/>
      <c r="BK19" s="323"/>
      <c r="BL19" s="323"/>
      <c r="BM19" s="323"/>
      <c r="BN19" s="323"/>
      <c r="BO19" s="323"/>
      <c r="BP19" s="323"/>
      <c r="BQ19" s="323"/>
      <c r="BR19" s="323"/>
      <c r="BS19" s="323"/>
      <c r="BT19" s="323"/>
      <c r="BU19" s="323"/>
      <c r="BV19" s="323"/>
      <c r="BW19" s="323"/>
      <c r="BX19" s="323"/>
      <c r="BY19" s="323"/>
      <c r="BZ19" s="323"/>
      <c r="CA19" s="323"/>
      <c r="CB19" s="323"/>
      <c r="CC19" s="323"/>
      <c r="CD19" s="323"/>
      <c r="CE19" s="323"/>
      <c r="CF19" s="323"/>
      <c r="CG19" s="323"/>
      <c r="CH19" s="323"/>
      <c r="CI19" s="323"/>
      <c r="CJ19" s="323"/>
      <c r="CK19" s="323"/>
      <c r="CL19" s="323"/>
      <c r="CM19" s="323"/>
      <c r="CN19" s="323"/>
      <c r="CO19" s="323"/>
      <c r="CP19" s="323"/>
      <c r="CQ19" s="323"/>
      <c r="CR19" s="323"/>
      <c r="CS19" s="323"/>
      <c r="CT19" s="323"/>
      <c r="CU19" s="323"/>
      <c r="CV19" s="323"/>
      <c r="CW19" s="323"/>
      <c r="CX19" s="323"/>
      <c r="CY19" s="324"/>
      <c r="CZ19" s="324"/>
      <c r="DA19" s="324"/>
      <c r="DB19" s="324"/>
      <c r="DC19" s="324"/>
      <c r="DD19" s="324"/>
      <c r="DE19" s="324"/>
      <c r="DF19" s="324"/>
      <c r="DG19" s="324"/>
      <c r="DH19" s="324"/>
      <c r="DI19" s="324"/>
      <c r="DJ19" s="324"/>
      <c r="DK19" s="324"/>
      <c r="DL19" s="324"/>
      <c r="DM19" s="324"/>
      <c r="DN19" s="324"/>
      <c r="DO19" s="324"/>
      <c r="DP19" s="324"/>
      <c r="DQ19" s="324"/>
      <c r="DR19" s="324"/>
      <c r="DS19" s="324"/>
      <c r="DT19" s="324"/>
    </row>
    <row r="20" spans="1:124" s="325" customFormat="1" ht="20.100000000000001" customHeight="1">
      <c r="A20" s="93"/>
      <c r="B20" s="104" t="s">
        <v>44</v>
      </c>
      <c r="C20" s="105">
        <v>16080.86918181</v>
      </c>
      <c r="D20" s="177">
        <v>17310.663983679999</v>
      </c>
      <c r="E20" s="178">
        <v>17310.474808140003</v>
      </c>
      <c r="F20" s="179">
        <v>1.3382933769738987</v>
      </c>
      <c r="G20" s="180">
        <v>1.3313555485062691</v>
      </c>
      <c r="H20" s="181">
        <v>1.2578188390743246</v>
      </c>
      <c r="I20" s="179">
        <v>74.86847632652136</v>
      </c>
      <c r="J20" s="180">
        <v>77.791166822151155</v>
      </c>
      <c r="K20" s="181">
        <v>82.967996646440255</v>
      </c>
      <c r="L20" s="179">
        <v>1.0019598601191066</v>
      </c>
      <c r="M20" s="180">
        <v>1.0356770157344772</v>
      </c>
      <c r="N20" s="181">
        <v>1.0435870922214794</v>
      </c>
      <c r="O20" s="323"/>
      <c r="P20" s="323"/>
      <c r="Q20" s="323"/>
      <c r="R20" s="323"/>
      <c r="S20" s="323"/>
      <c r="T20" s="323"/>
      <c r="U20" s="323"/>
      <c r="V20" s="323"/>
      <c r="W20" s="323"/>
      <c r="X20" s="323"/>
      <c r="Y20" s="323"/>
      <c r="Z20" s="323"/>
      <c r="AA20" s="323"/>
      <c r="AB20" s="323"/>
      <c r="AC20" s="323"/>
      <c r="AD20" s="323"/>
      <c r="AE20" s="323"/>
      <c r="AF20" s="323"/>
      <c r="AG20" s="323"/>
      <c r="AH20" s="323"/>
      <c r="AI20" s="323"/>
      <c r="AJ20" s="323"/>
      <c r="AK20" s="323"/>
      <c r="AL20" s="323"/>
      <c r="AM20" s="323"/>
      <c r="AN20" s="323"/>
      <c r="AO20" s="323"/>
      <c r="AP20" s="323"/>
      <c r="AQ20" s="323"/>
      <c r="AR20" s="323"/>
      <c r="AS20" s="323"/>
      <c r="AT20" s="323"/>
      <c r="AU20" s="323"/>
      <c r="AV20" s="323"/>
      <c r="AW20" s="323"/>
      <c r="AX20" s="323"/>
      <c r="AY20" s="323"/>
      <c r="AZ20" s="323"/>
      <c r="BA20" s="323"/>
      <c r="BB20" s="323"/>
      <c r="BC20" s="323"/>
      <c r="BD20" s="323"/>
      <c r="BE20" s="323"/>
      <c r="BF20" s="323"/>
      <c r="BG20" s="323"/>
      <c r="BH20" s="323"/>
      <c r="BI20" s="323"/>
      <c r="BJ20" s="323"/>
      <c r="BK20" s="323"/>
      <c r="BL20" s="323"/>
      <c r="BM20" s="323"/>
      <c r="BN20" s="323"/>
      <c r="BO20" s="323"/>
      <c r="BP20" s="323"/>
      <c r="BQ20" s="323"/>
      <c r="BR20" s="323"/>
      <c r="BS20" s="323"/>
      <c r="BT20" s="323"/>
      <c r="BU20" s="323"/>
      <c r="BV20" s="323"/>
      <c r="BW20" s="323"/>
      <c r="BX20" s="323"/>
      <c r="BY20" s="323"/>
      <c r="BZ20" s="323"/>
      <c r="CA20" s="323"/>
      <c r="CB20" s="323"/>
      <c r="CC20" s="323"/>
      <c r="CD20" s="323"/>
      <c r="CE20" s="323"/>
      <c r="CF20" s="323"/>
      <c r="CG20" s="323"/>
      <c r="CH20" s="323"/>
      <c r="CI20" s="323"/>
      <c r="CJ20" s="323"/>
      <c r="CK20" s="323"/>
      <c r="CL20" s="323"/>
      <c r="CM20" s="323"/>
      <c r="CN20" s="323"/>
      <c r="CO20" s="323"/>
      <c r="CP20" s="323"/>
      <c r="CQ20" s="323"/>
      <c r="CR20" s="323"/>
      <c r="CS20" s="323"/>
      <c r="CT20" s="323"/>
      <c r="CU20" s="323"/>
      <c r="CV20" s="323"/>
      <c r="CW20" s="323"/>
      <c r="CX20" s="323"/>
      <c r="CY20" s="324"/>
      <c r="CZ20" s="324"/>
      <c r="DA20" s="324"/>
      <c r="DB20" s="324"/>
      <c r="DC20" s="324"/>
      <c r="DD20" s="324"/>
      <c r="DE20" s="324"/>
      <c r="DF20" s="324"/>
      <c r="DG20" s="324"/>
      <c r="DH20" s="324"/>
      <c r="DI20" s="324"/>
      <c r="DJ20" s="324"/>
      <c r="DK20" s="324"/>
      <c r="DL20" s="324"/>
      <c r="DM20" s="324"/>
      <c r="DN20" s="324"/>
      <c r="DO20" s="324"/>
      <c r="DP20" s="324"/>
      <c r="DQ20" s="324"/>
      <c r="DR20" s="324"/>
      <c r="DS20" s="324"/>
      <c r="DT20" s="324"/>
    </row>
    <row r="21" spans="1:124" s="325" customFormat="1" ht="20.100000000000001" customHeight="1">
      <c r="A21" s="93"/>
      <c r="B21" s="104" t="s">
        <v>40</v>
      </c>
      <c r="C21" s="105">
        <v>0</v>
      </c>
      <c r="D21" s="177">
        <v>0</v>
      </c>
      <c r="E21" s="178">
        <v>0</v>
      </c>
      <c r="F21" s="179" t="s">
        <v>295</v>
      </c>
      <c r="G21" s="180" t="s">
        <v>295</v>
      </c>
      <c r="H21" s="181" t="s">
        <v>295</v>
      </c>
      <c r="I21" s="179" t="s">
        <v>296</v>
      </c>
      <c r="J21" s="180" t="s">
        <v>296</v>
      </c>
      <c r="K21" s="181" t="s">
        <v>296</v>
      </c>
      <c r="L21" s="179" t="s">
        <v>296</v>
      </c>
      <c r="M21" s="180" t="s">
        <v>296</v>
      </c>
      <c r="N21" s="181" t="s">
        <v>296</v>
      </c>
      <c r="O21" s="323"/>
      <c r="P21" s="323"/>
      <c r="Q21" s="323"/>
      <c r="R21" s="323"/>
      <c r="S21" s="323"/>
      <c r="T21" s="323"/>
      <c r="U21" s="323"/>
      <c r="V21" s="323"/>
      <c r="W21" s="323"/>
      <c r="X21" s="323"/>
      <c r="Y21" s="323"/>
      <c r="Z21" s="323"/>
      <c r="AA21" s="323"/>
      <c r="AB21" s="323"/>
      <c r="AC21" s="323"/>
      <c r="AD21" s="323"/>
      <c r="AE21" s="323"/>
      <c r="AF21" s="323"/>
      <c r="AG21" s="323"/>
      <c r="AH21" s="323"/>
      <c r="AI21" s="323"/>
      <c r="AJ21" s="323"/>
      <c r="AK21" s="323"/>
      <c r="AL21" s="323"/>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3"/>
      <c r="BK21" s="323"/>
      <c r="BL21" s="323"/>
      <c r="BM21" s="323"/>
      <c r="BN21" s="323"/>
      <c r="BO21" s="323"/>
      <c r="BP21" s="323"/>
      <c r="BQ21" s="323"/>
      <c r="BR21" s="323"/>
      <c r="BS21" s="323"/>
      <c r="BT21" s="323"/>
      <c r="BU21" s="323"/>
      <c r="BV21" s="323"/>
      <c r="BW21" s="323"/>
      <c r="BX21" s="323"/>
      <c r="BY21" s="323"/>
      <c r="BZ21" s="323"/>
      <c r="CA21" s="323"/>
      <c r="CB21" s="323"/>
      <c r="CC21" s="323"/>
      <c r="CD21" s="323"/>
      <c r="CE21" s="323"/>
      <c r="CF21" s="323"/>
      <c r="CG21" s="323"/>
      <c r="CH21" s="323"/>
      <c r="CI21" s="323"/>
      <c r="CJ21" s="323"/>
      <c r="CK21" s="323"/>
      <c r="CL21" s="323"/>
      <c r="CM21" s="323"/>
      <c r="CN21" s="323"/>
      <c r="CO21" s="323"/>
      <c r="CP21" s="323"/>
      <c r="CQ21" s="323"/>
      <c r="CR21" s="323"/>
      <c r="CS21" s="323"/>
      <c r="CT21" s="323"/>
      <c r="CU21" s="323"/>
      <c r="CV21" s="323"/>
      <c r="CW21" s="323"/>
      <c r="CX21" s="323"/>
      <c r="CY21" s="324"/>
      <c r="CZ21" s="324"/>
      <c r="DA21" s="324"/>
      <c r="DB21" s="324"/>
      <c r="DC21" s="324"/>
      <c r="DD21" s="324"/>
      <c r="DE21" s="324"/>
      <c r="DF21" s="324"/>
      <c r="DG21" s="324"/>
      <c r="DH21" s="324"/>
      <c r="DI21" s="324"/>
      <c r="DJ21" s="324"/>
      <c r="DK21" s="324"/>
      <c r="DL21" s="324"/>
      <c r="DM21" s="324"/>
      <c r="DN21" s="324"/>
      <c r="DO21" s="324"/>
      <c r="DP21" s="324"/>
      <c r="DQ21" s="324"/>
      <c r="DR21" s="324"/>
      <c r="DS21" s="324"/>
      <c r="DT21" s="324"/>
    </row>
    <row r="22" spans="1:124" s="325" customFormat="1" ht="20.100000000000001" customHeight="1">
      <c r="A22" s="93"/>
      <c r="B22" s="104" t="s">
        <v>62</v>
      </c>
      <c r="C22" s="105">
        <v>0</v>
      </c>
      <c r="D22" s="177">
        <v>0</v>
      </c>
      <c r="E22" s="178">
        <v>0</v>
      </c>
      <c r="F22" s="179" t="s">
        <v>295</v>
      </c>
      <c r="G22" s="180" t="s">
        <v>295</v>
      </c>
      <c r="H22" s="181" t="s">
        <v>295</v>
      </c>
      <c r="I22" s="179" t="s">
        <v>296</v>
      </c>
      <c r="J22" s="180" t="s">
        <v>296</v>
      </c>
      <c r="K22" s="181" t="s">
        <v>296</v>
      </c>
      <c r="L22" s="179" t="s">
        <v>296</v>
      </c>
      <c r="M22" s="180" t="s">
        <v>296</v>
      </c>
      <c r="N22" s="181" t="s">
        <v>296</v>
      </c>
      <c r="O22" s="323"/>
      <c r="P22" s="323"/>
      <c r="Q22" s="323"/>
      <c r="R22" s="323"/>
      <c r="S22" s="323"/>
      <c r="T22" s="323"/>
      <c r="U22" s="323"/>
      <c r="V22" s="323"/>
      <c r="W22" s="323"/>
      <c r="X22" s="323"/>
      <c r="Y22" s="323"/>
      <c r="Z22" s="323"/>
      <c r="AA22" s="323"/>
      <c r="AB22" s="323"/>
      <c r="AC22" s="323"/>
      <c r="AD22" s="323"/>
      <c r="AE22" s="323"/>
      <c r="AF22" s="323"/>
      <c r="AG22" s="323"/>
      <c r="AH22" s="323"/>
      <c r="AI22" s="323"/>
      <c r="AJ22" s="323"/>
      <c r="AK22" s="323"/>
      <c r="AL22" s="323"/>
      <c r="AM22" s="323"/>
      <c r="AN22" s="323"/>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323"/>
      <c r="BN22" s="323"/>
      <c r="BO22" s="323"/>
      <c r="BP22" s="323"/>
      <c r="BQ22" s="323"/>
      <c r="BR22" s="323"/>
      <c r="BS22" s="323"/>
      <c r="BT22" s="323"/>
      <c r="BU22" s="323"/>
      <c r="BV22" s="323"/>
      <c r="BW22" s="323"/>
      <c r="BX22" s="323"/>
      <c r="BY22" s="323"/>
      <c r="BZ22" s="323"/>
      <c r="CA22" s="323"/>
      <c r="CB22" s="323"/>
      <c r="CC22" s="323"/>
      <c r="CD22" s="323"/>
      <c r="CE22" s="323"/>
      <c r="CF22" s="323"/>
      <c r="CG22" s="323"/>
      <c r="CH22" s="323"/>
      <c r="CI22" s="323"/>
      <c r="CJ22" s="323"/>
      <c r="CK22" s="323"/>
      <c r="CL22" s="323"/>
      <c r="CM22" s="323"/>
      <c r="CN22" s="323"/>
      <c r="CO22" s="323"/>
      <c r="CP22" s="323"/>
      <c r="CQ22" s="323"/>
      <c r="CR22" s="323"/>
      <c r="CS22" s="323"/>
      <c r="CT22" s="323"/>
      <c r="CU22" s="323"/>
      <c r="CV22" s="323"/>
      <c r="CW22" s="323"/>
      <c r="CX22" s="323"/>
      <c r="CY22" s="324"/>
      <c r="CZ22" s="324"/>
      <c r="DA22" s="324"/>
      <c r="DB22" s="324"/>
      <c r="DC22" s="324"/>
      <c r="DD22" s="324"/>
      <c r="DE22" s="324"/>
      <c r="DF22" s="324"/>
      <c r="DG22" s="324"/>
      <c r="DH22" s="324"/>
      <c r="DI22" s="324"/>
      <c r="DJ22" s="324"/>
      <c r="DK22" s="324"/>
      <c r="DL22" s="324"/>
      <c r="DM22" s="324"/>
      <c r="DN22" s="324"/>
      <c r="DO22" s="324"/>
      <c r="DP22" s="324"/>
      <c r="DQ22" s="324"/>
      <c r="DR22" s="324"/>
      <c r="DS22" s="324"/>
      <c r="DT22" s="324"/>
    </row>
    <row r="23" spans="1:124" s="325" customFormat="1" ht="20.100000000000001" customHeight="1">
      <c r="A23" s="93"/>
      <c r="B23" s="104" t="s">
        <v>61</v>
      </c>
      <c r="C23" s="105">
        <v>60.065181000000003</v>
      </c>
      <c r="D23" s="177">
        <v>54.175026000000003</v>
      </c>
      <c r="E23" s="178">
        <v>53.721254000000002</v>
      </c>
      <c r="F23" s="179">
        <v>0</v>
      </c>
      <c r="G23" s="180">
        <v>0</v>
      </c>
      <c r="H23" s="181">
        <v>0</v>
      </c>
      <c r="I23" s="179" t="s">
        <v>296</v>
      </c>
      <c r="J23" s="180" t="s">
        <v>296</v>
      </c>
      <c r="K23" s="181" t="s">
        <v>296</v>
      </c>
      <c r="L23" s="179">
        <v>0.12954759929883503</v>
      </c>
      <c r="M23" s="180">
        <v>0.13946463080608396</v>
      </c>
      <c r="N23" s="181">
        <v>0.15702165105825711</v>
      </c>
      <c r="O23" s="323"/>
      <c r="P23" s="323"/>
      <c r="Q23" s="323"/>
      <c r="R23" s="323"/>
      <c r="S23" s="323"/>
      <c r="T23" s="323"/>
      <c r="U23" s="323"/>
      <c r="V23" s="323"/>
      <c r="W23" s="323"/>
      <c r="X23" s="323"/>
      <c r="Y23" s="323"/>
      <c r="Z23" s="323"/>
      <c r="AA23" s="323"/>
      <c r="AB23" s="323"/>
      <c r="AC23" s="323"/>
      <c r="AD23" s="323"/>
      <c r="AE23" s="323"/>
      <c r="AF23" s="323"/>
      <c r="AG23" s="323"/>
      <c r="AH23" s="323"/>
      <c r="AI23" s="323"/>
      <c r="AJ23" s="323"/>
      <c r="AK23" s="323"/>
      <c r="AL23" s="323"/>
      <c r="AM23" s="323"/>
      <c r="AN23" s="323"/>
      <c r="AO23" s="323"/>
      <c r="AP23" s="323"/>
      <c r="AQ23" s="323"/>
      <c r="AR23" s="323"/>
      <c r="AS23" s="323"/>
      <c r="AT23" s="323"/>
      <c r="AU23" s="323"/>
      <c r="AV23" s="323"/>
      <c r="AW23" s="323"/>
      <c r="AX23" s="323"/>
      <c r="AY23" s="323"/>
      <c r="AZ23" s="323"/>
      <c r="BA23" s="323"/>
      <c r="BB23" s="323"/>
      <c r="BC23" s="323"/>
      <c r="BD23" s="323"/>
      <c r="BE23" s="323"/>
      <c r="BF23" s="323"/>
      <c r="BG23" s="323"/>
      <c r="BH23" s="323"/>
      <c r="BI23" s="323"/>
      <c r="BJ23" s="323"/>
      <c r="BK23" s="323"/>
      <c r="BL23" s="323"/>
      <c r="BM23" s="323"/>
      <c r="BN23" s="323"/>
      <c r="BO23" s="323"/>
      <c r="BP23" s="323"/>
      <c r="BQ23" s="323"/>
      <c r="BR23" s="323"/>
      <c r="BS23" s="323"/>
      <c r="BT23" s="323"/>
      <c r="BU23" s="323"/>
      <c r="BV23" s="323"/>
      <c r="BW23" s="323"/>
      <c r="BX23" s="323"/>
      <c r="BY23" s="323"/>
      <c r="BZ23" s="323"/>
      <c r="CA23" s="323"/>
      <c r="CB23" s="323"/>
      <c r="CC23" s="323"/>
      <c r="CD23" s="323"/>
      <c r="CE23" s="323"/>
      <c r="CF23" s="323"/>
      <c r="CG23" s="323"/>
      <c r="CH23" s="323"/>
      <c r="CI23" s="323"/>
      <c r="CJ23" s="323"/>
      <c r="CK23" s="323"/>
      <c r="CL23" s="323"/>
      <c r="CM23" s="323"/>
      <c r="CN23" s="323"/>
      <c r="CO23" s="323"/>
      <c r="CP23" s="323"/>
      <c r="CQ23" s="323"/>
      <c r="CR23" s="323"/>
      <c r="CS23" s="323"/>
      <c r="CT23" s="323"/>
      <c r="CU23" s="323"/>
      <c r="CV23" s="323"/>
      <c r="CW23" s="323"/>
      <c r="CX23" s="323"/>
      <c r="CY23" s="324"/>
      <c r="CZ23" s="324"/>
      <c r="DA23" s="324"/>
      <c r="DB23" s="324"/>
      <c r="DC23" s="324"/>
      <c r="DD23" s="324"/>
      <c r="DE23" s="324"/>
      <c r="DF23" s="324"/>
      <c r="DG23" s="324"/>
      <c r="DH23" s="324"/>
      <c r="DI23" s="324"/>
      <c r="DJ23" s="324"/>
      <c r="DK23" s="324"/>
      <c r="DL23" s="324"/>
      <c r="DM23" s="324"/>
      <c r="DN23" s="324"/>
      <c r="DO23" s="324"/>
      <c r="DP23" s="324"/>
      <c r="DQ23" s="324"/>
      <c r="DR23" s="324"/>
      <c r="DS23" s="324"/>
      <c r="DT23" s="324"/>
    </row>
    <row r="24" spans="1:124" s="325" customFormat="1" ht="20.100000000000001" customHeight="1">
      <c r="A24" s="93"/>
      <c r="B24" s="104" t="s">
        <v>223</v>
      </c>
      <c r="C24" s="105">
        <v>4359.2442569699997</v>
      </c>
      <c r="D24" s="177">
        <v>4561.6394825300004</v>
      </c>
      <c r="E24" s="178">
        <v>4558.3486974199996</v>
      </c>
      <c r="F24" s="179">
        <v>1.5252909867045699</v>
      </c>
      <c r="G24" s="180">
        <v>5.5331164037981395</v>
      </c>
      <c r="H24" s="181">
        <v>5.9052696756690848</v>
      </c>
      <c r="I24" s="179">
        <v>175.87096335402254</v>
      </c>
      <c r="J24" s="180">
        <v>71.84382618134471</v>
      </c>
      <c r="K24" s="181">
        <v>66.381989714513523</v>
      </c>
      <c r="L24" s="179">
        <v>2.6825439522694028</v>
      </c>
      <c r="M24" s="180">
        <v>3.9752025315562065</v>
      </c>
      <c r="N24" s="181">
        <v>3.9200355087169383</v>
      </c>
      <c r="O24" s="323"/>
      <c r="P24" s="323"/>
      <c r="Q24" s="323"/>
      <c r="R24" s="323"/>
      <c r="S24" s="323"/>
      <c r="T24" s="323"/>
      <c r="U24" s="323"/>
      <c r="V24" s="323"/>
      <c r="W24" s="323"/>
      <c r="X24" s="323"/>
      <c r="Y24" s="323"/>
      <c r="Z24" s="323"/>
      <c r="AA24" s="323"/>
      <c r="AB24" s="323"/>
      <c r="AC24" s="323"/>
      <c r="AD24" s="323"/>
      <c r="AE24" s="323"/>
      <c r="AF24" s="323"/>
      <c r="AG24" s="323"/>
      <c r="AH24" s="323"/>
      <c r="AI24" s="323"/>
      <c r="AJ24" s="323"/>
      <c r="AK24" s="323"/>
      <c r="AL24" s="323"/>
      <c r="AM24" s="323"/>
      <c r="AN24" s="323"/>
      <c r="AO24" s="323"/>
      <c r="AP24" s="323"/>
      <c r="AQ24" s="323"/>
      <c r="AR24" s="323"/>
      <c r="AS24" s="323"/>
      <c r="AT24" s="323"/>
      <c r="AU24" s="323"/>
      <c r="AV24" s="323"/>
      <c r="AW24" s="323"/>
      <c r="AX24" s="323"/>
      <c r="AY24" s="323"/>
      <c r="AZ24" s="323"/>
      <c r="BA24" s="323"/>
      <c r="BB24" s="323"/>
      <c r="BC24" s="323"/>
      <c r="BD24" s="323"/>
      <c r="BE24" s="323"/>
      <c r="BF24" s="323"/>
      <c r="BG24" s="323"/>
      <c r="BH24" s="323"/>
      <c r="BI24" s="323"/>
      <c r="BJ24" s="323"/>
      <c r="BK24" s="323"/>
      <c r="BL24" s="323"/>
      <c r="BM24" s="323"/>
      <c r="BN24" s="323"/>
      <c r="BO24" s="323"/>
      <c r="BP24" s="323"/>
      <c r="BQ24" s="323"/>
      <c r="BR24" s="323"/>
      <c r="BS24" s="323"/>
      <c r="BT24" s="323"/>
      <c r="BU24" s="323"/>
      <c r="BV24" s="323"/>
      <c r="BW24" s="323"/>
      <c r="BX24" s="323"/>
      <c r="BY24" s="323"/>
      <c r="BZ24" s="323"/>
      <c r="CA24" s="323"/>
      <c r="CB24" s="323"/>
      <c r="CC24" s="323"/>
      <c r="CD24" s="323"/>
      <c r="CE24" s="323"/>
      <c r="CF24" s="323"/>
      <c r="CG24" s="323"/>
      <c r="CH24" s="323"/>
      <c r="CI24" s="323"/>
      <c r="CJ24" s="323"/>
      <c r="CK24" s="323"/>
      <c r="CL24" s="323"/>
      <c r="CM24" s="323"/>
      <c r="CN24" s="323"/>
      <c r="CO24" s="323"/>
      <c r="CP24" s="323"/>
      <c r="CQ24" s="323"/>
      <c r="CR24" s="323"/>
      <c r="CS24" s="323"/>
      <c r="CT24" s="323"/>
      <c r="CU24" s="323"/>
      <c r="CV24" s="323"/>
      <c r="CW24" s="323"/>
      <c r="CX24" s="323"/>
      <c r="CY24" s="324"/>
      <c r="CZ24" s="324"/>
      <c r="DA24" s="324"/>
      <c r="DB24" s="324"/>
      <c r="DC24" s="324"/>
      <c r="DD24" s="324"/>
      <c r="DE24" s="324"/>
      <c r="DF24" s="324"/>
      <c r="DG24" s="324"/>
      <c r="DH24" s="324"/>
      <c r="DI24" s="324"/>
      <c r="DJ24" s="324"/>
      <c r="DK24" s="324"/>
      <c r="DL24" s="324"/>
      <c r="DM24" s="324"/>
      <c r="DN24" s="324"/>
      <c r="DO24" s="324"/>
      <c r="DP24" s="324"/>
      <c r="DQ24" s="324"/>
      <c r="DR24" s="324"/>
      <c r="DS24" s="324"/>
      <c r="DT24" s="324"/>
    </row>
    <row r="25" spans="1:124" s="325" customFormat="1" ht="20.100000000000001" customHeight="1">
      <c r="A25" s="93"/>
      <c r="B25" s="104" t="s">
        <v>36</v>
      </c>
      <c r="C25" s="105">
        <v>0</v>
      </c>
      <c r="D25" s="177">
        <v>0</v>
      </c>
      <c r="E25" s="178">
        <v>0</v>
      </c>
      <c r="F25" s="179" t="s">
        <v>295</v>
      </c>
      <c r="G25" s="180" t="s">
        <v>295</v>
      </c>
      <c r="H25" s="181" t="s">
        <v>295</v>
      </c>
      <c r="I25" s="179" t="s">
        <v>296</v>
      </c>
      <c r="J25" s="180" t="s">
        <v>296</v>
      </c>
      <c r="K25" s="181" t="s">
        <v>296</v>
      </c>
      <c r="L25" s="179" t="s">
        <v>296</v>
      </c>
      <c r="M25" s="180" t="s">
        <v>296</v>
      </c>
      <c r="N25" s="181" t="s">
        <v>296</v>
      </c>
      <c r="O25" s="323"/>
      <c r="P25" s="323"/>
      <c r="Q25" s="323"/>
      <c r="R25" s="323"/>
      <c r="S25" s="323"/>
      <c r="T25" s="323"/>
      <c r="U25" s="323"/>
      <c r="V25" s="323"/>
      <c r="W25" s="323"/>
      <c r="X25" s="323"/>
      <c r="Y25" s="323"/>
      <c r="Z25" s="323"/>
      <c r="AA25" s="323"/>
      <c r="AB25" s="323"/>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323"/>
      <c r="BU25" s="323"/>
      <c r="BV25" s="323"/>
      <c r="BW25" s="323"/>
      <c r="BX25" s="323"/>
      <c r="BY25" s="323"/>
      <c r="BZ25" s="323"/>
      <c r="CA25" s="323"/>
      <c r="CB25" s="323"/>
      <c r="CC25" s="323"/>
      <c r="CD25" s="323"/>
      <c r="CE25" s="323"/>
      <c r="CF25" s="323"/>
      <c r="CG25" s="323"/>
      <c r="CH25" s="323"/>
      <c r="CI25" s="323"/>
      <c r="CJ25" s="323"/>
      <c r="CK25" s="323"/>
      <c r="CL25" s="323"/>
      <c r="CM25" s="323"/>
      <c r="CN25" s="323"/>
      <c r="CO25" s="323"/>
      <c r="CP25" s="323"/>
      <c r="CQ25" s="323"/>
      <c r="CR25" s="323"/>
      <c r="CS25" s="323"/>
      <c r="CT25" s="323"/>
      <c r="CU25" s="323"/>
      <c r="CV25" s="323"/>
      <c r="CW25" s="323"/>
      <c r="CX25" s="323"/>
      <c r="CY25" s="324"/>
      <c r="CZ25" s="324"/>
      <c r="DA25" s="324"/>
      <c r="DB25" s="324"/>
      <c r="DC25" s="324"/>
      <c r="DD25" s="324"/>
      <c r="DE25" s="324"/>
      <c r="DF25" s="324"/>
      <c r="DG25" s="324"/>
      <c r="DH25" s="324"/>
      <c r="DI25" s="324"/>
      <c r="DJ25" s="324"/>
      <c r="DK25" s="324"/>
      <c r="DL25" s="324"/>
      <c r="DM25" s="324"/>
      <c r="DN25" s="324"/>
      <c r="DO25" s="324"/>
      <c r="DP25" s="324"/>
      <c r="DQ25" s="324"/>
      <c r="DR25" s="324"/>
      <c r="DS25" s="324"/>
      <c r="DT25" s="324"/>
    </row>
    <row r="26" spans="1:124" s="325" customFormat="1" ht="20.100000000000001" customHeight="1">
      <c r="A26" s="93"/>
      <c r="B26" s="104" t="s">
        <v>67</v>
      </c>
      <c r="C26" s="105">
        <v>398.98926999999998</v>
      </c>
      <c r="D26" s="177">
        <v>431.94001700000001</v>
      </c>
      <c r="E26" s="178">
        <v>448.67384299999998</v>
      </c>
      <c r="F26" s="179">
        <v>73.395632418886848</v>
      </c>
      <c r="G26" s="180">
        <v>66.300501164262343</v>
      </c>
      <c r="H26" s="181">
        <v>63.494327883072067</v>
      </c>
      <c r="I26" s="179">
        <v>99.82597432546757</v>
      </c>
      <c r="J26" s="180">
        <v>98.770012665340857</v>
      </c>
      <c r="K26" s="181">
        <v>98.774515204325994</v>
      </c>
      <c r="L26" s="179">
        <v>73.26790517449254</v>
      </c>
      <c r="M26" s="180">
        <v>65.485013397126394</v>
      </c>
      <c r="N26" s="181">
        <v>62.716214548749619</v>
      </c>
      <c r="O26" s="323"/>
      <c r="P26" s="323"/>
      <c r="Q26" s="323"/>
      <c r="R26" s="323"/>
      <c r="S26" s="323"/>
      <c r="T26" s="323"/>
      <c r="U26" s="323"/>
      <c r="V26" s="323"/>
      <c r="W26" s="323"/>
      <c r="X26" s="323"/>
      <c r="Y26" s="323"/>
      <c r="Z26" s="323"/>
      <c r="AA26" s="323"/>
      <c r="AB26" s="323"/>
      <c r="AC26" s="323"/>
      <c r="AD26" s="323"/>
      <c r="AE26" s="323"/>
      <c r="AF26" s="323"/>
      <c r="AG26" s="323"/>
      <c r="AH26" s="323"/>
      <c r="AI26" s="323"/>
      <c r="AJ26" s="323"/>
      <c r="AK26" s="323"/>
      <c r="AL26" s="323"/>
      <c r="AM26" s="323"/>
      <c r="AN26" s="323"/>
      <c r="AO26" s="323"/>
      <c r="AP26" s="323"/>
      <c r="AQ26" s="323"/>
      <c r="AR26" s="323"/>
      <c r="AS26" s="323"/>
      <c r="AT26" s="323"/>
      <c r="AU26" s="323"/>
      <c r="AV26" s="323"/>
      <c r="AW26" s="323"/>
      <c r="AX26" s="323"/>
      <c r="AY26" s="323"/>
      <c r="AZ26" s="323"/>
      <c r="BA26" s="323"/>
      <c r="BB26" s="323"/>
      <c r="BC26" s="323"/>
      <c r="BD26" s="323"/>
      <c r="BE26" s="323"/>
      <c r="BF26" s="323"/>
      <c r="BG26" s="323"/>
      <c r="BH26" s="323"/>
      <c r="BI26" s="323"/>
      <c r="BJ26" s="323"/>
      <c r="BK26" s="323"/>
      <c r="BL26" s="323"/>
      <c r="BM26" s="323"/>
      <c r="BN26" s="323"/>
      <c r="BO26" s="323"/>
      <c r="BP26" s="323"/>
      <c r="BQ26" s="323"/>
      <c r="BR26" s="323"/>
      <c r="BS26" s="323"/>
      <c r="BT26" s="323"/>
      <c r="BU26" s="323"/>
      <c r="BV26" s="323"/>
      <c r="BW26" s="323"/>
      <c r="BX26" s="323"/>
      <c r="BY26" s="323"/>
      <c r="BZ26" s="323"/>
      <c r="CA26" s="323"/>
      <c r="CB26" s="323"/>
      <c r="CC26" s="323"/>
      <c r="CD26" s="323"/>
      <c r="CE26" s="323"/>
      <c r="CF26" s="323"/>
      <c r="CG26" s="323"/>
      <c r="CH26" s="323"/>
      <c r="CI26" s="323"/>
      <c r="CJ26" s="323"/>
      <c r="CK26" s="323"/>
      <c r="CL26" s="323"/>
      <c r="CM26" s="323"/>
      <c r="CN26" s="323"/>
      <c r="CO26" s="323"/>
      <c r="CP26" s="323"/>
      <c r="CQ26" s="323"/>
      <c r="CR26" s="323"/>
      <c r="CS26" s="323"/>
      <c r="CT26" s="323"/>
      <c r="CU26" s="323"/>
      <c r="CV26" s="323"/>
      <c r="CW26" s="323"/>
      <c r="CX26" s="323"/>
      <c r="CY26" s="324"/>
      <c r="CZ26" s="324"/>
      <c r="DA26" s="324"/>
      <c r="DB26" s="324"/>
      <c r="DC26" s="324"/>
      <c r="DD26" s="324"/>
      <c r="DE26" s="324"/>
      <c r="DF26" s="324"/>
      <c r="DG26" s="324"/>
      <c r="DH26" s="324"/>
      <c r="DI26" s="324"/>
      <c r="DJ26" s="324"/>
      <c r="DK26" s="324"/>
      <c r="DL26" s="324"/>
      <c r="DM26" s="324"/>
      <c r="DN26" s="324"/>
      <c r="DO26" s="324"/>
      <c r="DP26" s="324"/>
      <c r="DQ26" s="324"/>
      <c r="DR26" s="324"/>
      <c r="DS26" s="324"/>
      <c r="DT26" s="324"/>
    </row>
    <row r="27" spans="1:124" s="325" customFormat="1" ht="20.100000000000001" customHeight="1">
      <c r="A27" s="93"/>
      <c r="B27" s="104" t="s">
        <v>34</v>
      </c>
      <c r="C27" s="105">
        <v>18391.217080000002</v>
      </c>
      <c r="D27" s="177">
        <v>17102.597419999998</v>
      </c>
      <c r="E27" s="178">
        <v>16864.695242000002</v>
      </c>
      <c r="F27" s="179">
        <v>6.2697707170992727</v>
      </c>
      <c r="G27" s="180">
        <v>9.5813416568160097</v>
      </c>
      <c r="H27" s="181">
        <v>10.057919225102117</v>
      </c>
      <c r="I27" s="179">
        <v>49.756357226159793</v>
      </c>
      <c r="J27" s="180">
        <v>37.820145627908708</v>
      </c>
      <c r="K27" s="181">
        <v>36.676370880096577</v>
      </c>
      <c r="L27" s="179">
        <v>3.1196095152610743</v>
      </c>
      <c r="M27" s="180">
        <v>3.6236773677152958</v>
      </c>
      <c r="N27" s="181">
        <v>3.688879757818988</v>
      </c>
      <c r="O27" s="323"/>
      <c r="P27" s="323"/>
      <c r="Q27" s="323"/>
      <c r="R27" s="323"/>
      <c r="S27" s="323"/>
      <c r="T27" s="323"/>
      <c r="U27" s="323"/>
      <c r="V27" s="323"/>
      <c r="W27" s="323"/>
      <c r="X27" s="323"/>
      <c r="Y27" s="323"/>
      <c r="Z27" s="323"/>
      <c r="AA27" s="323"/>
      <c r="AB27" s="323"/>
      <c r="AC27" s="323"/>
      <c r="AD27" s="323"/>
      <c r="AE27" s="323"/>
      <c r="AF27" s="323"/>
      <c r="AG27" s="323"/>
      <c r="AH27" s="323"/>
      <c r="AI27" s="323"/>
      <c r="AJ27" s="323"/>
      <c r="AK27" s="323"/>
      <c r="AL27" s="323"/>
      <c r="AM27" s="323"/>
      <c r="AN27" s="323"/>
      <c r="AO27" s="323"/>
      <c r="AP27" s="323"/>
      <c r="AQ27" s="323"/>
      <c r="AR27" s="323"/>
      <c r="AS27" s="323"/>
      <c r="AT27" s="323"/>
      <c r="AU27" s="323"/>
      <c r="AV27" s="323"/>
      <c r="AW27" s="323"/>
      <c r="AX27" s="323"/>
      <c r="AY27" s="323"/>
      <c r="AZ27" s="323"/>
      <c r="BA27" s="323"/>
      <c r="BB27" s="323"/>
      <c r="BC27" s="323"/>
      <c r="BD27" s="323"/>
      <c r="BE27" s="323"/>
      <c r="BF27" s="323"/>
      <c r="BG27" s="323"/>
      <c r="BH27" s="323"/>
      <c r="BI27" s="323"/>
      <c r="BJ27" s="323"/>
      <c r="BK27" s="323"/>
      <c r="BL27" s="323"/>
      <c r="BM27" s="323"/>
      <c r="BN27" s="323"/>
      <c r="BO27" s="323"/>
      <c r="BP27" s="323"/>
      <c r="BQ27" s="323"/>
      <c r="BR27" s="323"/>
      <c r="BS27" s="323"/>
      <c r="BT27" s="323"/>
      <c r="BU27" s="323"/>
      <c r="BV27" s="323"/>
      <c r="BW27" s="323"/>
      <c r="BX27" s="323"/>
      <c r="BY27" s="323"/>
      <c r="BZ27" s="323"/>
      <c r="CA27" s="323"/>
      <c r="CB27" s="323"/>
      <c r="CC27" s="323"/>
      <c r="CD27" s="323"/>
      <c r="CE27" s="323"/>
      <c r="CF27" s="323"/>
      <c r="CG27" s="323"/>
      <c r="CH27" s="323"/>
      <c r="CI27" s="323"/>
      <c r="CJ27" s="323"/>
      <c r="CK27" s="323"/>
      <c r="CL27" s="323"/>
      <c r="CM27" s="323"/>
      <c r="CN27" s="323"/>
      <c r="CO27" s="323"/>
      <c r="CP27" s="323"/>
      <c r="CQ27" s="323"/>
      <c r="CR27" s="323"/>
      <c r="CS27" s="323"/>
      <c r="CT27" s="323"/>
      <c r="CU27" s="323"/>
      <c r="CV27" s="323"/>
      <c r="CW27" s="323"/>
      <c r="CX27" s="323"/>
      <c r="CY27" s="324"/>
      <c r="CZ27" s="324"/>
      <c r="DA27" s="324"/>
      <c r="DB27" s="324"/>
      <c r="DC27" s="324"/>
      <c r="DD27" s="324"/>
      <c r="DE27" s="324"/>
      <c r="DF27" s="324"/>
      <c r="DG27" s="324"/>
      <c r="DH27" s="324"/>
      <c r="DI27" s="324"/>
      <c r="DJ27" s="324"/>
      <c r="DK27" s="324"/>
      <c r="DL27" s="324"/>
      <c r="DM27" s="324"/>
      <c r="DN27" s="324"/>
      <c r="DO27" s="324"/>
      <c r="DP27" s="324"/>
      <c r="DQ27" s="324"/>
      <c r="DR27" s="324"/>
      <c r="DS27" s="324"/>
      <c r="DT27" s="324"/>
    </row>
    <row r="28" spans="1:124" s="325" customFormat="1" ht="20.100000000000001" customHeight="1">
      <c r="A28" s="93"/>
      <c r="B28" s="104" t="s">
        <v>46</v>
      </c>
      <c r="C28" s="105">
        <v>0</v>
      </c>
      <c r="D28" s="177">
        <v>0</v>
      </c>
      <c r="E28" s="178">
        <v>0</v>
      </c>
      <c r="F28" s="179" t="s">
        <v>295</v>
      </c>
      <c r="G28" s="180" t="s">
        <v>295</v>
      </c>
      <c r="H28" s="181" t="s">
        <v>295</v>
      </c>
      <c r="I28" s="179" t="s">
        <v>296</v>
      </c>
      <c r="J28" s="180" t="s">
        <v>296</v>
      </c>
      <c r="K28" s="181" t="s">
        <v>296</v>
      </c>
      <c r="L28" s="179" t="s">
        <v>296</v>
      </c>
      <c r="M28" s="180" t="s">
        <v>296</v>
      </c>
      <c r="N28" s="181" t="s">
        <v>296</v>
      </c>
      <c r="O28" s="323"/>
      <c r="P28" s="323"/>
      <c r="Q28" s="323"/>
      <c r="R28" s="323"/>
      <c r="S28" s="323"/>
      <c r="T28" s="323"/>
      <c r="U28" s="323"/>
      <c r="V28" s="323"/>
      <c r="W28" s="323"/>
      <c r="X28" s="323"/>
      <c r="Y28" s="323"/>
      <c r="Z28" s="323"/>
      <c r="AA28" s="323"/>
      <c r="AB28" s="323"/>
      <c r="AC28" s="323"/>
      <c r="AD28" s="323"/>
      <c r="AE28" s="323"/>
      <c r="AF28" s="323"/>
      <c r="AG28" s="323"/>
      <c r="AH28" s="323"/>
      <c r="AI28" s="323"/>
      <c r="AJ28" s="323"/>
      <c r="AK28" s="323"/>
      <c r="AL28" s="323"/>
      <c r="AM28" s="323"/>
      <c r="AN28" s="323"/>
      <c r="AO28" s="323"/>
      <c r="AP28" s="323"/>
      <c r="AQ28" s="323"/>
      <c r="AR28" s="323"/>
      <c r="AS28" s="323"/>
      <c r="AT28" s="323"/>
      <c r="AU28" s="323"/>
      <c r="AV28" s="323"/>
      <c r="AW28" s="323"/>
      <c r="AX28" s="323"/>
      <c r="AY28" s="323"/>
      <c r="AZ28" s="323"/>
      <c r="BA28" s="323"/>
      <c r="BB28" s="323"/>
      <c r="BC28" s="323"/>
      <c r="BD28" s="323"/>
      <c r="BE28" s="323"/>
      <c r="BF28" s="323"/>
      <c r="BG28" s="323"/>
      <c r="BH28" s="323"/>
      <c r="BI28" s="323"/>
      <c r="BJ28" s="323"/>
      <c r="BK28" s="323"/>
      <c r="BL28" s="323"/>
      <c r="BM28" s="323"/>
      <c r="BN28" s="323"/>
      <c r="BO28" s="323"/>
      <c r="BP28" s="323"/>
      <c r="BQ28" s="323"/>
      <c r="BR28" s="323"/>
      <c r="BS28" s="323"/>
      <c r="BT28" s="323"/>
      <c r="BU28" s="323"/>
      <c r="BV28" s="323"/>
      <c r="BW28" s="323"/>
      <c r="BX28" s="323"/>
      <c r="BY28" s="323"/>
      <c r="BZ28" s="323"/>
      <c r="CA28" s="323"/>
      <c r="CB28" s="323"/>
      <c r="CC28" s="323"/>
      <c r="CD28" s="323"/>
      <c r="CE28" s="323"/>
      <c r="CF28" s="323"/>
      <c r="CG28" s="323"/>
      <c r="CH28" s="323"/>
      <c r="CI28" s="323"/>
      <c r="CJ28" s="323"/>
      <c r="CK28" s="323"/>
      <c r="CL28" s="323"/>
      <c r="CM28" s="323"/>
      <c r="CN28" s="323"/>
      <c r="CO28" s="323"/>
      <c r="CP28" s="323"/>
      <c r="CQ28" s="323"/>
      <c r="CR28" s="323"/>
      <c r="CS28" s="323"/>
      <c r="CT28" s="323"/>
      <c r="CU28" s="323"/>
      <c r="CV28" s="323"/>
      <c r="CW28" s="323"/>
      <c r="CX28" s="323"/>
      <c r="CY28" s="324"/>
      <c r="CZ28" s="324"/>
      <c r="DA28" s="324"/>
      <c r="DB28" s="324"/>
      <c r="DC28" s="324"/>
      <c r="DD28" s="324"/>
      <c r="DE28" s="324"/>
      <c r="DF28" s="324"/>
      <c r="DG28" s="324"/>
      <c r="DH28" s="324"/>
      <c r="DI28" s="324"/>
      <c r="DJ28" s="324"/>
      <c r="DK28" s="324"/>
      <c r="DL28" s="324"/>
      <c r="DM28" s="324"/>
      <c r="DN28" s="324"/>
      <c r="DO28" s="324"/>
      <c r="DP28" s="324"/>
      <c r="DQ28" s="324"/>
      <c r="DR28" s="324"/>
      <c r="DS28" s="324"/>
      <c r="DT28" s="324"/>
    </row>
    <row r="29" spans="1:124" s="325" customFormat="1" ht="20.100000000000001" customHeight="1">
      <c r="A29" s="93"/>
      <c r="B29" s="104" t="s">
        <v>69</v>
      </c>
      <c r="C29" s="105">
        <v>62.278240999999994</v>
      </c>
      <c r="D29" s="177">
        <v>40.432741</v>
      </c>
      <c r="E29" s="178">
        <v>42.138562</v>
      </c>
      <c r="F29" s="179">
        <v>2.0617891247121127</v>
      </c>
      <c r="G29" s="180">
        <v>0</v>
      </c>
      <c r="H29" s="181">
        <v>0</v>
      </c>
      <c r="I29" s="179">
        <v>37.994355342409854</v>
      </c>
      <c r="J29" s="180" t="s">
        <v>296</v>
      </c>
      <c r="K29" s="181" t="s">
        <v>296</v>
      </c>
      <c r="L29" s="179">
        <v>0.78336348645428178</v>
      </c>
      <c r="M29" s="180">
        <v>0.55799086191064806</v>
      </c>
      <c r="N29" s="181">
        <v>0.44794599303127625</v>
      </c>
      <c r="O29" s="323"/>
      <c r="P29" s="323"/>
      <c r="Q29" s="323"/>
      <c r="R29" s="323"/>
      <c r="S29" s="323"/>
      <c r="T29" s="323"/>
      <c r="U29" s="323"/>
      <c r="V29" s="323"/>
      <c r="W29" s="323"/>
      <c r="X29" s="323"/>
      <c r="Y29" s="323"/>
      <c r="Z29" s="323"/>
      <c r="AA29" s="323"/>
      <c r="AB29" s="323"/>
      <c r="AC29" s="323"/>
      <c r="AD29" s="323"/>
      <c r="AE29" s="323"/>
      <c r="AF29" s="323"/>
      <c r="AG29" s="323"/>
      <c r="AH29" s="323"/>
      <c r="AI29" s="323"/>
      <c r="AJ29" s="323"/>
      <c r="AK29" s="323"/>
      <c r="AL29" s="323"/>
      <c r="AM29" s="323"/>
      <c r="AN29" s="323"/>
      <c r="AO29" s="323"/>
      <c r="AP29" s="323"/>
      <c r="AQ29" s="323"/>
      <c r="AR29" s="323"/>
      <c r="AS29" s="323"/>
      <c r="AT29" s="323"/>
      <c r="AU29" s="323"/>
      <c r="AV29" s="323"/>
      <c r="AW29" s="323"/>
      <c r="AX29" s="323"/>
      <c r="AY29" s="323"/>
      <c r="AZ29" s="323"/>
      <c r="BA29" s="323"/>
      <c r="BB29" s="323"/>
      <c r="BC29" s="323"/>
      <c r="BD29" s="323"/>
      <c r="BE29" s="323"/>
      <c r="BF29" s="323"/>
      <c r="BG29" s="323"/>
      <c r="BH29" s="323"/>
      <c r="BI29" s="323"/>
      <c r="BJ29" s="323"/>
      <c r="BK29" s="323"/>
      <c r="BL29" s="323"/>
      <c r="BM29" s="323"/>
      <c r="BN29" s="323"/>
      <c r="BO29" s="323"/>
      <c r="BP29" s="323"/>
      <c r="BQ29" s="323"/>
      <c r="BR29" s="323"/>
      <c r="BS29" s="323"/>
      <c r="BT29" s="323"/>
      <c r="BU29" s="323"/>
      <c r="BV29" s="323"/>
      <c r="BW29" s="323"/>
      <c r="BX29" s="323"/>
      <c r="BY29" s="323"/>
      <c r="BZ29" s="323"/>
      <c r="CA29" s="323"/>
      <c r="CB29" s="323"/>
      <c r="CC29" s="323"/>
      <c r="CD29" s="323"/>
      <c r="CE29" s="323"/>
      <c r="CF29" s="323"/>
      <c r="CG29" s="323"/>
      <c r="CH29" s="323"/>
      <c r="CI29" s="323"/>
      <c r="CJ29" s="323"/>
      <c r="CK29" s="323"/>
      <c r="CL29" s="323"/>
      <c r="CM29" s="323"/>
      <c r="CN29" s="323"/>
      <c r="CO29" s="323"/>
      <c r="CP29" s="323"/>
      <c r="CQ29" s="323"/>
      <c r="CR29" s="323"/>
      <c r="CS29" s="323"/>
      <c r="CT29" s="323"/>
      <c r="CU29" s="323"/>
      <c r="CV29" s="323"/>
      <c r="CW29" s="323"/>
      <c r="CX29" s="323"/>
      <c r="CY29" s="324"/>
      <c r="CZ29" s="324"/>
      <c r="DA29" s="324"/>
      <c r="DB29" s="324"/>
      <c r="DC29" s="324"/>
      <c r="DD29" s="324"/>
      <c r="DE29" s="324"/>
      <c r="DF29" s="324"/>
      <c r="DG29" s="324"/>
      <c r="DH29" s="324"/>
      <c r="DI29" s="324"/>
      <c r="DJ29" s="324"/>
      <c r="DK29" s="324"/>
      <c r="DL29" s="324"/>
      <c r="DM29" s="324"/>
      <c r="DN29" s="324"/>
      <c r="DO29" s="324"/>
      <c r="DP29" s="324"/>
      <c r="DQ29" s="324"/>
      <c r="DR29" s="324"/>
      <c r="DS29" s="324"/>
      <c r="DT29" s="324"/>
    </row>
    <row r="30" spans="1:124" s="325" customFormat="1" ht="20.100000000000001" customHeight="1">
      <c r="A30" s="93"/>
      <c r="B30" s="104" t="s">
        <v>73</v>
      </c>
      <c r="C30" s="105">
        <v>10949.403926999999</v>
      </c>
      <c r="D30" s="177">
        <v>10585.917448</v>
      </c>
      <c r="E30" s="178">
        <v>10459.056952000001</v>
      </c>
      <c r="F30" s="179">
        <v>0.82833332850521679</v>
      </c>
      <c r="G30" s="180">
        <v>0.79393051582769147</v>
      </c>
      <c r="H30" s="181">
        <v>0.83580172095041472</v>
      </c>
      <c r="I30" s="179">
        <v>410.50866064073477</v>
      </c>
      <c r="J30" s="180">
        <v>496.94808707386392</v>
      </c>
      <c r="K30" s="181">
        <v>491.35718235421041</v>
      </c>
      <c r="L30" s="179">
        <v>3.4003800524875825</v>
      </c>
      <c r="M30" s="180">
        <v>3.9454225111013734</v>
      </c>
      <c r="N30" s="181">
        <v>4.1067717861299586</v>
      </c>
      <c r="O30" s="323"/>
      <c r="P30" s="323"/>
      <c r="Q30" s="323"/>
      <c r="R30" s="323"/>
      <c r="S30" s="323"/>
      <c r="T30" s="323"/>
      <c r="U30" s="323"/>
      <c r="V30" s="323"/>
      <c r="W30" s="323"/>
      <c r="X30" s="323"/>
      <c r="Y30" s="323"/>
      <c r="Z30" s="323"/>
      <c r="AA30" s="323"/>
      <c r="AB30" s="323"/>
      <c r="AC30" s="323"/>
      <c r="AD30" s="323"/>
      <c r="AE30" s="323"/>
      <c r="AF30" s="323"/>
      <c r="AG30" s="323"/>
      <c r="AH30" s="323"/>
      <c r="AI30" s="323"/>
      <c r="AJ30" s="323"/>
      <c r="AK30" s="323"/>
      <c r="AL30" s="323"/>
      <c r="AM30" s="323"/>
      <c r="AN30" s="323"/>
      <c r="AO30" s="323"/>
      <c r="AP30" s="323"/>
      <c r="AQ30" s="323"/>
      <c r="AR30" s="323"/>
      <c r="AS30" s="323"/>
      <c r="AT30" s="323"/>
      <c r="AU30" s="323"/>
      <c r="AV30" s="323"/>
      <c r="AW30" s="323"/>
      <c r="AX30" s="323"/>
      <c r="AY30" s="323"/>
      <c r="AZ30" s="323"/>
      <c r="BA30" s="323"/>
      <c r="BB30" s="323"/>
      <c r="BC30" s="323"/>
      <c r="BD30" s="323"/>
      <c r="BE30" s="323"/>
      <c r="BF30" s="323"/>
      <c r="BG30" s="323"/>
      <c r="BH30" s="323"/>
      <c r="BI30" s="323"/>
      <c r="BJ30" s="323"/>
      <c r="BK30" s="323"/>
      <c r="BL30" s="323"/>
      <c r="BM30" s="323"/>
      <c r="BN30" s="323"/>
      <c r="BO30" s="323"/>
      <c r="BP30" s="323"/>
      <c r="BQ30" s="323"/>
      <c r="BR30" s="323"/>
      <c r="BS30" s="323"/>
      <c r="BT30" s="323"/>
      <c r="BU30" s="323"/>
      <c r="BV30" s="323"/>
      <c r="BW30" s="323"/>
      <c r="BX30" s="323"/>
      <c r="BY30" s="323"/>
      <c r="BZ30" s="323"/>
      <c r="CA30" s="323"/>
      <c r="CB30" s="323"/>
      <c r="CC30" s="323"/>
      <c r="CD30" s="323"/>
      <c r="CE30" s="323"/>
      <c r="CF30" s="323"/>
      <c r="CG30" s="323"/>
      <c r="CH30" s="323"/>
      <c r="CI30" s="323"/>
      <c r="CJ30" s="323"/>
      <c r="CK30" s="323"/>
      <c r="CL30" s="323"/>
      <c r="CM30" s="323"/>
      <c r="CN30" s="323"/>
      <c r="CO30" s="323"/>
      <c r="CP30" s="323"/>
      <c r="CQ30" s="323"/>
      <c r="CR30" s="323"/>
      <c r="CS30" s="323"/>
      <c r="CT30" s="323"/>
      <c r="CU30" s="323"/>
      <c r="CV30" s="323"/>
      <c r="CW30" s="323"/>
      <c r="CX30" s="323"/>
      <c r="CY30" s="324"/>
      <c r="CZ30" s="324"/>
      <c r="DA30" s="324"/>
      <c r="DB30" s="324"/>
      <c r="DC30" s="324"/>
      <c r="DD30" s="324"/>
      <c r="DE30" s="324"/>
      <c r="DF30" s="324"/>
      <c r="DG30" s="324"/>
      <c r="DH30" s="324"/>
      <c r="DI30" s="324"/>
      <c r="DJ30" s="324"/>
      <c r="DK30" s="324"/>
      <c r="DL30" s="324"/>
      <c r="DM30" s="324"/>
      <c r="DN30" s="324"/>
      <c r="DO30" s="324"/>
      <c r="DP30" s="324"/>
      <c r="DQ30" s="324"/>
      <c r="DR30" s="324"/>
      <c r="DS30" s="324"/>
      <c r="DT30" s="324"/>
    </row>
    <row r="31" spans="1:124" s="325" customFormat="1" ht="20.100000000000001" customHeight="1">
      <c r="A31" s="93"/>
      <c r="B31" s="104" t="s">
        <v>51</v>
      </c>
      <c r="C31" s="105">
        <v>0</v>
      </c>
      <c r="D31" s="177">
        <v>0</v>
      </c>
      <c r="E31" s="178">
        <v>0</v>
      </c>
      <c r="F31" s="179" t="s">
        <v>295</v>
      </c>
      <c r="G31" s="180" t="s">
        <v>295</v>
      </c>
      <c r="H31" s="181" t="s">
        <v>295</v>
      </c>
      <c r="I31" s="179" t="s">
        <v>296</v>
      </c>
      <c r="J31" s="180" t="s">
        <v>296</v>
      </c>
      <c r="K31" s="181" t="s">
        <v>296</v>
      </c>
      <c r="L31" s="179" t="s">
        <v>296</v>
      </c>
      <c r="M31" s="180" t="s">
        <v>296</v>
      </c>
      <c r="N31" s="181" t="s">
        <v>296</v>
      </c>
      <c r="O31" s="323"/>
      <c r="P31" s="323"/>
      <c r="Q31" s="323"/>
      <c r="R31" s="323"/>
      <c r="S31" s="323"/>
      <c r="T31" s="323"/>
      <c r="U31" s="323"/>
      <c r="V31" s="323"/>
      <c r="W31" s="323"/>
      <c r="X31" s="323"/>
      <c r="Y31" s="323"/>
      <c r="Z31" s="323"/>
      <c r="AA31" s="323"/>
      <c r="AB31" s="323"/>
      <c r="AC31" s="323"/>
      <c r="AD31" s="323"/>
      <c r="AE31" s="323"/>
      <c r="AF31" s="323"/>
      <c r="AG31" s="323"/>
      <c r="AH31" s="323"/>
      <c r="AI31" s="323"/>
      <c r="AJ31" s="323"/>
      <c r="AK31" s="323"/>
      <c r="AL31" s="323"/>
      <c r="AM31" s="323"/>
      <c r="AN31" s="323"/>
      <c r="AO31" s="323"/>
      <c r="AP31" s="323"/>
      <c r="AQ31" s="323"/>
      <c r="AR31" s="323"/>
      <c r="AS31" s="323"/>
      <c r="AT31" s="323"/>
      <c r="AU31" s="323"/>
      <c r="AV31" s="323"/>
      <c r="AW31" s="323"/>
      <c r="AX31" s="323"/>
      <c r="AY31" s="323"/>
      <c r="AZ31" s="323"/>
      <c r="BA31" s="323"/>
      <c r="BB31" s="323"/>
      <c r="BC31" s="323"/>
      <c r="BD31" s="323"/>
      <c r="BE31" s="323"/>
      <c r="BF31" s="323"/>
      <c r="BG31" s="323"/>
      <c r="BH31" s="323"/>
      <c r="BI31" s="323"/>
      <c r="BJ31" s="323"/>
      <c r="BK31" s="323"/>
      <c r="BL31" s="323"/>
      <c r="BM31" s="323"/>
      <c r="BN31" s="323"/>
      <c r="BO31" s="323"/>
      <c r="BP31" s="323"/>
      <c r="BQ31" s="323"/>
      <c r="BR31" s="323"/>
      <c r="BS31" s="323"/>
      <c r="BT31" s="323"/>
      <c r="BU31" s="323"/>
      <c r="BV31" s="323"/>
      <c r="BW31" s="323"/>
      <c r="BX31" s="323"/>
      <c r="BY31" s="323"/>
      <c r="BZ31" s="323"/>
      <c r="CA31" s="323"/>
      <c r="CB31" s="323"/>
      <c r="CC31" s="323"/>
      <c r="CD31" s="323"/>
      <c r="CE31" s="323"/>
      <c r="CF31" s="323"/>
      <c r="CG31" s="323"/>
      <c r="CH31" s="323"/>
      <c r="CI31" s="323"/>
      <c r="CJ31" s="323"/>
      <c r="CK31" s="323"/>
      <c r="CL31" s="323"/>
      <c r="CM31" s="323"/>
      <c r="CN31" s="323"/>
      <c r="CO31" s="323"/>
      <c r="CP31" s="323"/>
      <c r="CQ31" s="323"/>
      <c r="CR31" s="323"/>
      <c r="CS31" s="323"/>
      <c r="CT31" s="323"/>
      <c r="CU31" s="323"/>
      <c r="CV31" s="323"/>
      <c r="CW31" s="323"/>
      <c r="CX31" s="323"/>
      <c r="CY31" s="324"/>
      <c r="CZ31" s="324"/>
      <c r="DA31" s="324"/>
      <c r="DB31" s="324"/>
      <c r="DC31" s="324"/>
      <c r="DD31" s="324"/>
      <c r="DE31" s="324"/>
      <c r="DF31" s="324"/>
      <c r="DG31" s="324"/>
      <c r="DH31" s="324"/>
      <c r="DI31" s="324"/>
      <c r="DJ31" s="324"/>
      <c r="DK31" s="324"/>
      <c r="DL31" s="324"/>
      <c r="DM31" s="324"/>
      <c r="DN31" s="324"/>
      <c r="DO31" s="324"/>
      <c r="DP31" s="324"/>
      <c r="DQ31" s="324"/>
      <c r="DR31" s="324"/>
      <c r="DS31" s="324"/>
      <c r="DT31" s="324"/>
    </row>
    <row r="32" spans="1:124" s="325" customFormat="1" ht="20.100000000000001" customHeight="1">
      <c r="A32" s="93"/>
      <c r="B32" s="104" t="s">
        <v>45</v>
      </c>
      <c r="C32" s="105">
        <v>17.114455</v>
      </c>
      <c r="D32" s="177">
        <v>12.82785</v>
      </c>
      <c r="E32" s="178">
        <v>12.573792999999998</v>
      </c>
      <c r="F32" s="179">
        <v>20.205972086169265</v>
      </c>
      <c r="G32" s="180">
        <v>26.898435825177252</v>
      </c>
      <c r="H32" s="181">
        <v>27.441926234987328</v>
      </c>
      <c r="I32" s="179">
        <v>23.689339535507798</v>
      </c>
      <c r="J32" s="180">
        <v>38.273480498862341</v>
      </c>
      <c r="K32" s="181">
        <v>36.40791991632495</v>
      </c>
      <c r="L32" s="179">
        <v>4.7866613339425648</v>
      </c>
      <c r="M32" s="180">
        <v>10.294967590048216</v>
      </c>
      <c r="N32" s="181">
        <v>9.9910345271311538</v>
      </c>
      <c r="O32" s="323"/>
      <c r="P32" s="323"/>
      <c r="Q32" s="323"/>
      <c r="R32" s="323"/>
      <c r="S32" s="323"/>
      <c r="T32" s="323"/>
      <c r="U32" s="323"/>
      <c r="V32" s="323"/>
      <c r="W32" s="323"/>
      <c r="X32" s="323"/>
      <c r="Y32" s="323"/>
      <c r="Z32" s="323"/>
      <c r="AA32" s="323"/>
      <c r="AB32" s="323"/>
      <c r="AC32" s="323"/>
      <c r="AD32" s="323"/>
      <c r="AE32" s="323"/>
      <c r="AF32" s="323"/>
      <c r="AG32" s="323"/>
      <c r="AH32" s="323"/>
      <c r="AI32" s="323"/>
      <c r="AJ32" s="323"/>
      <c r="AK32" s="323"/>
      <c r="AL32" s="323"/>
      <c r="AM32" s="323"/>
      <c r="AN32" s="323"/>
      <c r="AO32" s="323"/>
      <c r="AP32" s="323"/>
      <c r="AQ32" s="323"/>
      <c r="AR32" s="323"/>
      <c r="AS32" s="323"/>
      <c r="AT32" s="323"/>
      <c r="AU32" s="323"/>
      <c r="AV32" s="323"/>
      <c r="AW32" s="323"/>
      <c r="AX32" s="323"/>
      <c r="AY32" s="323"/>
      <c r="AZ32" s="323"/>
      <c r="BA32" s="323"/>
      <c r="BB32" s="323"/>
      <c r="BC32" s="323"/>
      <c r="BD32" s="323"/>
      <c r="BE32" s="323"/>
      <c r="BF32" s="323"/>
      <c r="BG32" s="323"/>
      <c r="BH32" s="323"/>
      <c r="BI32" s="323"/>
      <c r="BJ32" s="323"/>
      <c r="BK32" s="323"/>
      <c r="BL32" s="323"/>
      <c r="BM32" s="323"/>
      <c r="BN32" s="323"/>
      <c r="BO32" s="323"/>
      <c r="BP32" s="323"/>
      <c r="BQ32" s="323"/>
      <c r="BR32" s="323"/>
      <c r="BS32" s="323"/>
      <c r="BT32" s="323"/>
      <c r="BU32" s="323"/>
      <c r="BV32" s="323"/>
      <c r="BW32" s="323"/>
      <c r="BX32" s="323"/>
      <c r="BY32" s="323"/>
      <c r="BZ32" s="323"/>
      <c r="CA32" s="323"/>
      <c r="CB32" s="323"/>
      <c r="CC32" s="323"/>
      <c r="CD32" s="323"/>
      <c r="CE32" s="323"/>
      <c r="CF32" s="323"/>
      <c r="CG32" s="323"/>
      <c r="CH32" s="323"/>
      <c r="CI32" s="323"/>
      <c r="CJ32" s="323"/>
      <c r="CK32" s="323"/>
      <c r="CL32" s="323"/>
      <c r="CM32" s="323"/>
      <c r="CN32" s="323"/>
      <c r="CO32" s="323"/>
      <c r="CP32" s="323"/>
      <c r="CQ32" s="323"/>
      <c r="CR32" s="323"/>
      <c r="CS32" s="323"/>
      <c r="CT32" s="323"/>
      <c r="CU32" s="323"/>
      <c r="CV32" s="323"/>
      <c r="CW32" s="323"/>
      <c r="CX32" s="323"/>
      <c r="CY32" s="324"/>
      <c r="CZ32" s="324"/>
      <c r="DA32" s="324"/>
      <c r="DB32" s="324"/>
      <c r="DC32" s="324"/>
      <c r="DD32" s="324"/>
      <c r="DE32" s="324"/>
      <c r="DF32" s="324"/>
      <c r="DG32" s="324"/>
      <c r="DH32" s="324"/>
      <c r="DI32" s="324"/>
      <c r="DJ32" s="324"/>
      <c r="DK32" s="324"/>
      <c r="DL32" s="324"/>
      <c r="DM32" s="324"/>
      <c r="DN32" s="324"/>
      <c r="DO32" s="324"/>
      <c r="DP32" s="324"/>
      <c r="DQ32" s="324"/>
      <c r="DR32" s="324"/>
      <c r="DS32" s="324"/>
      <c r="DT32" s="324"/>
    </row>
    <row r="33" spans="1:124" s="325" customFormat="1" ht="20.100000000000001" customHeight="1">
      <c r="A33" s="93"/>
      <c r="B33" s="104" t="s">
        <v>31</v>
      </c>
      <c r="C33" s="105">
        <v>0</v>
      </c>
      <c r="D33" s="177">
        <v>0</v>
      </c>
      <c r="E33" s="178">
        <v>0</v>
      </c>
      <c r="F33" s="179" t="s">
        <v>295</v>
      </c>
      <c r="G33" s="180" t="s">
        <v>295</v>
      </c>
      <c r="H33" s="181" t="s">
        <v>295</v>
      </c>
      <c r="I33" s="179" t="s">
        <v>296</v>
      </c>
      <c r="J33" s="180" t="s">
        <v>296</v>
      </c>
      <c r="K33" s="181" t="s">
        <v>296</v>
      </c>
      <c r="L33" s="179" t="s">
        <v>296</v>
      </c>
      <c r="M33" s="180" t="s">
        <v>296</v>
      </c>
      <c r="N33" s="181" t="s">
        <v>296</v>
      </c>
      <c r="O33" s="323"/>
      <c r="P33" s="323"/>
      <c r="Q33" s="323"/>
      <c r="R33" s="323"/>
      <c r="S33" s="323"/>
      <c r="T33" s="323"/>
      <c r="U33" s="323"/>
      <c r="V33" s="323"/>
      <c r="W33" s="323"/>
      <c r="X33" s="323"/>
      <c r="Y33" s="323"/>
      <c r="Z33" s="323"/>
      <c r="AA33" s="323"/>
      <c r="AB33" s="323"/>
      <c r="AC33" s="323"/>
      <c r="AD33" s="323"/>
      <c r="AE33" s="323"/>
      <c r="AF33" s="323"/>
      <c r="AG33" s="323"/>
      <c r="AH33" s="323"/>
      <c r="AI33" s="323"/>
      <c r="AJ33" s="323"/>
      <c r="AK33" s="323"/>
      <c r="AL33" s="323"/>
      <c r="AM33" s="323"/>
      <c r="AN33" s="323"/>
      <c r="AO33" s="323"/>
      <c r="AP33" s="323"/>
      <c r="AQ33" s="323"/>
      <c r="AR33" s="323"/>
      <c r="AS33" s="323"/>
      <c r="AT33" s="323"/>
      <c r="AU33" s="323"/>
      <c r="AV33" s="323"/>
      <c r="AW33" s="323"/>
      <c r="AX33" s="323"/>
      <c r="AY33" s="323"/>
      <c r="AZ33" s="323"/>
      <c r="BA33" s="323"/>
      <c r="BB33" s="323"/>
      <c r="BC33" s="323"/>
      <c r="BD33" s="323"/>
      <c r="BE33" s="323"/>
      <c r="BF33" s="323"/>
      <c r="BG33" s="323"/>
      <c r="BH33" s="323"/>
      <c r="BI33" s="323"/>
      <c r="BJ33" s="323"/>
      <c r="BK33" s="323"/>
      <c r="BL33" s="323"/>
      <c r="BM33" s="323"/>
      <c r="BN33" s="323"/>
      <c r="BO33" s="323"/>
      <c r="BP33" s="323"/>
      <c r="BQ33" s="323"/>
      <c r="BR33" s="323"/>
      <c r="BS33" s="323"/>
      <c r="BT33" s="323"/>
      <c r="BU33" s="323"/>
      <c r="BV33" s="323"/>
      <c r="BW33" s="323"/>
      <c r="BX33" s="323"/>
      <c r="BY33" s="323"/>
      <c r="BZ33" s="323"/>
      <c r="CA33" s="323"/>
      <c r="CB33" s="323"/>
      <c r="CC33" s="323"/>
      <c r="CD33" s="323"/>
      <c r="CE33" s="323"/>
      <c r="CF33" s="323"/>
      <c r="CG33" s="323"/>
      <c r="CH33" s="323"/>
      <c r="CI33" s="323"/>
      <c r="CJ33" s="323"/>
      <c r="CK33" s="323"/>
      <c r="CL33" s="323"/>
      <c r="CM33" s="323"/>
      <c r="CN33" s="323"/>
      <c r="CO33" s="323"/>
      <c r="CP33" s="323"/>
      <c r="CQ33" s="323"/>
      <c r="CR33" s="323"/>
      <c r="CS33" s="323"/>
      <c r="CT33" s="323"/>
      <c r="CU33" s="323"/>
      <c r="CV33" s="323"/>
      <c r="CW33" s="323"/>
      <c r="CX33" s="323"/>
      <c r="CY33" s="324"/>
      <c r="CZ33" s="324"/>
      <c r="DA33" s="324"/>
      <c r="DB33" s="324"/>
      <c r="DC33" s="324"/>
      <c r="DD33" s="324"/>
      <c r="DE33" s="324"/>
      <c r="DF33" s="324"/>
      <c r="DG33" s="324"/>
      <c r="DH33" s="324"/>
      <c r="DI33" s="324"/>
      <c r="DJ33" s="324"/>
      <c r="DK33" s="324"/>
      <c r="DL33" s="324"/>
      <c r="DM33" s="324"/>
      <c r="DN33" s="324"/>
      <c r="DO33" s="324"/>
      <c r="DP33" s="324"/>
      <c r="DQ33" s="324"/>
      <c r="DR33" s="324"/>
      <c r="DS33" s="324"/>
      <c r="DT33" s="324"/>
    </row>
    <row r="34" spans="1:124" s="325" customFormat="1" ht="20.100000000000001" customHeight="1">
      <c r="A34" s="93"/>
      <c r="B34" s="104" t="s">
        <v>48</v>
      </c>
      <c r="C34" s="105">
        <v>0</v>
      </c>
      <c r="D34" s="177">
        <v>0</v>
      </c>
      <c r="E34" s="178">
        <v>0</v>
      </c>
      <c r="F34" s="179" t="s">
        <v>295</v>
      </c>
      <c r="G34" s="180" t="s">
        <v>295</v>
      </c>
      <c r="H34" s="181" t="s">
        <v>295</v>
      </c>
      <c r="I34" s="179" t="s">
        <v>296</v>
      </c>
      <c r="J34" s="180" t="s">
        <v>296</v>
      </c>
      <c r="K34" s="181" t="s">
        <v>296</v>
      </c>
      <c r="L34" s="179" t="s">
        <v>296</v>
      </c>
      <c r="M34" s="180" t="s">
        <v>296</v>
      </c>
      <c r="N34" s="181" t="s">
        <v>296</v>
      </c>
      <c r="O34" s="323"/>
      <c r="P34" s="323"/>
      <c r="Q34" s="323"/>
      <c r="R34" s="323"/>
      <c r="S34" s="323"/>
      <c r="T34" s="323"/>
      <c r="U34" s="323"/>
      <c r="V34" s="323"/>
      <c r="W34" s="323"/>
      <c r="X34" s="323"/>
      <c r="Y34" s="323"/>
      <c r="Z34" s="323"/>
      <c r="AA34" s="323"/>
      <c r="AB34" s="323"/>
      <c r="AC34" s="323"/>
      <c r="AD34" s="323"/>
      <c r="AE34" s="323"/>
      <c r="AF34" s="323"/>
      <c r="AG34" s="323"/>
      <c r="AH34" s="323"/>
      <c r="AI34" s="323"/>
      <c r="AJ34" s="323"/>
      <c r="AK34" s="323"/>
      <c r="AL34" s="323"/>
      <c r="AM34" s="323"/>
      <c r="AN34" s="323"/>
      <c r="AO34" s="323"/>
      <c r="AP34" s="323"/>
      <c r="AQ34" s="323"/>
      <c r="AR34" s="323"/>
      <c r="AS34" s="323"/>
      <c r="AT34" s="323"/>
      <c r="AU34" s="323"/>
      <c r="AV34" s="323"/>
      <c r="AW34" s="323"/>
      <c r="AX34" s="323"/>
      <c r="AY34" s="323"/>
      <c r="AZ34" s="323"/>
      <c r="BA34" s="323"/>
      <c r="BB34" s="323"/>
      <c r="BC34" s="323"/>
      <c r="BD34" s="323"/>
      <c r="BE34" s="323"/>
      <c r="BF34" s="323"/>
      <c r="BG34" s="323"/>
      <c r="BH34" s="323"/>
      <c r="BI34" s="323"/>
      <c r="BJ34" s="323"/>
      <c r="BK34" s="323"/>
      <c r="BL34" s="323"/>
      <c r="BM34" s="323"/>
      <c r="BN34" s="323"/>
      <c r="BO34" s="323"/>
      <c r="BP34" s="323"/>
      <c r="BQ34" s="323"/>
      <c r="BR34" s="323"/>
      <c r="BS34" s="323"/>
      <c r="BT34" s="323"/>
      <c r="BU34" s="323"/>
      <c r="BV34" s="323"/>
      <c r="BW34" s="323"/>
      <c r="BX34" s="323"/>
      <c r="BY34" s="323"/>
      <c r="BZ34" s="323"/>
      <c r="CA34" s="323"/>
      <c r="CB34" s="323"/>
      <c r="CC34" s="323"/>
      <c r="CD34" s="323"/>
      <c r="CE34" s="323"/>
      <c r="CF34" s="323"/>
      <c r="CG34" s="323"/>
      <c r="CH34" s="323"/>
      <c r="CI34" s="323"/>
      <c r="CJ34" s="323"/>
      <c r="CK34" s="323"/>
      <c r="CL34" s="323"/>
      <c r="CM34" s="323"/>
      <c r="CN34" s="323"/>
      <c r="CO34" s="323"/>
      <c r="CP34" s="323"/>
      <c r="CQ34" s="323"/>
      <c r="CR34" s="323"/>
      <c r="CS34" s="323"/>
      <c r="CT34" s="323"/>
      <c r="CU34" s="323"/>
      <c r="CV34" s="323"/>
      <c r="CW34" s="323"/>
      <c r="CX34" s="323"/>
      <c r="CY34" s="324"/>
      <c r="CZ34" s="324"/>
      <c r="DA34" s="324"/>
      <c r="DB34" s="324"/>
      <c r="DC34" s="324"/>
      <c r="DD34" s="324"/>
      <c r="DE34" s="324"/>
      <c r="DF34" s="324"/>
      <c r="DG34" s="324"/>
      <c r="DH34" s="324"/>
      <c r="DI34" s="324"/>
      <c r="DJ34" s="324"/>
      <c r="DK34" s="324"/>
      <c r="DL34" s="324"/>
      <c r="DM34" s="324"/>
      <c r="DN34" s="324"/>
      <c r="DO34" s="324"/>
      <c r="DP34" s="324"/>
      <c r="DQ34" s="324"/>
      <c r="DR34" s="324"/>
      <c r="DS34" s="324"/>
      <c r="DT34" s="324"/>
    </row>
    <row r="35" spans="1:124" s="325" customFormat="1" ht="20.100000000000001" customHeight="1">
      <c r="A35" s="93"/>
      <c r="B35" s="104" t="s">
        <v>479</v>
      </c>
      <c r="C35" s="105">
        <v>66.257838969999995</v>
      </c>
      <c r="D35" s="177">
        <v>156.01743400000001</v>
      </c>
      <c r="E35" s="178">
        <v>155.80526400000002</v>
      </c>
      <c r="F35" s="179">
        <v>46.373984207230485</v>
      </c>
      <c r="G35" s="180">
        <v>18.15499990853586</v>
      </c>
      <c r="H35" s="181">
        <v>18.176880724646118</v>
      </c>
      <c r="I35" s="179">
        <v>26.987631806436124</v>
      </c>
      <c r="J35" s="180">
        <v>52.681226614048768</v>
      </c>
      <c r="K35" s="181">
        <v>60.210044745973569</v>
      </c>
      <c r="L35" s="179">
        <v>12.515240111822198</v>
      </c>
      <c r="M35" s="180">
        <v>9.5642766435961235</v>
      </c>
      <c r="N35" s="181">
        <v>10.944308017731673</v>
      </c>
      <c r="O35" s="323"/>
      <c r="P35" s="323"/>
      <c r="Q35" s="323"/>
      <c r="R35" s="323"/>
      <c r="S35" s="323"/>
      <c r="T35" s="323"/>
      <c r="U35" s="323"/>
      <c r="V35" s="323"/>
      <c r="W35" s="323"/>
      <c r="X35" s="323"/>
      <c r="Y35" s="323"/>
      <c r="Z35" s="323"/>
      <c r="AA35" s="323"/>
      <c r="AB35" s="323"/>
      <c r="AC35" s="323"/>
      <c r="AD35" s="323"/>
      <c r="AE35" s="323"/>
      <c r="AF35" s="323"/>
      <c r="AG35" s="323"/>
      <c r="AH35" s="323"/>
      <c r="AI35" s="323"/>
      <c r="AJ35" s="323"/>
      <c r="AK35" s="323"/>
      <c r="AL35" s="323"/>
      <c r="AM35" s="323"/>
      <c r="AN35" s="323"/>
      <c r="AO35" s="323"/>
      <c r="AP35" s="323"/>
      <c r="AQ35" s="323"/>
      <c r="AR35" s="323"/>
      <c r="AS35" s="323"/>
      <c r="AT35" s="323"/>
      <c r="AU35" s="323"/>
      <c r="AV35" s="323"/>
      <c r="AW35" s="323"/>
      <c r="AX35" s="323"/>
      <c r="AY35" s="323"/>
      <c r="AZ35" s="323"/>
      <c r="BA35" s="323"/>
      <c r="BB35" s="323"/>
      <c r="BC35" s="323"/>
      <c r="BD35" s="323"/>
      <c r="BE35" s="323"/>
      <c r="BF35" s="323"/>
      <c r="BG35" s="323"/>
      <c r="BH35" s="323"/>
      <c r="BI35" s="323"/>
      <c r="BJ35" s="323"/>
      <c r="BK35" s="323"/>
      <c r="BL35" s="323"/>
      <c r="BM35" s="323"/>
      <c r="BN35" s="323"/>
      <c r="BO35" s="323"/>
      <c r="BP35" s="323"/>
      <c r="BQ35" s="323"/>
      <c r="BR35" s="323"/>
      <c r="BS35" s="323"/>
      <c r="BT35" s="323"/>
      <c r="BU35" s="323"/>
      <c r="BV35" s="323"/>
      <c r="BW35" s="323"/>
      <c r="BX35" s="323"/>
      <c r="BY35" s="323"/>
      <c r="BZ35" s="323"/>
      <c r="CA35" s="323"/>
      <c r="CB35" s="323"/>
      <c r="CC35" s="323"/>
      <c r="CD35" s="323"/>
      <c r="CE35" s="323"/>
      <c r="CF35" s="323"/>
      <c r="CG35" s="323"/>
      <c r="CH35" s="323"/>
      <c r="CI35" s="323"/>
      <c r="CJ35" s="323"/>
      <c r="CK35" s="323"/>
      <c r="CL35" s="323"/>
      <c r="CM35" s="323"/>
      <c r="CN35" s="323"/>
      <c r="CO35" s="323"/>
      <c r="CP35" s="323"/>
      <c r="CQ35" s="323"/>
      <c r="CR35" s="323"/>
      <c r="CS35" s="323"/>
      <c r="CT35" s="323"/>
      <c r="CU35" s="323"/>
      <c r="CV35" s="323"/>
      <c r="CW35" s="323"/>
      <c r="CX35" s="323"/>
      <c r="CY35" s="324"/>
      <c r="CZ35" s="324"/>
      <c r="DA35" s="324"/>
      <c r="DB35" s="324"/>
      <c r="DC35" s="324"/>
      <c r="DD35" s="324"/>
      <c r="DE35" s="324"/>
      <c r="DF35" s="324"/>
      <c r="DG35" s="324"/>
      <c r="DH35" s="324"/>
      <c r="DI35" s="324"/>
      <c r="DJ35" s="324"/>
      <c r="DK35" s="324"/>
      <c r="DL35" s="324"/>
      <c r="DM35" s="324"/>
      <c r="DN35" s="324"/>
      <c r="DO35" s="324"/>
      <c r="DP35" s="324"/>
      <c r="DQ35" s="324"/>
      <c r="DR35" s="324"/>
      <c r="DS35" s="324"/>
      <c r="DT35" s="324"/>
    </row>
    <row r="36" spans="1:124" s="325" customFormat="1" ht="20.100000000000001" customHeight="1">
      <c r="A36" s="93"/>
      <c r="B36" s="104" t="s">
        <v>39</v>
      </c>
      <c r="C36" s="105">
        <v>0</v>
      </c>
      <c r="D36" s="177">
        <v>0</v>
      </c>
      <c r="E36" s="178">
        <v>0</v>
      </c>
      <c r="F36" s="179" t="s">
        <v>295</v>
      </c>
      <c r="G36" s="180" t="s">
        <v>295</v>
      </c>
      <c r="H36" s="181" t="s">
        <v>295</v>
      </c>
      <c r="I36" s="179" t="s">
        <v>296</v>
      </c>
      <c r="J36" s="180" t="s">
        <v>296</v>
      </c>
      <c r="K36" s="181" t="s">
        <v>296</v>
      </c>
      <c r="L36" s="179" t="s">
        <v>296</v>
      </c>
      <c r="M36" s="180" t="s">
        <v>296</v>
      </c>
      <c r="N36" s="181" t="s">
        <v>296</v>
      </c>
      <c r="O36" s="323"/>
      <c r="P36" s="323"/>
      <c r="Q36" s="323"/>
      <c r="R36" s="323"/>
      <c r="S36" s="323"/>
      <c r="T36" s="323"/>
      <c r="U36" s="323"/>
      <c r="V36" s="323"/>
      <c r="W36" s="323"/>
      <c r="X36" s="323"/>
      <c r="Y36" s="323"/>
      <c r="Z36" s="323"/>
      <c r="AA36" s="323"/>
      <c r="AB36" s="323"/>
      <c r="AC36" s="323"/>
      <c r="AD36" s="323"/>
      <c r="AE36" s="323"/>
      <c r="AF36" s="323"/>
      <c r="AG36" s="323"/>
      <c r="AH36" s="323"/>
      <c r="AI36" s="323"/>
      <c r="AJ36" s="323"/>
      <c r="AK36" s="323"/>
      <c r="AL36" s="323"/>
      <c r="AM36" s="323"/>
      <c r="AN36" s="323"/>
      <c r="AO36" s="323"/>
      <c r="AP36" s="323"/>
      <c r="AQ36" s="323"/>
      <c r="AR36" s="323"/>
      <c r="AS36" s="323"/>
      <c r="AT36" s="323"/>
      <c r="AU36" s="323"/>
      <c r="AV36" s="323"/>
      <c r="AW36" s="323"/>
      <c r="AX36" s="323"/>
      <c r="AY36" s="323"/>
      <c r="AZ36" s="323"/>
      <c r="BA36" s="323"/>
      <c r="BB36" s="323"/>
      <c r="BC36" s="323"/>
      <c r="BD36" s="323"/>
      <c r="BE36" s="323"/>
      <c r="BF36" s="323"/>
      <c r="BG36" s="323"/>
      <c r="BH36" s="323"/>
      <c r="BI36" s="323"/>
      <c r="BJ36" s="323"/>
      <c r="BK36" s="323"/>
      <c r="BL36" s="323"/>
      <c r="BM36" s="323"/>
      <c r="BN36" s="323"/>
      <c r="BO36" s="323"/>
      <c r="BP36" s="323"/>
      <c r="BQ36" s="323"/>
      <c r="BR36" s="323"/>
      <c r="BS36" s="323"/>
      <c r="BT36" s="323"/>
      <c r="BU36" s="323"/>
      <c r="BV36" s="323"/>
      <c r="BW36" s="323"/>
      <c r="BX36" s="323"/>
      <c r="BY36" s="323"/>
      <c r="BZ36" s="323"/>
      <c r="CA36" s="323"/>
      <c r="CB36" s="323"/>
      <c r="CC36" s="323"/>
      <c r="CD36" s="323"/>
      <c r="CE36" s="323"/>
      <c r="CF36" s="323"/>
      <c r="CG36" s="323"/>
      <c r="CH36" s="323"/>
      <c r="CI36" s="323"/>
      <c r="CJ36" s="323"/>
      <c r="CK36" s="323"/>
      <c r="CL36" s="323"/>
      <c r="CM36" s="323"/>
      <c r="CN36" s="323"/>
      <c r="CO36" s="323"/>
      <c r="CP36" s="323"/>
      <c r="CQ36" s="323"/>
      <c r="CR36" s="323"/>
      <c r="CS36" s="323"/>
      <c r="CT36" s="323"/>
      <c r="CU36" s="323"/>
      <c r="CV36" s="323"/>
      <c r="CW36" s="323"/>
      <c r="CX36" s="323"/>
      <c r="CY36" s="324"/>
      <c r="CZ36" s="324"/>
      <c r="DA36" s="324"/>
      <c r="DB36" s="324"/>
      <c r="DC36" s="324"/>
      <c r="DD36" s="324"/>
      <c r="DE36" s="324"/>
      <c r="DF36" s="324"/>
      <c r="DG36" s="324"/>
      <c r="DH36" s="324"/>
      <c r="DI36" s="324"/>
      <c r="DJ36" s="324"/>
      <c r="DK36" s="324"/>
      <c r="DL36" s="324"/>
      <c r="DM36" s="324"/>
      <c r="DN36" s="324"/>
      <c r="DO36" s="324"/>
      <c r="DP36" s="324"/>
      <c r="DQ36" s="324"/>
      <c r="DR36" s="324"/>
      <c r="DS36" s="324"/>
      <c r="DT36" s="324"/>
    </row>
    <row r="37" spans="1:124" s="325" customFormat="1" ht="20.100000000000001" customHeight="1">
      <c r="A37" s="93"/>
      <c r="B37" s="104" t="s">
        <v>66</v>
      </c>
      <c r="C37" s="105">
        <v>0</v>
      </c>
      <c r="D37" s="177">
        <v>0</v>
      </c>
      <c r="E37" s="178">
        <v>0</v>
      </c>
      <c r="F37" s="179" t="s">
        <v>295</v>
      </c>
      <c r="G37" s="180" t="s">
        <v>295</v>
      </c>
      <c r="H37" s="181" t="s">
        <v>295</v>
      </c>
      <c r="I37" s="179" t="s">
        <v>296</v>
      </c>
      <c r="J37" s="180" t="s">
        <v>296</v>
      </c>
      <c r="K37" s="181" t="s">
        <v>296</v>
      </c>
      <c r="L37" s="179" t="s">
        <v>296</v>
      </c>
      <c r="M37" s="180" t="s">
        <v>296</v>
      </c>
      <c r="N37" s="181" t="s">
        <v>296</v>
      </c>
      <c r="O37" s="323"/>
      <c r="P37" s="323"/>
      <c r="Q37" s="323"/>
      <c r="R37" s="323"/>
      <c r="S37" s="323"/>
      <c r="T37" s="323"/>
      <c r="U37" s="323"/>
      <c r="V37" s="323"/>
      <c r="W37" s="323"/>
      <c r="X37" s="323"/>
      <c r="Y37" s="323"/>
      <c r="Z37" s="323"/>
      <c r="AA37" s="323"/>
      <c r="AB37" s="323"/>
      <c r="AC37" s="323"/>
      <c r="AD37" s="323"/>
      <c r="AE37" s="323"/>
      <c r="AF37" s="323"/>
      <c r="AG37" s="323"/>
      <c r="AH37" s="323"/>
      <c r="AI37" s="323"/>
      <c r="AJ37" s="323"/>
      <c r="AK37" s="323"/>
      <c r="AL37" s="323"/>
      <c r="AM37" s="323"/>
      <c r="AN37" s="323"/>
      <c r="AO37" s="323"/>
      <c r="AP37" s="323"/>
      <c r="AQ37" s="323"/>
      <c r="AR37" s="323"/>
      <c r="AS37" s="323"/>
      <c r="AT37" s="323"/>
      <c r="AU37" s="323"/>
      <c r="AV37" s="323"/>
      <c r="AW37" s="323"/>
      <c r="AX37" s="323"/>
      <c r="AY37" s="323"/>
      <c r="AZ37" s="323"/>
      <c r="BA37" s="323"/>
      <c r="BB37" s="323"/>
      <c r="BC37" s="323"/>
      <c r="BD37" s="323"/>
      <c r="BE37" s="323"/>
      <c r="BF37" s="323"/>
      <c r="BG37" s="323"/>
      <c r="BH37" s="323"/>
      <c r="BI37" s="323"/>
      <c r="BJ37" s="323"/>
      <c r="BK37" s="323"/>
      <c r="BL37" s="323"/>
      <c r="BM37" s="323"/>
      <c r="BN37" s="323"/>
      <c r="BO37" s="323"/>
      <c r="BP37" s="323"/>
      <c r="BQ37" s="323"/>
      <c r="BR37" s="323"/>
      <c r="BS37" s="323"/>
      <c r="BT37" s="323"/>
      <c r="BU37" s="323"/>
      <c r="BV37" s="323"/>
      <c r="BW37" s="323"/>
      <c r="BX37" s="323"/>
      <c r="BY37" s="323"/>
      <c r="BZ37" s="323"/>
      <c r="CA37" s="323"/>
      <c r="CB37" s="323"/>
      <c r="CC37" s="323"/>
      <c r="CD37" s="323"/>
      <c r="CE37" s="323"/>
      <c r="CF37" s="323"/>
      <c r="CG37" s="323"/>
      <c r="CH37" s="323"/>
      <c r="CI37" s="323"/>
      <c r="CJ37" s="323"/>
      <c r="CK37" s="323"/>
      <c r="CL37" s="323"/>
      <c r="CM37" s="323"/>
      <c r="CN37" s="323"/>
      <c r="CO37" s="323"/>
      <c r="CP37" s="323"/>
      <c r="CQ37" s="323"/>
      <c r="CR37" s="323"/>
      <c r="CS37" s="323"/>
      <c r="CT37" s="323"/>
      <c r="CU37" s="323"/>
      <c r="CV37" s="323"/>
      <c r="CW37" s="323"/>
      <c r="CX37" s="323"/>
      <c r="CY37" s="324"/>
      <c r="CZ37" s="324"/>
      <c r="DA37" s="324"/>
      <c r="DB37" s="324"/>
      <c r="DC37" s="324"/>
      <c r="DD37" s="324"/>
      <c r="DE37" s="324"/>
      <c r="DF37" s="324"/>
      <c r="DG37" s="324"/>
      <c r="DH37" s="324"/>
      <c r="DI37" s="324"/>
      <c r="DJ37" s="324"/>
      <c r="DK37" s="324"/>
      <c r="DL37" s="324"/>
      <c r="DM37" s="324"/>
      <c r="DN37" s="324"/>
      <c r="DO37" s="324"/>
      <c r="DP37" s="324"/>
      <c r="DQ37" s="324"/>
      <c r="DR37" s="324"/>
      <c r="DS37" s="324"/>
      <c r="DT37" s="324"/>
    </row>
    <row r="38" spans="1:124" s="325" customFormat="1" ht="20.100000000000001" customHeight="1">
      <c r="A38" s="93"/>
      <c r="B38" s="104" t="s">
        <v>52</v>
      </c>
      <c r="C38" s="105">
        <v>0</v>
      </c>
      <c r="D38" s="177">
        <v>0</v>
      </c>
      <c r="E38" s="178">
        <v>0</v>
      </c>
      <c r="F38" s="179" t="s">
        <v>295</v>
      </c>
      <c r="G38" s="180" t="s">
        <v>295</v>
      </c>
      <c r="H38" s="181" t="s">
        <v>295</v>
      </c>
      <c r="I38" s="179" t="s">
        <v>296</v>
      </c>
      <c r="J38" s="180" t="s">
        <v>296</v>
      </c>
      <c r="K38" s="181" t="s">
        <v>296</v>
      </c>
      <c r="L38" s="179" t="s">
        <v>296</v>
      </c>
      <c r="M38" s="180" t="s">
        <v>296</v>
      </c>
      <c r="N38" s="181" t="s">
        <v>296</v>
      </c>
      <c r="O38" s="323"/>
      <c r="P38" s="323"/>
      <c r="Q38" s="323"/>
      <c r="R38" s="323"/>
      <c r="S38" s="323"/>
      <c r="T38" s="323"/>
      <c r="U38" s="323"/>
      <c r="V38" s="323"/>
      <c r="W38" s="323"/>
      <c r="X38" s="323"/>
      <c r="Y38" s="323"/>
      <c r="Z38" s="323"/>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3"/>
      <c r="BW38" s="323"/>
      <c r="BX38" s="323"/>
      <c r="BY38" s="323"/>
      <c r="BZ38" s="323"/>
      <c r="CA38" s="323"/>
      <c r="CB38" s="323"/>
      <c r="CC38" s="323"/>
      <c r="CD38" s="323"/>
      <c r="CE38" s="323"/>
      <c r="CF38" s="323"/>
      <c r="CG38" s="323"/>
      <c r="CH38" s="323"/>
      <c r="CI38" s="323"/>
      <c r="CJ38" s="323"/>
      <c r="CK38" s="323"/>
      <c r="CL38" s="323"/>
      <c r="CM38" s="323"/>
      <c r="CN38" s="323"/>
      <c r="CO38" s="323"/>
      <c r="CP38" s="323"/>
      <c r="CQ38" s="323"/>
      <c r="CR38" s="323"/>
      <c r="CS38" s="323"/>
      <c r="CT38" s="323"/>
      <c r="CU38" s="323"/>
      <c r="CV38" s="323"/>
      <c r="CW38" s="323"/>
      <c r="CX38" s="323"/>
      <c r="CY38" s="324"/>
      <c r="CZ38" s="324"/>
      <c r="DA38" s="324"/>
      <c r="DB38" s="324"/>
      <c r="DC38" s="324"/>
      <c r="DD38" s="324"/>
      <c r="DE38" s="324"/>
      <c r="DF38" s="324"/>
      <c r="DG38" s="324"/>
      <c r="DH38" s="324"/>
      <c r="DI38" s="324"/>
      <c r="DJ38" s="324"/>
      <c r="DK38" s="324"/>
      <c r="DL38" s="324"/>
      <c r="DM38" s="324"/>
      <c r="DN38" s="324"/>
      <c r="DO38" s="324"/>
      <c r="DP38" s="324"/>
      <c r="DQ38" s="324"/>
      <c r="DR38" s="324"/>
      <c r="DS38" s="324"/>
      <c r="DT38" s="324"/>
    </row>
    <row r="39" spans="1:124" s="325" customFormat="1" ht="20.100000000000001" customHeight="1">
      <c r="A39" s="93"/>
      <c r="B39" s="104" t="s">
        <v>49</v>
      </c>
      <c r="C39" s="105">
        <v>0</v>
      </c>
      <c r="D39" s="177">
        <v>0</v>
      </c>
      <c r="E39" s="178">
        <v>0</v>
      </c>
      <c r="F39" s="179" t="s">
        <v>295</v>
      </c>
      <c r="G39" s="180" t="s">
        <v>295</v>
      </c>
      <c r="H39" s="181" t="s">
        <v>295</v>
      </c>
      <c r="I39" s="179" t="s">
        <v>296</v>
      </c>
      <c r="J39" s="180" t="s">
        <v>296</v>
      </c>
      <c r="K39" s="181" t="s">
        <v>296</v>
      </c>
      <c r="L39" s="179" t="s">
        <v>296</v>
      </c>
      <c r="M39" s="180" t="s">
        <v>296</v>
      </c>
      <c r="N39" s="181" t="s">
        <v>296</v>
      </c>
      <c r="O39" s="323"/>
      <c r="P39" s="323"/>
      <c r="Q39" s="323"/>
      <c r="R39" s="323"/>
      <c r="S39" s="323"/>
      <c r="T39" s="323"/>
      <c r="U39" s="323"/>
      <c r="V39" s="323"/>
      <c r="W39" s="323"/>
      <c r="X39" s="323"/>
      <c r="Y39" s="323"/>
      <c r="Z39" s="323"/>
      <c r="AA39" s="323"/>
      <c r="AB39" s="323"/>
      <c r="AC39" s="323"/>
      <c r="AD39" s="323"/>
      <c r="AE39" s="323"/>
      <c r="AF39" s="323"/>
      <c r="AG39" s="323"/>
      <c r="AH39" s="323"/>
      <c r="AI39" s="323"/>
      <c r="AJ39" s="323"/>
      <c r="AK39" s="323"/>
      <c r="AL39" s="323"/>
      <c r="AM39" s="323"/>
      <c r="AN39" s="323"/>
      <c r="AO39" s="323"/>
      <c r="AP39" s="323"/>
      <c r="AQ39" s="323"/>
      <c r="AR39" s="323"/>
      <c r="AS39" s="323"/>
      <c r="AT39" s="323"/>
      <c r="AU39" s="323"/>
      <c r="AV39" s="323"/>
      <c r="AW39" s="323"/>
      <c r="AX39" s="323"/>
      <c r="AY39" s="323"/>
      <c r="AZ39" s="323"/>
      <c r="BA39" s="323"/>
      <c r="BB39" s="323"/>
      <c r="BC39" s="323"/>
      <c r="BD39" s="323"/>
      <c r="BE39" s="323"/>
      <c r="BF39" s="323"/>
      <c r="BG39" s="323"/>
      <c r="BH39" s="323"/>
      <c r="BI39" s="323"/>
      <c r="BJ39" s="323"/>
      <c r="BK39" s="323"/>
      <c r="BL39" s="323"/>
      <c r="BM39" s="323"/>
      <c r="BN39" s="323"/>
      <c r="BO39" s="323"/>
      <c r="BP39" s="323"/>
      <c r="BQ39" s="323"/>
      <c r="BR39" s="323"/>
      <c r="BS39" s="323"/>
      <c r="BT39" s="323"/>
      <c r="BU39" s="323"/>
      <c r="BV39" s="323"/>
      <c r="BW39" s="323"/>
      <c r="BX39" s="323"/>
      <c r="BY39" s="323"/>
      <c r="BZ39" s="323"/>
      <c r="CA39" s="323"/>
      <c r="CB39" s="323"/>
      <c r="CC39" s="323"/>
      <c r="CD39" s="323"/>
      <c r="CE39" s="323"/>
      <c r="CF39" s="323"/>
      <c r="CG39" s="323"/>
      <c r="CH39" s="323"/>
      <c r="CI39" s="323"/>
      <c r="CJ39" s="323"/>
      <c r="CK39" s="323"/>
      <c r="CL39" s="323"/>
      <c r="CM39" s="323"/>
      <c r="CN39" s="323"/>
      <c r="CO39" s="323"/>
      <c r="CP39" s="323"/>
      <c r="CQ39" s="323"/>
      <c r="CR39" s="323"/>
      <c r="CS39" s="323"/>
      <c r="CT39" s="323"/>
      <c r="CU39" s="323"/>
      <c r="CV39" s="323"/>
      <c r="CW39" s="323"/>
      <c r="CX39" s="323"/>
      <c r="CY39" s="324"/>
      <c r="CZ39" s="324"/>
      <c r="DA39" s="324"/>
      <c r="DB39" s="324"/>
      <c r="DC39" s="324"/>
      <c r="DD39" s="324"/>
      <c r="DE39" s="324"/>
      <c r="DF39" s="324"/>
      <c r="DG39" s="324"/>
      <c r="DH39" s="324"/>
      <c r="DI39" s="324"/>
      <c r="DJ39" s="324"/>
      <c r="DK39" s="324"/>
      <c r="DL39" s="324"/>
      <c r="DM39" s="324"/>
      <c r="DN39" s="324"/>
      <c r="DO39" s="324"/>
      <c r="DP39" s="324"/>
      <c r="DQ39" s="324"/>
      <c r="DR39" s="324"/>
      <c r="DS39" s="324"/>
      <c r="DT39" s="324"/>
    </row>
    <row r="40" spans="1:124" s="325" customFormat="1" ht="20.100000000000001" customHeight="1">
      <c r="A40" s="93"/>
      <c r="B40" s="104" t="s">
        <v>42</v>
      </c>
      <c r="C40" s="105">
        <v>0</v>
      </c>
      <c r="D40" s="177">
        <v>0</v>
      </c>
      <c r="E40" s="178">
        <v>0</v>
      </c>
      <c r="F40" s="179" t="s">
        <v>295</v>
      </c>
      <c r="G40" s="180" t="s">
        <v>295</v>
      </c>
      <c r="H40" s="181" t="s">
        <v>295</v>
      </c>
      <c r="I40" s="179" t="s">
        <v>296</v>
      </c>
      <c r="J40" s="180" t="s">
        <v>296</v>
      </c>
      <c r="K40" s="181" t="s">
        <v>296</v>
      </c>
      <c r="L40" s="179" t="s">
        <v>296</v>
      </c>
      <c r="M40" s="180" t="s">
        <v>296</v>
      </c>
      <c r="N40" s="181" t="s">
        <v>296</v>
      </c>
      <c r="O40" s="323"/>
      <c r="P40" s="323"/>
      <c r="Q40" s="323"/>
      <c r="R40" s="323"/>
      <c r="S40" s="323"/>
      <c r="T40" s="323"/>
      <c r="U40" s="323"/>
      <c r="V40" s="323"/>
      <c r="W40" s="323"/>
      <c r="X40" s="323"/>
      <c r="Y40" s="323"/>
      <c r="Z40" s="323"/>
      <c r="AA40" s="323"/>
      <c r="AB40" s="323"/>
      <c r="AC40" s="323"/>
      <c r="AD40" s="323"/>
      <c r="AE40" s="323"/>
      <c r="AF40" s="323"/>
      <c r="AG40" s="323"/>
      <c r="AH40" s="323"/>
      <c r="AI40" s="323"/>
      <c r="AJ40" s="323"/>
      <c r="AK40" s="323"/>
      <c r="AL40" s="323"/>
      <c r="AM40" s="323"/>
      <c r="AN40" s="323"/>
      <c r="AO40" s="323"/>
      <c r="AP40" s="323"/>
      <c r="AQ40" s="323"/>
      <c r="AR40" s="323"/>
      <c r="AS40" s="323"/>
      <c r="AT40" s="323"/>
      <c r="AU40" s="323"/>
      <c r="AV40" s="323"/>
      <c r="AW40" s="323"/>
      <c r="AX40" s="323"/>
      <c r="AY40" s="323"/>
      <c r="AZ40" s="323"/>
      <c r="BA40" s="323"/>
      <c r="BB40" s="323"/>
      <c r="BC40" s="323"/>
      <c r="BD40" s="323"/>
      <c r="BE40" s="323"/>
      <c r="BF40" s="323"/>
      <c r="BG40" s="323"/>
      <c r="BH40" s="323"/>
      <c r="BI40" s="323"/>
      <c r="BJ40" s="323"/>
      <c r="BK40" s="323"/>
      <c r="BL40" s="323"/>
      <c r="BM40" s="323"/>
      <c r="BN40" s="323"/>
      <c r="BO40" s="323"/>
      <c r="BP40" s="323"/>
      <c r="BQ40" s="323"/>
      <c r="BR40" s="323"/>
      <c r="BS40" s="323"/>
      <c r="BT40" s="323"/>
      <c r="BU40" s="323"/>
      <c r="BV40" s="323"/>
      <c r="BW40" s="323"/>
      <c r="BX40" s="323"/>
      <c r="BY40" s="323"/>
      <c r="BZ40" s="323"/>
      <c r="CA40" s="323"/>
      <c r="CB40" s="323"/>
      <c r="CC40" s="323"/>
      <c r="CD40" s="323"/>
      <c r="CE40" s="323"/>
      <c r="CF40" s="323"/>
      <c r="CG40" s="323"/>
      <c r="CH40" s="323"/>
      <c r="CI40" s="323"/>
      <c r="CJ40" s="323"/>
      <c r="CK40" s="323"/>
      <c r="CL40" s="323"/>
      <c r="CM40" s="323"/>
      <c r="CN40" s="323"/>
      <c r="CO40" s="323"/>
      <c r="CP40" s="323"/>
      <c r="CQ40" s="323"/>
      <c r="CR40" s="323"/>
      <c r="CS40" s="323"/>
      <c r="CT40" s="323"/>
      <c r="CU40" s="323"/>
      <c r="CV40" s="323"/>
      <c r="CW40" s="323"/>
      <c r="CX40" s="323"/>
      <c r="CY40" s="324"/>
      <c r="CZ40" s="324"/>
      <c r="DA40" s="324"/>
      <c r="DB40" s="324"/>
      <c r="DC40" s="324"/>
      <c r="DD40" s="324"/>
      <c r="DE40" s="324"/>
      <c r="DF40" s="324"/>
      <c r="DG40" s="324"/>
      <c r="DH40" s="324"/>
      <c r="DI40" s="324"/>
      <c r="DJ40" s="324"/>
      <c r="DK40" s="324"/>
      <c r="DL40" s="324"/>
      <c r="DM40" s="324"/>
      <c r="DN40" s="324"/>
      <c r="DO40" s="324"/>
      <c r="DP40" s="324"/>
      <c r="DQ40" s="324"/>
      <c r="DR40" s="324"/>
      <c r="DS40" s="324"/>
      <c r="DT40" s="324"/>
    </row>
    <row r="41" spans="1:124" s="325" customFormat="1" ht="20.100000000000001" customHeight="1">
      <c r="A41" s="93"/>
      <c r="B41" s="104" t="s">
        <v>59</v>
      </c>
      <c r="C41" s="105">
        <v>261.35310885000001</v>
      </c>
      <c r="D41" s="177">
        <v>210.04214579999999</v>
      </c>
      <c r="E41" s="178">
        <v>206.58497858999999</v>
      </c>
      <c r="F41" s="179">
        <v>4.4776805416600274</v>
      </c>
      <c r="G41" s="180">
        <v>1.6214797639912515</v>
      </c>
      <c r="H41" s="181">
        <v>1.9395579036519335</v>
      </c>
      <c r="I41" s="179">
        <v>37.361500720872357</v>
      </c>
      <c r="J41" s="180">
        <v>45.996976050399859</v>
      </c>
      <c r="K41" s="181">
        <v>40.124417842302719</v>
      </c>
      <c r="L41" s="179">
        <v>1.672928647850672</v>
      </c>
      <c r="M41" s="180">
        <v>0.74583165870513601</v>
      </c>
      <c r="N41" s="181">
        <v>0.7782363175547089</v>
      </c>
      <c r="O41" s="323"/>
      <c r="P41" s="323"/>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323"/>
      <c r="AW41" s="323"/>
      <c r="AX41" s="323"/>
      <c r="AY41" s="323"/>
      <c r="AZ41" s="323"/>
      <c r="BA41" s="323"/>
      <c r="BB41" s="323"/>
      <c r="BC41" s="323"/>
      <c r="BD41" s="323"/>
      <c r="BE41" s="323"/>
      <c r="BF41" s="323"/>
      <c r="BG41" s="323"/>
      <c r="BH41" s="323"/>
      <c r="BI41" s="323"/>
      <c r="BJ41" s="323"/>
      <c r="BK41" s="323"/>
      <c r="BL41" s="323"/>
      <c r="BM41" s="323"/>
      <c r="BN41" s="323"/>
      <c r="BO41" s="323"/>
      <c r="BP41" s="323"/>
      <c r="BQ41" s="323"/>
      <c r="BR41" s="323"/>
      <c r="BS41" s="323"/>
      <c r="BT41" s="323"/>
      <c r="BU41" s="323"/>
      <c r="BV41" s="323"/>
      <c r="BW41" s="323"/>
      <c r="BX41" s="323"/>
      <c r="BY41" s="323"/>
      <c r="BZ41" s="323"/>
      <c r="CA41" s="323"/>
      <c r="CB41" s="323"/>
      <c r="CC41" s="323"/>
      <c r="CD41" s="323"/>
      <c r="CE41" s="323"/>
      <c r="CF41" s="323"/>
      <c r="CG41" s="323"/>
      <c r="CH41" s="323"/>
      <c r="CI41" s="323"/>
      <c r="CJ41" s="323"/>
      <c r="CK41" s="323"/>
      <c r="CL41" s="323"/>
      <c r="CM41" s="323"/>
      <c r="CN41" s="323"/>
      <c r="CO41" s="323"/>
      <c r="CP41" s="323"/>
      <c r="CQ41" s="323"/>
      <c r="CR41" s="323"/>
      <c r="CS41" s="323"/>
      <c r="CT41" s="323"/>
      <c r="CU41" s="323"/>
      <c r="CV41" s="323"/>
      <c r="CW41" s="323"/>
      <c r="CX41" s="323"/>
      <c r="CY41" s="324"/>
      <c r="CZ41" s="324"/>
      <c r="DA41" s="324"/>
      <c r="DB41" s="324"/>
      <c r="DC41" s="324"/>
      <c r="DD41" s="324"/>
      <c r="DE41" s="324"/>
      <c r="DF41" s="324"/>
      <c r="DG41" s="324"/>
      <c r="DH41" s="324"/>
      <c r="DI41" s="324"/>
      <c r="DJ41" s="324"/>
      <c r="DK41" s="324"/>
      <c r="DL41" s="324"/>
      <c r="DM41" s="324"/>
      <c r="DN41" s="324"/>
      <c r="DO41" s="324"/>
      <c r="DP41" s="324"/>
      <c r="DQ41" s="324"/>
      <c r="DR41" s="324"/>
      <c r="DS41" s="324"/>
      <c r="DT41" s="324"/>
    </row>
    <row r="42" spans="1:124" s="325" customFormat="1" ht="20.100000000000001" customHeight="1">
      <c r="A42" s="93"/>
      <c r="B42" s="104" t="s">
        <v>64</v>
      </c>
      <c r="C42" s="105">
        <v>0</v>
      </c>
      <c r="D42" s="177">
        <v>0</v>
      </c>
      <c r="E42" s="178">
        <v>0</v>
      </c>
      <c r="F42" s="179" t="s">
        <v>295</v>
      </c>
      <c r="G42" s="180" t="s">
        <v>295</v>
      </c>
      <c r="H42" s="181" t="s">
        <v>295</v>
      </c>
      <c r="I42" s="179" t="s">
        <v>296</v>
      </c>
      <c r="J42" s="180" t="s">
        <v>296</v>
      </c>
      <c r="K42" s="181" t="s">
        <v>296</v>
      </c>
      <c r="L42" s="179" t="s">
        <v>296</v>
      </c>
      <c r="M42" s="180" t="s">
        <v>296</v>
      </c>
      <c r="N42" s="181" t="s">
        <v>296</v>
      </c>
      <c r="O42" s="323"/>
      <c r="P42" s="323"/>
      <c r="Q42" s="323"/>
      <c r="R42" s="323"/>
      <c r="S42" s="323"/>
      <c r="T42" s="323"/>
      <c r="U42" s="323"/>
      <c r="V42" s="323"/>
      <c r="W42" s="323"/>
      <c r="X42" s="323"/>
      <c r="Y42" s="323"/>
      <c r="Z42" s="323"/>
      <c r="AA42" s="323"/>
      <c r="AB42" s="323"/>
      <c r="AC42" s="323"/>
      <c r="AD42" s="323"/>
      <c r="AE42" s="323"/>
      <c r="AF42" s="323"/>
      <c r="AG42" s="323"/>
      <c r="AH42" s="323"/>
      <c r="AI42" s="323"/>
      <c r="AJ42" s="323"/>
      <c r="AK42" s="323"/>
      <c r="AL42" s="323"/>
      <c r="AM42" s="323"/>
      <c r="AN42" s="323"/>
      <c r="AO42" s="323"/>
      <c r="AP42" s="323"/>
      <c r="AQ42" s="323"/>
      <c r="AR42" s="323"/>
      <c r="AS42" s="323"/>
      <c r="AT42" s="323"/>
      <c r="AU42" s="323"/>
      <c r="AV42" s="323"/>
      <c r="AW42" s="323"/>
      <c r="AX42" s="323"/>
      <c r="AY42" s="323"/>
      <c r="AZ42" s="323"/>
      <c r="BA42" s="323"/>
      <c r="BB42" s="323"/>
      <c r="BC42" s="323"/>
      <c r="BD42" s="323"/>
      <c r="BE42" s="323"/>
      <c r="BF42" s="323"/>
      <c r="BG42" s="323"/>
      <c r="BH42" s="323"/>
      <c r="BI42" s="323"/>
      <c r="BJ42" s="323"/>
      <c r="BK42" s="323"/>
      <c r="BL42" s="323"/>
      <c r="BM42" s="323"/>
      <c r="BN42" s="323"/>
      <c r="BO42" s="323"/>
      <c r="BP42" s="323"/>
      <c r="BQ42" s="323"/>
      <c r="BR42" s="323"/>
      <c r="BS42" s="323"/>
      <c r="BT42" s="323"/>
      <c r="BU42" s="323"/>
      <c r="BV42" s="323"/>
      <c r="BW42" s="323"/>
      <c r="BX42" s="323"/>
      <c r="BY42" s="323"/>
      <c r="BZ42" s="323"/>
      <c r="CA42" s="323"/>
      <c r="CB42" s="323"/>
      <c r="CC42" s="323"/>
      <c r="CD42" s="323"/>
      <c r="CE42" s="323"/>
      <c r="CF42" s="323"/>
      <c r="CG42" s="323"/>
      <c r="CH42" s="323"/>
      <c r="CI42" s="323"/>
      <c r="CJ42" s="323"/>
      <c r="CK42" s="323"/>
      <c r="CL42" s="323"/>
      <c r="CM42" s="323"/>
      <c r="CN42" s="323"/>
      <c r="CO42" s="323"/>
      <c r="CP42" s="323"/>
      <c r="CQ42" s="323"/>
      <c r="CR42" s="323"/>
      <c r="CS42" s="323"/>
      <c r="CT42" s="323"/>
      <c r="CU42" s="323"/>
      <c r="CV42" s="323"/>
      <c r="CW42" s="323"/>
      <c r="CX42" s="323"/>
      <c r="CY42" s="324"/>
      <c r="CZ42" s="324"/>
      <c r="DA42" s="324"/>
      <c r="DB42" s="324"/>
      <c r="DC42" s="324"/>
      <c r="DD42" s="324"/>
      <c r="DE42" s="324"/>
      <c r="DF42" s="324"/>
      <c r="DG42" s="324"/>
      <c r="DH42" s="324"/>
      <c r="DI42" s="324"/>
      <c r="DJ42" s="324"/>
      <c r="DK42" s="324"/>
      <c r="DL42" s="324"/>
      <c r="DM42" s="324"/>
      <c r="DN42" s="324"/>
      <c r="DO42" s="324"/>
      <c r="DP42" s="324"/>
      <c r="DQ42" s="324"/>
      <c r="DR42" s="324"/>
      <c r="DS42" s="324"/>
      <c r="DT42" s="324"/>
    </row>
    <row r="43" spans="1:124" s="325" customFormat="1" ht="20.100000000000001" customHeight="1">
      <c r="A43" s="93"/>
      <c r="B43" s="104" t="s">
        <v>230</v>
      </c>
      <c r="C43" s="105">
        <v>0</v>
      </c>
      <c r="D43" s="177">
        <v>0</v>
      </c>
      <c r="E43" s="178">
        <v>0</v>
      </c>
      <c r="F43" s="179" t="s">
        <v>295</v>
      </c>
      <c r="G43" s="180" t="s">
        <v>295</v>
      </c>
      <c r="H43" s="181" t="s">
        <v>295</v>
      </c>
      <c r="I43" s="179" t="s">
        <v>296</v>
      </c>
      <c r="J43" s="180" t="s">
        <v>296</v>
      </c>
      <c r="K43" s="181" t="s">
        <v>296</v>
      </c>
      <c r="L43" s="179" t="s">
        <v>296</v>
      </c>
      <c r="M43" s="180" t="s">
        <v>296</v>
      </c>
      <c r="N43" s="181" t="s">
        <v>296</v>
      </c>
      <c r="O43" s="323"/>
      <c r="P43" s="323"/>
      <c r="Q43" s="323"/>
      <c r="R43" s="323"/>
      <c r="S43" s="323"/>
      <c r="T43" s="323"/>
      <c r="U43" s="323"/>
      <c r="V43" s="323"/>
      <c r="W43" s="323"/>
      <c r="X43" s="323"/>
      <c r="Y43" s="323"/>
      <c r="Z43" s="323"/>
      <c r="AA43" s="323"/>
      <c r="AB43" s="323"/>
      <c r="AC43" s="323"/>
      <c r="AD43" s="323"/>
      <c r="AE43" s="323"/>
      <c r="AF43" s="323"/>
      <c r="AG43" s="323"/>
      <c r="AH43" s="323"/>
      <c r="AI43" s="323"/>
      <c r="AJ43" s="323"/>
      <c r="AK43" s="323"/>
      <c r="AL43" s="323"/>
      <c r="AM43" s="323"/>
      <c r="AN43" s="323"/>
      <c r="AO43" s="323"/>
      <c r="AP43" s="323"/>
      <c r="AQ43" s="323"/>
      <c r="AR43" s="323"/>
      <c r="AS43" s="323"/>
      <c r="AT43" s="323"/>
      <c r="AU43" s="323"/>
      <c r="AV43" s="323"/>
      <c r="AW43" s="323"/>
      <c r="AX43" s="323"/>
      <c r="AY43" s="323"/>
      <c r="AZ43" s="323"/>
      <c r="BA43" s="323"/>
      <c r="BB43" s="323"/>
      <c r="BC43" s="323"/>
      <c r="BD43" s="323"/>
      <c r="BE43" s="323"/>
      <c r="BF43" s="323"/>
      <c r="BG43" s="323"/>
      <c r="BH43" s="323"/>
      <c r="BI43" s="323"/>
      <c r="BJ43" s="323"/>
      <c r="BK43" s="323"/>
      <c r="BL43" s="323"/>
      <c r="BM43" s="323"/>
      <c r="BN43" s="323"/>
      <c r="BO43" s="323"/>
      <c r="BP43" s="323"/>
      <c r="BQ43" s="323"/>
      <c r="BR43" s="323"/>
      <c r="BS43" s="323"/>
      <c r="BT43" s="323"/>
      <c r="BU43" s="323"/>
      <c r="BV43" s="323"/>
      <c r="BW43" s="323"/>
      <c r="BX43" s="323"/>
      <c r="BY43" s="323"/>
      <c r="BZ43" s="323"/>
      <c r="CA43" s="323"/>
      <c r="CB43" s="323"/>
      <c r="CC43" s="323"/>
      <c r="CD43" s="323"/>
      <c r="CE43" s="323"/>
      <c r="CF43" s="323"/>
      <c r="CG43" s="323"/>
      <c r="CH43" s="323"/>
      <c r="CI43" s="323"/>
      <c r="CJ43" s="323"/>
      <c r="CK43" s="323"/>
      <c r="CL43" s="323"/>
      <c r="CM43" s="323"/>
      <c r="CN43" s="323"/>
      <c r="CO43" s="323"/>
      <c r="CP43" s="323"/>
      <c r="CQ43" s="323"/>
      <c r="CR43" s="323"/>
      <c r="CS43" s="323"/>
      <c r="CT43" s="323"/>
      <c r="CU43" s="323"/>
      <c r="CV43" s="323"/>
      <c r="CW43" s="323"/>
      <c r="CX43" s="323"/>
      <c r="CY43" s="324"/>
      <c r="CZ43" s="324"/>
      <c r="DA43" s="324"/>
      <c r="DB43" s="324"/>
      <c r="DC43" s="324"/>
      <c r="DD43" s="324"/>
      <c r="DE43" s="324"/>
      <c r="DF43" s="324"/>
      <c r="DG43" s="324"/>
      <c r="DH43" s="324"/>
      <c r="DI43" s="324"/>
      <c r="DJ43" s="324"/>
      <c r="DK43" s="324"/>
      <c r="DL43" s="324"/>
      <c r="DM43" s="324"/>
      <c r="DN43" s="324"/>
      <c r="DO43" s="324"/>
      <c r="DP43" s="324"/>
      <c r="DQ43" s="324"/>
      <c r="DR43" s="324"/>
      <c r="DS43" s="324"/>
      <c r="DT43" s="324"/>
    </row>
    <row r="44" spans="1:124" s="325" customFormat="1" ht="20.100000000000001" customHeight="1">
      <c r="A44" s="93"/>
      <c r="B44" s="104" t="s">
        <v>57</v>
      </c>
      <c r="C44" s="105">
        <v>0</v>
      </c>
      <c r="D44" s="177">
        <v>0</v>
      </c>
      <c r="E44" s="178">
        <v>0</v>
      </c>
      <c r="F44" s="179" t="s">
        <v>295</v>
      </c>
      <c r="G44" s="180" t="s">
        <v>295</v>
      </c>
      <c r="H44" s="181" t="s">
        <v>295</v>
      </c>
      <c r="I44" s="179" t="s">
        <v>296</v>
      </c>
      <c r="J44" s="180" t="s">
        <v>296</v>
      </c>
      <c r="K44" s="181" t="s">
        <v>296</v>
      </c>
      <c r="L44" s="179" t="s">
        <v>296</v>
      </c>
      <c r="M44" s="180" t="s">
        <v>296</v>
      </c>
      <c r="N44" s="181" t="s">
        <v>296</v>
      </c>
      <c r="O44" s="323"/>
      <c r="P44" s="323"/>
      <c r="Q44" s="323"/>
      <c r="R44" s="323"/>
      <c r="S44" s="323"/>
      <c r="T44" s="323"/>
      <c r="U44" s="323"/>
      <c r="V44" s="323"/>
      <c r="W44" s="323"/>
      <c r="X44" s="323"/>
      <c r="Y44" s="323"/>
      <c r="Z44" s="323"/>
      <c r="AA44" s="323"/>
      <c r="AB44" s="323"/>
      <c r="AC44" s="323"/>
      <c r="AD44" s="323"/>
      <c r="AE44" s="323"/>
      <c r="AF44" s="323"/>
      <c r="AG44" s="323"/>
      <c r="AH44" s="323"/>
      <c r="AI44" s="323"/>
      <c r="AJ44" s="323"/>
      <c r="AK44" s="323"/>
      <c r="AL44" s="323"/>
      <c r="AM44" s="323"/>
      <c r="AN44" s="323"/>
      <c r="AO44" s="323"/>
      <c r="AP44" s="323"/>
      <c r="AQ44" s="323"/>
      <c r="AR44" s="323"/>
      <c r="AS44" s="323"/>
      <c r="AT44" s="323"/>
      <c r="AU44" s="323"/>
      <c r="AV44" s="323"/>
      <c r="AW44" s="323"/>
      <c r="AX44" s="323"/>
      <c r="AY44" s="323"/>
      <c r="AZ44" s="323"/>
      <c r="BA44" s="323"/>
      <c r="BB44" s="323"/>
      <c r="BC44" s="323"/>
      <c r="BD44" s="323"/>
      <c r="BE44" s="323"/>
      <c r="BF44" s="323"/>
      <c r="BG44" s="323"/>
      <c r="BH44" s="323"/>
      <c r="BI44" s="323"/>
      <c r="BJ44" s="323"/>
      <c r="BK44" s="323"/>
      <c r="BL44" s="323"/>
      <c r="BM44" s="323"/>
      <c r="BN44" s="323"/>
      <c r="BO44" s="323"/>
      <c r="BP44" s="323"/>
      <c r="BQ44" s="323"/>
      <c r="BR44" s="323"/>
      <c r="BS44" s="323"/>
      <c r="BT44" s="323"/>
      <c r="BU44" s="323"/>
      <c r="BV44" s="323"/>
      <c r="BW44" s="323"/>
      <c r="BX44" s="323"/>
      <c r="BY44" s="323"/>
      <c r="BZ44" s="323"/>
      <c r="CA44" s="323"/>
      <c r="CB44" s="323"/>
      <c r="CC44" s="323"/>
      <c r="CD44" s="323"/>
      <c r="CE44" s="323"/>
      <c r="CF44" s="323"/>
      <c r="CG44" s="323"/>
      <c r="CH44" s="323"/>
      <c r="CI44" s="323"/>
      <c r="CJ44" s="323"/>
      <c r="CK44" s="323"/>
      <c r="CL44" s="323"/>
      <c r="CM44" s="323"/>
      <c r="CN44" s="323"/>
      <c r="CO44" s="323"/>
      <c r="CP44" s="323"/>
      <c r="CQ44" s="323"/>
      <c r="CR44" s="323"/>
      <c r="CS44" s="323"/>
      <c r="CT44" s="323"/>
      <c r="CU44" s="323"/>
      <c r="CV44" s="323"/>
      <c r="CW44" s="323"/>
      <c r="CX44" s="323"/>
      <c r="CY44" s="324"/>
      <c r="CZ44" s="324"/>
      <c r="DA44" s="324"/>
      <c r="DB44" s="324"/>
      <c r="DC44" s="324"/>
      <c r="DD44" s="324"/>
      <c r="DE44" s="324"/>
      <c r="DF44" s="324"/>
      <c r="DG44" s="324"/>
      <c r="DH44" s="324"/>
      <c r="DI44" s="324"/>
      <c r="DJ44" s="324"/>
      <c r="DK44" s="324"/>
      <c r="DL44" s="324"/>
      <c r="DM44" s="324"/>
      <c r="DN44" s="324"/>
      <c r="DO44" s="324"/>
      <c r="DP44" s="324"/>
      <c r="DQ44" s="324"/>
      <c r="DR44" s="324"/>
      <c r="DS44" s="324"/>
      <c r="DT44" s="324"/>
    </row>
    <row r="45" spans="1:124" s="325" customFormat="1" ht="20.100000000000001" customHeight="1">
      <c r="A45" s="93"/>
      <c r="B45" s="104" t="s">
        <v>60</v>
      </c>
      <c r="C45" s="105">
        <v>0</v>
      </c>
      <c r="D45" s="177">
        <v>0</v>
      </c>
      <c r="E45" s="178">
        <v>0</v>
      </c>
      <c r="F45" s="179" t="s">
        <v>295</v>
      </c>
      <c r="G45" s="180" t="s">
        <v>295</v>
      </c>
      <c r="H45" s="181" t="s">
        <v>295</v>
      </c>
      <c r="I45" s="179" t="s">
        <v>296</v>
      </c>
      <c r="J45" s="180" t="s">
        <v>296</v>
      </c>
      <c r="K45" s="181" t="s">
        <v>296</v>
      </c>
      <c r="L45" s="179" t="s">
        <v>296</v>
      </c>
      <c r="M45" s="180" t="s">
        <v>296</v>
      </c>
      <c r="N45" s="181" t="s">
        <v>296</v>
      </c>
      <c r="O45" s="323"/>
      <c r="P45" s="323"/>
      <c r="Q45" s="323"/>
      <c r="R45" s="323"/>
      <c r="S45" s="323"/>
      <c r="T45" s="323"/>
      <c r="U45" s="323"/>
      <c r="V45" s="323"/>
      <c r="W45" s="323"/>
      <c r="X45" s="323"/>
      <c r="Y45" s="323"/>
      <c r="Z45" s="323"/>
      <c r="AA45" s="323"/>
      <c r="AB45" s="323"/>
      <c r="AC45" s="323"/>
      <c r="AD45" s="323"/>
      <c r="AE45" s="323"/>
      <c r="AF45" s="323"/>
      <c r="AG45" s="323"/>
      <c r="AH45" s="323"/>
      <c r="AI45" s="323"/>
      <c r="AJ45" s="323"/>
      <c r="AK45" s="323"/>
      <c r="AL45" s="323"/>
      <c r="AM45" s="323"/>
      <c r="AN45" s="323"/>
      <c r="AO45" s="323"/>
      <c r="AP45" s="323"/>
      <c r="AQ45" s="323"/>
      <c r="AR45" s="323"/>
      <c r="AS45" s="323"/>
      <c r="AT45" s="323"/>
      <c r="AU45" s="323"/>
      <c r="AV45" s="323"/>
      <c r="AW45" s="323"/>
      <c r="AX45" s="323"/>
      <c r="AY45" s="323"/>
      <c r="AZ45" s="323"/>
      <c r="BA45" s="323"/>
      <c r="BB45" s="323"/>
      <c r="BC45" s="323"/>
      <c r="BD45" s="323"/>
      <c r="BE45" s="323"/>
      <c r="BF45" s="323"/>
      <c r="BG45" s="323"/>
      <c r="BH45" s="323"/>
      <c r="BI45" s="323"/>
      <c r="BJ45" s="323"/>
      <c r="BK45" s="323"/>
      <c r="BL45" s="323"/>
      <c r="BM45" s="323"/>
      <c r="BN45" s="323"/>
      <c r="BO45" s="323"/>
      <c r="BP45" s="323"/>
      <c r="BQ45" s="323"/>
      <c r="BR45" s="323"/>
      <c r="BS45" s="323"/>
      <c r="BT45" s="323"/>
      <c r="BU45" s="323"/>
      <c r="BV45" s="323"/>
      <c r="BW45" s="323"/>
      <c r="BX45" s="323"/>
      <c r="BY45" s="323"/>
      <c r="BZ45" s="323"/>
      <c r="CA45" s="323"/>
      <c r="CB45" s="323"/>
      <c r="CC45" s="323"/>
      <c r="CD45" s="323"/>
      <c r="CE45" s="323"/>
      <c r="CF45" s="323"/>
      <c r="CG45" s="323"/>
      <c r="CH45" s="323"/>
      <c r="CI45" s="323"/>
      <c r="CJ45" s="323"/>
      <c r="CK45" s="323"/>
      <c r="CL45" s="323"/>
      <c r="CM45" s="323"/>
      <c r="CN45" s="323"/>
      <c r="CO45" s="323"/>
      <c r="CP45" s="323"/>
      <c r="CQ45" s="323"/>
      <c r="CR45" s="323"/>
      <c r="CS45" s="323"/>
      <c r="CT45" s="323"/>
      <c r="CU45" s="323"/>
      <c r="CV45" s="323"/>
      <c r="CW45" s="323"/>
      <c r="CX45" s="323"/>
      <c r="CY45" s="324"/>
      <c r="CZ45" s="324"/>
      <c r="DA45" s="324"/>
      <c r="DB45" s="324"/>
      <c r="DC45" s="324"/>
      <c r="DD45" s="324"/>
      <c r="DE45" s="324"/>
      <c r="DF45" s="324"/>
      <c r="DG45" s="324"/>
      <c r="DH45" s="324"/>
      <c r="DI45" s="324"/>
      <c r="DJ45" s="324"/>
      <c r="DK45" s="324"/>
      <c r="DL45" s="324"/>
      <c r="DM45" s="324"/>
      <c r="DN45" s="324"/>
      <c r="DO45" s="324"/>
      <c r="DP45" s="324"/>
      <c r="DQ45" s="324"/>
      <c r="DR45" s="324"/>
      <c r="DS45" s="324"/>
      <c r="DT45" s="324"/>
    </row>
    <row r="46" spans="1:124" s="325" customFormat="1" ht="20.100000000000001" customHeight="1">
      <c r="A46" s="93"/>
      <c r="B46" s="104" t="s">
        <v>222</v>
      </c>
      <c r="C46" s="105">
        <v>0</v>
      </c>
      <c r="D46" s="177">
        <v>0</v>
      </c>
      <c r="E46" s="178">
        <v>0</v>
      </c>
      <c r="F46" s="179" t="s">
        <v>295</v>
      </c>
      <c r="G46" s="180" t="s">
        <v>295</v>
      </c>
      <c r="H46" s="181" t="s">
        <v>295</v>
      </c>
      <c r="I46" s="179" t="s">
        <v>296</v>
      </c>
      <c r="J46" s="180" t="s">
        <v>296</v>
      </c>
      <c r="K46" s="181" t="s">
        <v>296</v>
      </c>
      <c r="L46" s="179" t="s">
        <v>296</v>
      </c>
      <c r="M46" s="180" t="s">
        <v>296</v>
      </c>
      <c r="N46" s="181" t="s">
        <v>296</v>
      </c>
      <c r="O46" s="323"/>
      <c r="P46" s="323"/>
      <c r="Q46" s="323"/>
      <c r="R46" s="323"/>
      <c r="S46" s="323"/>
      <c r="T46" s="323"/>
      <c r="U46" s="323"/>
      <c r="V46" s="323"/>
      <c r="W46" s="323"/>
      <c r="X46" s="323"/>
      <c r="Y46" s="323"/>
      <c r="Z46" s="323"/>
      <c r="AA46" s="323"/>
      <c r="AB46" s="323"/>
      <c r="AC46" s="323"/>
      <c r="AD46" s="323"/>
      <c r="AE46" s="323"/>
      <c r="AF46" s="323"/>
      <c r="AG46" s="323"/>
      <c r="AH46" s="323"/>
      <c r="AI46" s="323"/>
      <c r="AJ46" s="323"/>
      <c r="AK46" s="323"/>
      <c r="AL46" s="323"/>
      <c r="AM46" s="323"/>
      <c r="AN46" s="323"/>
      <c r="AO46" s="323"/>
      <c r="AP46" s="323"/>
      <c r="AQ46" s="323"/>
      <c r="AR46" s="323"/>
      <c r="AS46" s="323"/>
      <c r="AT46" s="323"/>
      <c r="AU46" s="323"/>
      <c r="AV46" s="323"/>
      <c r="AW46" s="323"/>
      <c r="AX46" s="323"/>
      <c r="AY46" s="323"/>
      <c r="AZ46" s="323"/>
      <c r="BA46" s="323"/>
      <c r="BB46" s="323"/>
      <c r="BC46" s="323"/>
      <c r="BD46" s="323"/>
      <c r="BE46" s="323"/>
      <c r="BF46" s="323"/>
      <c r="BG46" s="323"/>
      <c r="BH46" s="323"/>
      <c r="BI46" s="323"/>
      <c r="BJ46" s="323"/>
      <c r="BK46" s="323"/>
      <c r="BL46" s="323"/>
      <c r="BM46" s="323"/>
      <c r="BN46" s="323"/>
      <c r="BO46" s="323"/>
      <c r="BP46" s="323"/>
      <c r="BQ46" s="323"/>
      <c r="BR46" s="323"/>
      <c r="BS46" s="323"/>
      <c r="BT46" s="323"/>
      <c r="BU46" s="323"/>
      <c r="BV46" s="323"/>
      <c r="BW46" s="323"/>
      <c r="BX46" s="323"/>
      <c r="BY46" s="323"/>
      <c r="BZ46" s="323"/>
      <c r="CA46" s="323"/>
      <c r="CB46" s="323"/>
      <c r="CC46" s="323"/>
      <c r="CD46" s="323"/>
      <c r="CE46" s="323"/>
      <c r="CF46" s="323"/>
      <c r="CG46" s="323"/>
      <c r="CH46" s="323"/>
      <c r="CI46" s="323"/>
      <c r="CJ46" s="323"/>
      <c r="CK46" s="323"/>
      <c r="CL46" s="323"/>
      <c r="CM46" s="323"/>
      <c r="CN46" s="323"/>
      <c r="CO46" s="323"/>
      <c r="CP46" s="323"/>
      <c r="CQ46" s="323"/>
      <c r="CR46" s="323"/>
      <c r="CS46" s="323"/>
      <c r="CT46" s="323"/>
      <c r="CU46" s="323"/>
      <c r="CV46" s="323"/>
      <c r="CW46" s="323"/>
      <c r="CX46" s="323"/>
      <c r="CY46" s="324"/>
      <c r="CZ46" s="324"/>
      <c r="DA46" s="324"/>
      <c r="DB46" s="324"/>
      <c r="DC46" s="324"/>
      <c r="DD46" s="324"/>
      <c r="DE46" s="324"/>
      <c r="DF46" s="324"/>
      <c r="DG46" s="324"/>
      <c r="DH46" s="324"/>
      <c r="DI46" s="324"/>
      <c r="DJ46" s="324"/>
      <c r="DK46" s="324"/>
      <c r="DL46" s="324"/>
      <c r="DM46" s="324"/>
      <c r="DN46" s="324"/>
      <c r="DO46" s="324"/>
      <c r="DP46" s="324"/>
      <c r="DQ46" s="324"/>
      <c r="DR46" s="324"/>
      <c r="DS46" s="324"/>
      <c r="DT46" s="324"/>
    </row>
    <row r="47" spans="1:124" s="325" customFormat="1" ht="20.100000000000001" customHeight="1">
      <c r="A47" s="93"/>
      <c r="B47" s="104" t="s">
        <v>74</v>
      </c>
      <c r="C47" s="105">
        <v>0</v>
      </c>
      <c r="D47" s="177">
        <v>0</v>
      </c>
      <c r="E47" s="178">
        <v>0</v>
      </c>
      <c r="F47" s="179" t="s">
        <v>295</v>
      </c>
      <c r="G47" s="180" t="s">
        <v>295</v>
      </c>
      <c r="H47" s="181" t="s">
        <v>295</v>
      </c>
      <c r="I47" s="179" t="s">
        <v>296</v>
      </c>
      <c r="J47" s="180" t="s">
        <v>296</v>
      </c>
      <c r="K47" s="181" t="s">
        <v>296</v>
      </c>
      <c r="L47" s="179" t="s">
        <v>296</v>
      </c>
      <c r="M47" s="180" t="s">
        <v>296</v>
      </c>
      <c r="N47" s="181" t="s">
        <v>296</v>
      </c>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c r="BC47" s="323"/>
      <c r="BD47" s="323"/>
      <c r="BE47" s="323"/>
      <c r="BF47" s="323"/>
      <c r="BG47" s="323"/>
      <c r="BH47" s="323"/>
      <c r="BI47" s="323"/>
      <c r="BJ47" s="323"/>
      <c r="BK47" s="323"/>
      <c r="BL47" s="323"/>
      <c r="BM47" s="323"/>
      <c r="BN47" s="323"/>
      <c r="BO47" s="323"/>
      <c r="BP47" s="323"/>
      <c r="BQ47" s="323"/>
      <c r="BR47" s="323"/>
      <c r="BS47" s="323"/>
      <c r="BT47" s="323"/>
      <c r="BU47" s="323"/>
      <c r="BV47" s="323"/>
      <c r="BW47" s="323"/>
      <c r="BX47" s="323"/>
      <c r="BY47" s="323"/>
      <c r="BZ47" s="323"/>
      <c r="CA47" s="323"/>
      <c r="CB47" s="323"/>
      <c r="CC47" s="323"/>
      <c r="CD47" s="323"/>
      <c r="CE47" s="323"/>
      <c r="CF47" s="323"/>
      <c r="CG47" s="323"/>
      <c r="CH47" s="323"/>
      <c r="CI47" s="323"/>
      <c r="CJ47" s="323"/>
      <c r="CK47" s="323"/>
      <c r="CL47" s="323"/>
      <c r="CM47" s="323"/>
      <c r="CN47" s="323"/>
      <c r="CO47" s="323"/>
      <c r="CP47" s="323"/>
      <c r="CQ47" s="323"/>
      <c r="CR47" s="323"/>
      <c r="CS47" s="323"/>
      <c r="CT47" s="323"/>
      <c r="CU47" s="323"/>
      <c r="CV47" s="323"/>
      <c r="CW47" s="323"/>
      <c r="CX47" s="323"/>
      <c r="CY47" s="324"/>
      <c r="CZ47" s="324"/>
      <c r="DA47" s="324"/>
      <c r="DB47" s="324"/>
      <c r="DC47" s="324"/>
      <c r="DD47" s="324"/>
      <c r="DE47" s="324"/>
      <c r="DF47" s="324"/>
      <c r="DG47" s="324"/>
      <c r="DH47" s="324"/>
      <c r="DI47" s="324"/>
      <c r="DJ47" s="324"/>
      <c r="DK47" s="324"/>
      <c r="DL47" s="324"/>
      <c r="DM47" s="324"/>
      <c r="DN47" s="324"/>
      <c r="DO47" s="324"/>
      <c r="DP47" s="324"/>
      <c r="DQ47" s="324"/>
      <c r="DR47" s="324"/>
      <c r="DS47" s="324"/>
      <c r="DT47" s="324"/>
    </row>
    <row r="48" spans="1:124" s="325" customFormat="1" ht="20.100000000000001" customHeight="1">
      <c r="A48" s="93"/>
      <c r="B48" s="104" t="s">
        <v>72</v>
      </c>
      <c r="C48" s="105">
        <v>0</v>
      </c>
      <c r="D48" s="177">
        <v>0</v>
      </c>
      <c r="E48" s="178">
        <v>0</v>
      </c>
      <c r="F48" s="179" t="s">
        <v>295</v>
      </c>
      <c r="G48" s="180" t="s">
        <v>295</v>
      </c>
      <c r="H48" s="181" t="s">
        <v>295</v>
      </c>
      <c r="I48" s="179" t="s">
        <v>296</v>
      </c>
      <c r="J48" s="180" t="s">
        <v>296</v>
      </c>
      <c r="K48" s="181" t="s">
        <v>296</v>
      </c>
      <c r="L48" s="179" t="s">
        <v>296</v>
      </c>
      <c r="M48" s="180" t="s">
        <v>296</v>
      </c>
      <c r="N48" s="181" t="s">
        <v>296</v>
      </c>
      <c r="O48" s="323"/>
      <c r="P48" s="323"/>
      <c r="Q48" s="323"/>
      <c r="R48" s="323"/>
      <c r="S48" s="323"/>
      <c r="T48" s="323"/>
      <c r="U48" s="323"/>
      <c r="V48" s="323"/>
      <c r="W48" s="323"/>
      <c r="X48" s="323"/>
      <c r="Y48" s="323"/>
      <c r="Z48" s="323"/>
      <c r="AA48" s="323"/>
      <c r="AB48" s="323"/>
      <c r="AC48" s="323"/>
      <c r="AD48" s="323"/>
      <c r="AE48" s="323"/>
      <c r="AF48" s="323"/>
      <c r="AG48" s="323"/>
      <c r="AH48" s="323"/>
      <c r="AI48" s="323"/>
      <c r="AJ48" s="323"/>
      <c r="AK48" s="323"/>
      <c r="AL48" s="323"/>
      <c r="AM48" s="323"/>
      <c r="AN48" s="323"/>
      <c r="AO48" s="323"/>
      <c r="AP48" s="323"/>
      <c r="AQ48" s="323"/>
      <c r="AR48" s="323"/>
      <c r="AS48" s="323"/>
      <c r="AT48" s="323"/>
      <c r="AU48" s="323"/>
      <c r="AV48" s="323"/>
      <c r="AW48" s="323"/>
      <c r="AX48" s="323"/>
      <c r="AY48" s="323"/>
      <c r="AZ48" s="323"/>
      <c r="BA48" s="323"/>
      <c r="BB48" s="323"/>
      <c r="BC48" s="323"/>
      <c r="BD48" s="323"/>
      <c r="BE48" s="323"/>
      <c r="BF48" s="323"/>
      <c r="BG48" s="323"/>
      <c r="BH48" s="323"/>
      <c r="BI48" s="323"/>
      <c r="BJ48" s="323"/>
      <c r="BK48" s="323"/>
      <c r="BL48" s="323"/>
      <c r="BM48" s="323"/>
      <c r="BN48" s="323"/>
      <c r="BO48" s="323"/>
      <c r="BP48" s="323"/>
      <c r="BQ48" s="323"/>
      <c r="BR48" s="323"/>
      <c r="BS48" s="323"/>
      <c r="BT48" s="323"/>
      <c r="BU48" s="323"/>
      <c r="BV48" s="323"/>
      <c r="BW48" s="323"/>
      <c r="BX48" s="323"/>
      <c r="BY48" s="323"/>
      <c r="BZ48" s="323"/>
      <c r="CA48" s="323"/>
      <c r="CB48" s="323"/>
      <c r="CC48" s="323"/>
      <c r="CD48" s="323"/>
      <c r="CE48" s="323"/>
      <c r="CF48" s="323"/>
      <c r="CG48" s="323"/>
      <c r="CH48" s="323"/>
      <c r="CI48" s="323"/>
      <c r="CJ48" s="323"/>
      <c r="CK48" s="323"/>
      <c r="CL48" s="323"/>
      <c r="CM48" s="323"/>
      <c r="CN48" s="323"/>
      <c r="CO48" s="323"/>
      <c r="CP48" s="323"/>
      <c r="CQ48" s="323"/>
      <c r="CR48" s="323"/>
      <c r="CS48" s="323"/>
      <c r="CT48" s="323"/>
      <c r="CU48" s="323"/>
      <c r="CV48" s="323"/>
      <c r="CW48" s="323"/>
      <c r="CX48" s="323"/>
      <c r="CY48" s="324"/>
      <c r="CZ48" s="324"/>
      <c r="DA48" s="324"/>
      <c r="DB48" s="324"/>
      <c r="DC48" s="324"/>
      <c r="DD48" s="324"/>
      <c r="DE48" s="324"/>
      <c r="DF48" s="324"/>
      <c r="DG48" s="324"/>
      <c r="DH48" s="324"/>
      <c r="DI48" s="324"/>
      <c r="DJ48" s="324"/>
      <c r="DK48" s="324"/>
      <c r="DL48" s="324"/>
      <c r="DM48" s="324"/>
      <c r="DN48" s="324"/>
      <c r="DO48" s="324"/>
      <c r="DP48" s="324"/>
      <c r="DQ48" s="324"/>
      <c r="DR48" s="324"/>
      <c r="DS48" s="324"/>
      <c r="DT48" s="324"/>
    </row>
    <row r="49" spans="1:124" s="325" customFormat="1" ht="20.100000000000001" customHeight="1">
      <c r="A49" s="93"/>
      <c r="B49" s="104" t="s">
        <v>41</v>
      </c>
      <c r="C49" s="105">
        <v>0</v>
      </c>
      <c r="D49" s="177">
        <v>0</v>
      </c>
      <c r="E49" s="178">
        <v>0</v>
      </c>
      <c r="F49" s="179" t="s">
        <v>295</v>
      </c>
      <c r="G49" s="180" t="s">
        <v>295</v>
      </c>
      <c r="H49" s="181" t="s">
        <v>295</v>
      </c>
      <c r="I49" s="179" t="s">
        <v>296</v>
      </c>
      <c r="J49" s="180" t="s">
        <v>296</v>
      </c>
      <c r="K49" s="181" t="s">
        <v>296</v>
      </c>
      <c r="L49" s="179" t="s">
        <v>296</v>
      </c>
      <c r="M49" s="180" t="s">
        <v>296</v>
      </c>
      <c r="N49" s="181" t="s">
        <v>296</v>
      </c>
      <c r="O49" s="323"/>
      <c r="P49" s="323"/>
      <c r="Q49" s="323"/>
      <c r="R49" s="323"/>
      <c r="S49" s="323"/>
      <c r="T49" s="323"/>
      <c r="U49" s="323"/>
      <c r="V49" s="323"/>
      <c r="W49" s="323"/>
      <c r="X49" s="323"/>
      <c r="Y49" s="323"/>
      <c r="Z49" s="323"/>
      <c r="AA49" s="323"/>
      <c r="AB49" s="323"/>
      <c r="AC49" s="323"/>
      <c r="AD49" s="323"/>
      <c r="AE49" s="323"/>
      <c r="AF49" s="323"/>
      <c r="AG49" s="323"/>
      <c r="AH49" s="323"/>
      <c r="AI49" s="323"/>
      <c r="AJ49" s="323"/>
      <c r="AK49" s="323"/>
      <c r="AL49" s="323"/>
      <c r="AM49" s="323"/>
      <c r="AN49" s="323"/>
      <c r="AO49" s="323"/>
      <c r="AP49" s="323"/>
      <c r="AQ49" s="323"/>
      <c r="AR49" s="323"/>
      <c r="AS49" s="323"/>
      <c r="AT49" s="323"/>
      <c r="AU49" s="323"/>
      <c r="AV49" s="323"/>
      <c r="AW49" s="323"/>
      <c r="AX49" s="323"/>
      <c r="AY49" s="323"/>
      <c r="AZ49" s="323"/>
      <c r="BA49" s="323"/>
      <c r="BB49" s="323"/>
      <c r="BC49" s="323"/>
      <c r="BD49" s="323"/>
      <c r="BE49" s="323"/>
      <c r="BF49" s="323"/>
      <c r="BG49" s="323"/>
      <c r="BH49" s="323"/>
      <c r="BI49" s="323"/>
      <c r="BJ49" s="323"/>
      <c r="BK49" s="323"/>
      <c r="BL49" s="323"/>
      <c r="BM49" s="323"/>
      <c r="BN49" s="323"/>
      <c r="BO49" s="323"/>
      <c r="BP49" s="323"/>
      <c r="BQ49" s="323"/>
      <c r="BR49" s="323"/>
      <c r="BS49" s="323"/>
      <c r="BT49" s="323"/>
      <c r="BU49" s="323"/>
      <c r="BV49" s="323"/>
      <c r="BW49" s="323"/>
      <c r="BX49" s="323"/>
      <c r="BY49" s="323"/>
      <c r="BZ49" s="323"/>
      <c r="CA49" s="323"/>
      <c r="CB49" s="323"/>
      <c r="CC49" s="323"/>
      <c r="CD49" s="323"/>
      <c r="CE49" s="323"/>
      <c r="CF49" s="323"/>
      <c r="CG49" s="323"/>
      <c r="CH49" s="323"/>
      <c r="CI49" s="323"/>
      <c r="CJ49" s="323"/>
      <c r="CK49" s="323"/>
      <c r="CL49" s="323"/>
      <c r="CM49" s="323"/>
      <c r="CN49" s="323"/>
      <c r="CO49" s="323"/>
      <c r="CP49" s="323"/>
      <c r="CQ49" s="323"/>
      <c r="CR49" s="323"/>
      <c r="CS49" s="323"/>
      <c r="CT49" s="323"/>
      <c r="CU49" s="323"/>
      <c r="CV49" s="323"/>
      <c r="CW49" s="323"/>
      <c r="CX49" s="323"/>
      <c r="CY49" s="324"/>
      <c r="CZ49" s="324"/>
      <c r="DA49" s="324"/>
      <c r="DB49" s="324"/>
      <c r="DC49" s="324"/>
      <c r="DD49" s="324"/>
      <c r="DE49" s="324"/>
      <c r="DF49" s="324"/>
      <c r="DG49" s="324"/>
      <c r="DH49" s="324"/>
      <c r="DI49" s="324"/>
      <c r="DJ49" s="324"/>
      <c r="DK49" s="324"/>
      <c r="DL49" s="324"/>
      <c r="DM49" s="324"/>
      <c r="DN49" s="324"/>
      <c r="DO49" s="324"/>
      <c r="DP49" s="324"/>
      <c r="DQ49" s="324"/>
      <c r="DR49" s="324"/>
      <c r="DS49" s="324"/>
      <c r="DT49" s="324"/>
    </row>
    <row r="50" spans="1:124" s="325" customFormat="1" ht="20.100000000000001" customHeight="1">
      <c r="A50" s="93"/>
      <c r="B50" s="104" t="s">
        <v>228</v>
      </c>
      <c r="C50" s="105">
        <v>18.396429000000001</v>
      </c>
      <c r="D50" s="180">
        <v>17.680898000000003</v>
      </c>
      <c r="E50" s="181">
        <v>17.618266999999999</v>
      </c>
      <c r="F50" s="179">
        <v>0</v>
      </c>
      <c r="G50" s="180">
        <v>7.7440976131415944</v>
      </c>
      <c r="H50" s="181">
        <v>7.7716270277888286</v>
      </c>
      <c r="I50" s="179" t="s">
        <v>296</v>
      </c>
      <c r="J50" s="180">
        <v>11.158347854919494</v>
      </c>
      <c r="K50" s="181">
        <v>11.167988337936908</v>
      </c>
      <c r="L50" s="179">
        <v>0.10662938986691385</v>
      </c>
      <c r="M50" s="180">
        <v>0.8641133498988568</v>
      </c>
      <c r="N50" s="181">
        <v>0.8679344001314091</v>
      </c>
      <c r="O50" s="323"/>
      <c r="P50" s="323"/>
      <c r="Q50" s="323"/>
      <c r="R50" s="323"/>
      <c r="S50" s="323"/>
      <c r="T50" s="323"/>
      <c r="U50" s="323"/>
      <c r="V50" s="323"/>
      <c r="W50" s="323"/>
      <c r="X50" s="323"/>
      <c r="Y50" s="323"/>
      <c r="Z50" s="323"/>
      <c r="AA50" s="323"/>
      <c r="AB50" s="323"/>
      <c r="AC50" s="323"/>
      <c r="AD50" s="323"/>
      <c r="AE50" s="323"/>
      <c r="AF50" s="323"/>
      <c r="AG50" s="323"/>
      <c r="AH50" s="323"/>
      <c r="AI50" s="323"/>
      <c r="AJ50" s="323"/>
      <c r="AK50" s="323"/>
      <c r="AL50" s="323"/>
      <c r="AM50" s="323"/>
      <c r="AN50" s="323"/>
      <c r="AO50" s="323"/>
      <c r="AP50" s="323"/>
      <c r="AQ50" s="323"/>
      <c r="AR50" s="323"/>
      <c r="AS50" s="323"/>
      <c r="AT50" s="323"/>
      <c r="AU50" s="323"/>
      <c r="AV50" s="323"/>
      <c r="AW50" s="323"/>
      <c r="AX50" s="323"/>
      <c r="AY50" s="323"/>
      <c r="AZ50" s="323"/>
      <c r="BA50" s="323"/>
      <c r="BB50" s="323"/>
      <c r="BC50" s="323"/>
      <c r="BD50" s="323"/>
      <c r="BE50" s="323"/>
      <c r="BF50" s="323"/>
      <c r="BG50" s="323"/>
      <c r="BH50" s="323"/>
      <c r="BI50" s="323"/>
      <c r="BJ50" s="323"/>
      <c r="BK50" s="323"/>
      <c r="BL50" s="323"/>
      <c r="BM50" s="323"/>
      <c r="BN50" s="323"/>
      <c r="BO50" s="323"/>
      <c r="BP50" s="323"/>
      <c r="BQ50" s="323"/>
      <c r="BR50" s="323"/>
      <c r="BS50" s="323"/>
      <c r="BT50" s="323"/>
      <c r="BU50" s="323"/>
      <c r="BV50" s="323"/>
      <c r="BW50" s="323"/>
      <c r="BX50" s="323"/>
      <c r="BY50" s="323"/>
      <c r="BZ50" s="323"/>
      <c r="CA50" s="323"/>
      <c r="CB50" s="323"/>
      <c r="CC50" s="323"/>
      <c r="CD50" s="323"/>
      <c r="CE50" s="323"/>
      <c r="CF50" s="323"/>
      <c r="CG50" s="323"/>
      <c r="CH50" s="323"/>
      <c r="CI50" s="323"/>
      <c r="CJ50" s="323"/>
      <c r="CK50" s="323"/>
      <c r="CL50" s="323"/>
      <c r="CM50" s="323"/>
      <c r="CN50" s="323"/>
      <c r="CO50" s="323"/>
      <c r="CP50" s="323"/>
      <c r="CQ50" s="323"/>
      <c r="CR50" s="323"/>
      <c r="CS50" s="323"/>
      <c r="CT50" s="323"/>
      <c r="CU50" s="323"/>
      <c r="CV50" s="323"/>
      <c r="CW50" s="323"/>
      <c r="CX50" s="323"/>
      <c r="CY50" s="324"/>
      <c r="CZ50" s="324"/>
      <c r="DA50" s="324"/>
      <c r="DB50" s="324"/>
      <c r="DC50" s="324"/>
      <c r="DD50" s="324"/>
      <c r="DE50" s="324"/>
      <c r="DF50" s="324"/>
      <c r="DG50" s="324"/>
      <c r="DH50" s="324"/>
      <c r="DI50" s="324"/>
      <c r="DJ50" s="324"/>
      <c r="DK50" s="324"/>
      <c r="DL50" s="324"/>
      <c r="DM50" s="324"/>
      <c r="DN50" s="324"/>
      <c r="DO50" s="324"/>
      <c r="DP50" s="324"/>
      <c r="DQ50" s="324"/>
      <c r="DR50" s="324"/>
      <c r="DS50" s="324"/>
      <c r="DT50" s="324"/>
    </row>
    <row r="51" spans="1:124" s="325" customFormat="1" ht="20.100000000000001" customHeight="1">
      <c r="A51" s="93"/>
      <c r="B51" s="104" t="s">
        <v>38</v>
      </c>
      <c r="C51" s="105">
        <v>0</v>
      </c>
      <c r="D51" s="177">
        <v>0</v>
      </c>
      <c r="E51" s="178">
        <v>0</v>
      </c>
      <c r="F51" s="179" t="s">
        <v>295</v>
      </c>
      <c r="G51" s="180" t="s">
        <v>295</v>
      </c>
      <c r="H51" s="181" t="s">
        <v>295</v>
      </c>
      <c r="I51" s="179" t="s">
        <v>296</v>
      </c>
      <c r="J51" s="180" t="s">
        <v>296</v>
      </c>
      <c r="K51" s="181" t="s">
        <v>296</v>
      </c>
      <c r="L51" s="179" t="s">
        <v>296</v>
      </c>
      <c r="M51" s="180" t="s">
        <v>296</v>
      </c>
      <c r="N51" s="181" t="s">
        <v>296</v>
      </c>
      <c r="O51" s="323"/>
      <c r="P51" s="323"/>
      <c r="Q51" s="323"/>
      <c r="R51" s="323"/>
      <c r="S51" s="323"/>
      <c r="T51" s="323"/>
      <c r="U51" s="323"/>
      <c r="V51" s="323"/>
      <c r="W51" s="323"/>
      <c r="X51" s="323"/>
      <c r="Y51" s="323"/>
      <c r="Z51" s="323"/>
      <c r="AA51" s="323"/>
      <c r="AB51" s="323"/>
      <c r="AC51" s="323"/>
      <c r="AD51" s="323"/>
      <c r="AE51" s="323"/>
      <c r="AF51" s="323"/>
      <c r="AG51" s="323"/>
      <c r="AH51" s="323"/>
      <c r="AI51" s="323"/>
      <c r="AJ51" s="323"/>
      <c r="AK51" s="323"/>
      <c r="AL51" s="323"/>
      <c r="AM51" s="323"/>
      <c r="AN51" s="323"/>
      <c r="AO51" s="323"/>
      <c r="AP51" s="323"/>
      <c r="AQ51" s="323"/>
      <c r="AR51" s="323"/>
      <c r="AS51" s="323"/>
      <c r="AT51" s="323"/>
      <c r="AU51" s="323"/>
      <c r="AV51" s="323"/>
      <c r="AW51" s="323"/>
      <c r="AX51" s="323"/>
      <c r="AY51" s="323"/>
      <c r="AZ51" s="323"/>
      <c r="BA51" s="323"/>
      <c r="BB51" s="323"/>
      <c r="BC51" s="323"/>
      <c r="BD51" s="323"/>
      <c r="BE51" s="323"/>
      <c r="BF51" s="323"/>
      <c r="BG51" s="323"/>
      <c r="BH51" s="323"/>
      <c r="BI51" s="323"/>
      <c r="BJ51" s="323"/>
      <c r="BK51" s="323"/>
      <c r="BL51" s="323"/>
      <c r="BM51" s="323"/>
      <c r="BN51" s="323"/>
      <c r="BO51" s="323"/>
      <c r="BP51" s="323"/>
      <c r="BQ51" s="323"/>
      <c r="BR51" s="323"/>
      <c r="BS51" s="323"/>
      <c r="BT51" s="323"/>
      <c r="BU51" s="323"/>
      <c r="BV51" s="323"/>
      <c r="BW51" s="323"/>
      <c r="BX51" s="323"/>
      <c r="BY51" s="323"/>
      <c r="BZ51" s="323"/>
      <c r="CA51" s="323"/>
      <c r="CB51" s="323"/>
      <c r="CC51" s="323"/>
      <c r="CD51" s="323"/>
      <c r="CE51" s="323"/>
      <c r="CF51" s="323"/>
      <c r="CG51" s="323"/>
      <c r="CH51" s="323"/>
      <c r="CI51" s="323"/>
      <c r="CJ51" s="323"/>
      <c r="CK51" s="323"/>
      <c r="CL51" s="323"/>
      <c r="CM51" s="323"/>
      <c r="CN51" s="323"/>
      <c r="CO51" s="323"/>
      <c r="CP51" s="323"/>
      <c r="CQ51" s="323"/>
      <c r="CR51" s="323"/>
      <c r="CS51" s="323"/>
      <c r="CT51" s="323"/>
      <c r="CU51" s="323"/>
      <c r="CV51" s="323"/>
      <c r="CW51" s="323"/>
      <c r="CX51" s="323"/>
      <c r="CY51" s="324"/>
      <c r="CZ51" s="324"/>
      <c r="DA51" s="324"/>
      <c r="DB51" s="324"/>
      <c r="DC51" s="324"/>
      <c r="DD51" s="324"/>
      <c r="DE51" s="324"/>
      <c r="DF51" s="324"/>
      <c r="DG51" s="324"/>
      <c r="DH51" s="324"/>
      <c r="DI51" s="324"/>
      <c r="DJ51" s="324"/>
      <c r="DK51" s="324"/>
      <c r="DL51" s="324"/>
      <c r="DM51" s="324"/>
      <c r="DN51" s="324"/>
      <c r="DO51" s="324"/>
      <c r="DP51" s="324"/>
      <c r="DQ51" s="324"/>
      <c r="DR51" s="324"/>
      <c r="DS51" s="324"/>
      <c r="DT51" s="324"/>
    </row>
    <row r="52" spans="1:124" s="325" customFormat="1" ht="20.100000000000001" customHeight="1">
      <c r="A52" s="93"/>
      <c r="B52" s="104" t="s">
        <v>63</v>
      </c>
      <c r="C52" s="105">
        <v>0</v>
      </c>
      <c r="D52" s="180">
        <v>0</v>
      </c>
      <c r="E52" s="181">
        <v>0</v>
      </c>
      <c r="F52" s="179" t="s">
        <v>295</v>
      </c>
      <c r="G52" s="180" t="s">
        <v>295</v>
      </c>
      <c r="H52" s="181" t="s">
        <v>295</v>
      </c>
      <c r="I52" s="179" t="s">
        <v>296</v>
      </c>
      <c r="J52" s="180" t="s">
        <v>296</v>
      </c>
      <c r="K52" s="181" t="s">
        <v>296</v>
      </c>
      <c r="L52" s="179" t="s">
        <v>296</v>
      </c>
      <c r="M52" s="180" t="s">
        <v>296</v>
      </c>
      <c r="N52" s="181" t="s">
        <v>296</v>
      </c>
      <c r="O52" s="323"/>
      <c r="P52" s="323"/>
      <c r="Q52" s="323"/>
      <c r="R52" s="323"/>
      <c r="S52" s="323"/>
      <c r="T52" s="323"/>
      <c r="U52" s="323"/>
      <c r="V52" s="323"/>
      <c r="W52" s="323"/>
      <c r="X52" s="323"/>
      <c r="Y52" s="323"/>
      <c r="Z52" s="323"/>
      <c r="AA52" s="323"/>
      <c r="AB52" s="323"/>
      <c r="AC52" s="323"/>
      <c r="AD52" s="323"/>
      <c r="AE52" s="323"/>
      <c r="AF52" s="323"/>
      <c r="AG52" s="323"/>
      <c r="AH52" s="323"/>
      <c r="AI52" s="323"/>
      <c r="AJ52" s="323"/>
      <c r="AK52" s="323"/>
      <c r="AL52" s="323"/>
      <c r="AM52" s="323"/>
      <c r="AN52" s="323"/>
      <c r="AO52" s="323"/>
      <c r="AP52" s="323"/>
      <c r="AQ52" s="323"/>
      <c r="AR52" s="323"/>
      <c r="AS52" s="323"/>
      <c r="AT52" s="323"/>
      <c r="AU52" s="323"/>
      <c r="AV52" s="323"/>
      <c r="AW52" s="323"/>
      <c r="AX52" s="323"/>
      <c r="AY52" s="323"/>
      <c r="AZ52" s="323"/>
      <c r="BA52" s="323"/>
      <c r="BB52" s="323"/>
      <c r="BC52" s="323"/>
      <c r="BD52" s="323"/>
      <c r="BE52" s="323"/>
      <c r="BF52" s="323"/>
      <c r="BG52" s="323"/>
      <c r="BH52" s="323"/>
      <c r="BI52" s="323"/>
      <c r="BJ52" s="323"/>
      <c r="BK52" s="323"/>
      <c r="BL52" s="323"/>
      <c r="BM52" s="323"/>
      <c r="BN52" s="323"/>
      <c r="BO52" s="323"/>
      <c r="BP52" s="323"/>
      <c r="BQ52" s="323"/>
      <c r="BR52" s="323"/>
      <c r="BS52" s="323"/>
      <c r="BT52" s="323"/>
      <c r="BU52" s="323"/>
      <c r="BV52" s="323"/>
      <c r="BW52" s="323"/>
      <c r="BX52" s="323"/>
      <c r="BY52" s="323"/>
      <c r="BZ52" s="323"/>
      <c r="CA52" s="323"/>
      <c r="CB52" s="323"/>
      <c r="CC52" s="323"/>
      <c r="CD52" s="323"/>
      <c r="CE52" s="323"/>
      <c r="CF52" s="323"/>
      <c r="CG52" s="323"/>
      <c r="CH52" s="323"/>
      <c r="CI52" s="323"/>
      <c r="CJ52" s="323"/>
      <c r="CK52" s="323"/>
      <c r="CL52" s="323"/>
      <c r="CM52" s="323"/>
      <c r="CN52" s="323"/>
      <c r="CO52" s="323"/>
      <c r="CP52" s="323"/>
      <c r="CQ52" s="323"/>
      <c r="CR52" s="323"/>
      <c r="CS52" s="323"/>
      <c r="CT52" s="323"/>
      <c r="CU52" s="323"/>
      <c r="CV52" s="323"/>
      <c r="CW52" s="323"/>
      <c r="CX52" s="323"/>
      <c r="CY52" s="324"/>
      <c r="CZ52" s="324"/>
      <c r="DA52" s="324"/>
      <c r="DB52" s="324"/>
      <c r="DC52" s="324"/>
      <c r="DD52" s="324"/>
      <c r="DE52" s="324"/>
      <c r="DF52" s="324"/>
      <c r="DG52" s="324"/>
      <c r="DH52" s="324"/>
      <c r="DI52" s="324"/>
      <c r="DJ52" s="324"/>
      <c r="DK52" s="324"/>
      <c r="DL52" s="324"/>
      <c r="DM52" s="324"/>
      <c r="DN52" s="324"/>
      <c r="DO52" s="324"/>
      <c r="DP52" s="324"/>
      <c r="DQ52" s="324"/>
      <c r="DR52" s="324"/>
      <c r="DS52" s="324"/>
      <c r="DT52" s="324"/>
    </row>
    <row r="53" spans="1:124" s="325" customFormat="1" ht="19.5" customHeight="1">
      <c r="A53" s="93"/>
      <c r="B53" s="104" t="s">
        <v>54</v>
      </c>
      <c r="C53" s="105">
        <v>0</v>
      </c>
      <c r="D53" s="177">
        <v>0</v>
      </c>
      <c r="E53" s="178">
        <v>0</v>
      </c>
      <c r="F53" s="179" t="s">
        <v>295</v>
      </c>
      <c r="G53" s="180" t="s">
        <v>295</v>
      </c>
      <c r="H53" s="181" t="s">
        <v>295</v>
      </c>
      <c r="I53" s="179" t="s">
        <v>296</v>
      </c>
      <c r="J53" s="180" t="s">
        <v>296</v>
      </c>
      <c r="K53" s="181" t="s">
        <v>296</v>
      </c>
      <c r="L53" s="179" t="s">
        <v>296</v>
      </c>
      <c r="M53" s="180" t="s">
        <v>296</v>
      </c>
      <c r="N53" s="181" t="s">
        <v>296</v>
      </c>
      <c r="O53" s="323"/>
      <c r="P53" s="323"/>
      <c r="Q53" s="323"/>
      <c r="R53" s="323"/>
      <c r="S53" s="323"/>
      <c r="T53" s="323"/>
      <c r="U53" s="323"/>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323"/>
      <c r="AY53" s="323"/>
      <c r="AZ53" s="323"/>
      <c r="BA53" s="323"/>
      <c r="BB53" s="323"/>
      <c r="BC53" s="323"/>
      <c r="BD53" s="323"/>
      <c r="BE53" s="323"/>
      <c r="BF53" s="323"/>
      <c r="BG53" s="323"/>
      <c r="BH53" s="323"/>
      <c r="BI53" s="323"/>
      <c r="BJ53" s="323"/>
      <c r="BK53" s="323"/>
      <c r="BL53" s="323"/>
      <c r="BM53" s="323"/>
      <c r="BN53" s="323"/>
      <c r="BO53" s="323"/>
      <c r="BP53" s="323"/>
      <c r="BQ53" s="323"/>
      <c r="BR53" s="323"/>
      <c r="BS53" s="323"/>
      <c r="BT53" s="323"/>
      <c r="BU53" s="323"/>
      <c r="BV53" s="323"/>
      <c r="BW53" s="323"/>
      <c r="BX53" s="323"/>
      <c r="BY53" s="323"/>
      <c r="BZ53" s="323"/>
      <c r="CA53" s="323"/>
      <c r="CB53" s="323"/>
      <c r="CC53" s="323"/>
      <c r="CD53" s="323"/>
      <c r="CE53" s="323"/>
      <c r="CF53" s="323"/>
      <c r="CG53" s="323"/>
      <c r="CH53" s="323"/>
      <c r="CI53" s="323"/>
      <c r="CJ53" s="323"/>
      <c r="CK53" s="323"/>
      <c r="CL53" s="323"/>
      <c r="CM53" s="323"/>
      <c r="CN53" s="323"/>
      <c r="CO53" s="323"/>
      <c r="CP53" s="323"/>
      <c r="CQ53" s="323"/>
      <c r="CR53" s="323"/>
      <c r="CS53" s="323"/>
      <c r="CT53" s="323"/>
      <c r="CU53" s="323"/>
      <c r="CV53" s="323"/>
      <c r="CW53" s="323"/>
      <c r="CX53" s="323"/>
      <c r="CY53" s="324"/>
      <c r="CZ53" s="324"/>
      <c r="DA53" s="324"/>
      <c r="DB53" s="324"/>
      <c r="DC53" s="324"/>
      <c r="DD53" s="324"/>
      <c r="DE53" s="324"/>
      <c r="DF53" s="324"/>
      <c r="DG53" s="324"/>
      <c r="DH53" s="324"/>
      <c r="DI53" s="324"/>
      <c r="DJ53" s="324"/>
      <c r="DK53" s="324"/>
      <c r="DL53" s="324"/>
      <c r="DM53" s="324"/>
      <c r="DN53" s="324"/>
      <c r="DO53" s="324"/>
      <c r="DP53" s="324"/>
      <c r="DQ53" s="324"/>
      <c r="DR53" s="324"/>
      <c r="DS53" s="324"/>
      <c r="DT53" s="324"/>
    </row>
    <row r="54" spans="1:124" s="325" customFormat="1" ht="19.5" customHeight="1">
      <c r="A54" s="93"/>
      <c r="B54" s="104" t="s">
        <v>185</v>
      </c>
      <c r="C54" s="105">
        <v>0</v>
      </c>
      <c r="D54" s="180">
        <v>0</v>
      </c>
      <c r="E54" s="181">
        <v>0</v>
      </c>
      <c r="F54" s="179" t="s">
        <v>295</v>
      </c>
      <c r="G54" s="180" t="s">
        <v>295</v>
      </c>
      <c r="H54" s="181" t="s">
        <v>295</v>
      </c>
      <c r="I54" s="179" t="s">
        <v>296</v>
      </c>
      <c r="J54" s="180" t="s">
        <v>296</v>
      </c>
      <c r="K54" s="181" t="s">
        <v>296</v>
      </c>
      <c r="L54" s="179" t="s">
        <v>296</v>
      </c>
      <c r="M54" s="180" t="s">
        <v>296</v>
      </c>
      <c r="N54" s="181" t="s">
        <v>296</v>
      </c>
      <c r="O54" s="323"/>
      <c r="P54" s="323"/>
      <c r="Q54" s="323"/>
      <c r="R54" s="323"/>
      <c r="S54" s="323"/>
      <c r="T54" s="323"/>
      <c r="U54" s="323"/>
      <c r="V54" s="323"/>
      <c r="W54" s="323"/>
      <c r="X54" s="323"/>
      <c r="Y54" s="323"/>
      <c r="Z54" s="323"/>
      <c r="AA54" s="323"/>
      <c r="AB54" s="323"/>
      <c r="AC54" s="323"/>
      <c r="AD54" s="323"/>
      <c r="AE54" s="323"/>
      <c r="AF54" s="323"/>
      <c r="AG54" s="323"/>
      <c r="AH54" s="323"/>
      <c r="AI54" s="323"/>
      <c r="AJ54" s="323"/>
      <c r="AK54" s="323"/>
      <c r="AL54" s="323"/>
      <c r="AM54" s="323"/>
      <c r="AN54" s="323"/>
      <c r="AO54" s="323"/>
      <c r="AP54" s="323"/>
      <c r="AQ54" s="323"/>
      <c r="AR54" s="323"/>
      <c r="AS54" s="323"/>
      <c r="AT54" s="323"/>
      <c r="AU54" s="323"/>
      <c r="AV54" s="323"/>
      <c r="AW54" s="323"/>
      <c r="AX54" s="323"/>
      <c r="AY54" s="323"/>
      <c r="AZ54" s="323"/>
      <c r="BA54" s="323"/>
      <c r="BB54" s="323"/>
      <c r="BC54" s="323"/>
      <c r="BD54" s="323"/>
      <c r="BE54" s="323"/>
      <c r="BF54" s="323"/>
      <c r="BG54" s="323"/>
      <c r="BH54" s="323"/>
      <c r="BI54" s="323"/>
      <c r="BJ54" s="323"/>
      <c r="BK54" s="323"/>
      <c r="BL54" s="323"/>
      <c r="BM54" s="323"/>
      <c r="BN54" s="323"/>
      <c r="BO54" s="323"/>
      <c r="BP54" s="323"/>
      <c r="BQ54" s="323"/>
      <c r="BR54" s="323"/>
      <c r="BS54" s="323"/>
      <c r="BT54" s="323"/>
      <c r="BU54" s="323"/>
      <c r="BV54" s="323"/>
      <c r="BW54" s="323"/>
      <c r="BX54" s="323"/>
      <c r="BY54" s="323"/>
      <c r="BZ54" s="323"/>
      <c r="CA54" s="323"/>
      <c r="CB54" s="323"/>
      <c r="CC54" s="323"/>
      <c r="CD54" s="323"/>
      <c r="CE54" s="323"/>
      <c r="CF54" s="323"/>
      <c r="CG54" s="323"/>
      <c r="CH54" s="323"/>
      <c r="CI54" s="323"/>
      <c r="CJ54" s="323"/>
      <c r="CK54" s="323"/>
      <c r="CL54" s="323"/>
      <c r="CM54" s="323"/>
      <c r="CN54" s="323"/>
      <c r="CO54" s="323"/>
      <c r="CP54" s="323"/>
      <c r="CQ54" s="323"/>
      <c r="CR54" s="323"/>
      <c r="CS54" s="323"/>
      <c r="CT54" s="323"/>
      <c r="CU54" s="323"/>
      <c r="CV54" s="323"/>
      <c r="CW54" s="323"/>
      <c r="CX54" s="323"/>
      <c r="CY54" s="324"/>
      <c r="CZ54" s="324"/>
      <c r="DA54" s="324"/>
      <c r="DB54" s="324"/>
      <c r="DC54" s="324"/>
      <c r="DD54" s="324"/>
      <c r="DE54" s="324"/>
      <c r="DF54" s="324"/>
      <c r="DG54" s="324"/>
      <c r="DH54" s="324"/>
      <c r="DI54" s="324"/>
      <c r="DJ54" s="324"/>
      <c r="DK54" s="324"/>
      <c r="DL54" s="324"/>
      <c r="DM54" s="324"/>
      <c r="DN54" s="324"/>
      <c r="DO54" s="324"/>
      <c r="DP54" s="324"/>
      <c r="DQ54" s="324"/>
      <c r="DR54" s="324"/>
      <c r="DS54" s="324"/>
      <c r="DT54" s="324"/>
    </row>
    <row r="55" spans="1:124" s="325" customFormat="1" ht="19.5" customHeight="1">
      <c r="A55" s="93"/>
      <c r="B55" s="104" t="s">
        <v>53</v>
      </c>
      <c r="C55" s="105">
        <v>0</v>
      </c>
      <c r="D55" s="180">
        <v>0</v>
      </c>
      <c r="E55" s="181">
        <v>0</v>
      </c>
      <c r="F55" s="179" t="s">
        <v>295</v>
      </c>
      <c r="G55" s="180" t="s">
        <v>295</v>
      </c>
      <c r="H55" s="181" t="s">
        <v>295</v>
      </c>
      <c r="I55" s="179" t="s">
        <v>296</v>
      </c>
      <c r="J55" s="180" t="s">
        <v>296</v>
      </c>
      <c r="K55" s="181" t="s">
        <v>296</v>
      </c>
      <c r="L55" s="179" t="s">
        <v>296</v>
      </c>
      <c r="M55" s="180" t="s">
        <v>296</v>
      </c>
      <c r="N55" s="181" t="s">
        <v>296</v>
      </c>
      <c r="O55" s="323"/>
      <c r="P55" s="323"/>
      <c r="Q55" s="323"/>
      <c r="R55" s="323"/>
      <c r="S55" s="323"/>
      <c r="T55" s="323"/>
      <c r="U55" s="323"/>
      <c r="V55" s="323"/>
      <c r="W55" s="323"/>
      <c r="X55" s="323"/>
      <c r="Y55" s="323"/>
      <c r="Z55" s="323"/>
      <c r="AA55" s="323"/>
      <c r="AB55" s="323"/>
      <c r="AC55" s="323"/>
      <c r="AD55" s="323"/>
      <c r="AE55" s="323"/>
      <c r="AF55" s="323"/>
      <c r="AG55" s="323"/>
      <c r="AH55" s="323"/>
      <c r="AI55" s="323"/>
      <c r="AJ55" s="323"/>
      <c r="AK55" s="323"/>
      <c r="AL55" s="323"/>
      <c r="AM55" s="323"/>
      <c r="AN55" s="323"/>
      <c r="AO55" s="323"/>
      <c r="AP55" s="323"/>
      <c r="AQ55" s="323"/>
      <c r="AR55" s="323"/>
      <c r="AS55" s="323"/>
      <c r="AT55" s="323"/>
      <c r="AU55" s="323"/>
      <c r="AV55" s="323"/>
      <c r="AW55" s="323"/>
      <c r="AX55" s="323"/>
      <c r="AY55" s="323"/>
      <c r="AZ55" s="323"/>
      <c r="BA55" s="323"/>
      <c r="BB55" s="323"/>
      <c r="BC55" s="323"/>
      <c r="BD55" s="323"/>
      <c r="BE55" s="323"/>
      <c r="BF55" s="323"/>
      <c r="BG55" s="323"/>
      <c r="BH55" s="323"/>
      <c r="BI55" s="323"/>
      <c r="BJ55" s="323"/>
      <c r="BK55" s="323"/>
      <c r="BL55" s="323"/>
      <c r="BM55" s="323"/>
      <c r="BN55" s="323"/>
      <c r="BO55" s="323"/>
      <c r="BP55" s="323"/>
      <c r="BQ55" s="323"/>
      <c r="BR55" s="323"/>
      <c r="BS55" s="323"/>
      <c r="BT55" s="323"/>
      <c r="BU55" s="323"/>
      <c r="BV55" s="323"/>
      <c r="BW55" s="323"/>
      <c r="BX55" s="323"/>
      <c r="BY55" s="323"/>
      <c r="BZ55" s="323"/>
      <c r="CA55" s="323"/>
      <c r="CB55" s="323"/>
      <c r="CC55" s="323"/>
      <c r="CD55" s="323"/>
      <c r="CE55" s="323"/>
      <c r="CF55" s="323"/>
      <c r="CG55" s="323"/>
      <c r="CH55" s="323"/>
      <c r="CI55" s="323"/>
      <c r="CJ55" s="323"/>
      <c r="CK55" s="323"/>
      <c r="CL55" s="323"/>
      <c r="CM55" s="323"/>
      <c r="CN55" s="323"/>
      <c r="CO55" s="323"/>
      <c r="CP55" s="323"/>
      <c r="CQ55" s="323"/>
      <c r="CR55" s="323"/>
      <c r="CS55" s="323"/>
      <c r="CT55" s="323"/>
      <c r="CU55" s="323"/>
      <c r="CV55" s="323"/>
      <c r="CW55" s="323"/>
      <c r="CX55" s="323"/>
      <c r="CY55" s="324"/>
      <c r="CZ55" s="324"/>
      <c r="DA55" s="324"/>
      <c r="DB55" s="324"/>
      <c r="DC55" s="324"/>
      <c r="DD55" s="324"/>
      <c r="DE55" s="324"/>
      <c r="DF55" s="324"/>
      <c r="DG55" s="324"/>
      <c r="DH55" s="324"/>
      <c r="DI55" s="324"/>
      <c r="DJ55" s="324"/>
      <c r="DK55" s="324"/>
      <c r="DL55" s="324"/>
      <c r="DM55" s="324"/>
      <c r="DN55" s="324"/>
      <c r="DO55" s="324"/>
      <c r="DP55" s="324"/>
      <c r="DQ55" s="324"/>
      <c r="DR55" s="324"/>
      <c r="DS55" s="324"/>
      <c r="DT55" s="324"/>
    </row>
    <row r="56" spans="1:124" s="325" customFormat="1" ht="19.5" customHeight="1">
      <c r="A56" s="93"/>
      <c r="B56" s="104" t="s">
        <v>231</v>
      </c>
      <c r="C56" s="105">
        <v>0</v>
      </c>
      <c r="D56" s="180">
        <v>0</v>
      </c>
      <c r="E56" s="181">
        <v>0</v>
      </c>
      <c r="F56" s="179" t="s">
        <v>295</v>
      </c>
      <c r="G56" s="180" t="s">
        <v>295</v>
      </c>
      <c r="H56" s="181" t="s">
        <v>295</v>
      </c>
      <c r="I56" s="179" t="s">
        <v>296</v>
      </c>
      <c r="J56" s="180" t="s">
        <v>296</v>
      </c>
      <c r="K56" s="181" t="s">
        <v>296</v>
      </c>
      <c r="L56" s="179" t="s">
        <v>296</v>
      </c>
      <c r="M56" s="180" t="s">
        <v>296</v>
      </c>
      <c r="N56" s="181" t="s">
        <v>296</v>
      </c>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3"/>
      <c r="AS56" s="323"/>
      <c r="AT56" s="323"/>
      <c r="AU56" s="323"/>
      <c r="AV56" s="323"/>
      <c r="AW56" s="323"/>
      <c r="AX56" s="323"/>
      <c r="AY56" s="323"/>
      <c r="AZ56" s="323"/>
      <c r="BA56" s="323"/>
      <c r="BB56" s="323"/>
      <c r="BC56" s="323"/>
      <c r="BD56" s="323"/>
      <c r="BE56" s="323"/>
      <c r="BF56" s="323"/>
      <c r="BG56" s="323"/>
      <c r="BH56" s="323"/>
      <c r="BI56" s="323"/>
      <c r="BJ56" s="323"/>
      <c r="BK56" s="323"/>
      <c r="BL56" s="323"/>
      <c r="BM56" s="323"/>
      <c r="BN56" s="323"/>
      <c r="BO56" s="323"/>
      <c r="BP56" s="323"/>
      <c r="BQ56" s="323"/>
      <c r="BR56" s="323"/>
      <c r="BS56" s="323"/>
      <c r="BT56" s="323"/>
      <c r="BU56" s="323"/>
      <c r="BV56" s="323"/>
      <c r="BW56" s="323"/>
      <c r="BX56" s="323"/>
      <c r="BY56" s="323"/>
      <c r="BZ56" s="323"/>
      <c r="CA56" s="323"/>
      <c r="CB56" s="323"/>
      <c r="CC56" s="323"/>
      <c r="CD56" s="323"/>
      <c r="CE56" s="323"/>
      <c r="CF56" s="323"/>
      <c r="CG56" s="323"/>
      <c r="CH56" s="323"/>
      <c r="CI56" s="323"/>
      <c r="CJ56" s="323"/>
      <c r="CK56" s="323"/>
      <c r="CL56" s="323"/>
      <c r="CM56" s="323"/>
      <c r="CN56" s="323"/>
      <c r="CO56" s="323"/>
      <c r="CP56" s="323"/>
      <c r="CQ56" s="323"/>
      <c r="CR56" s="323"/>
      <c r="CS56" s="323"/>
      <c r="CT56" s="323"/>
      <c r="CU56" s="323"/>
      <c r="CV56" s="323"/>
      <c r="CW56" s="323"/>
      <c r="CX56" s="323"/>
      <c r="CY56" s="324"/>
      <c r="CZ56" s="324"/>
      <c r="DA56" s="324"/>
      <c r="DB56" s="324"/>
      <c r="DC56" s="324"/>
      <c r="DD56" s="324"/>
      <c r="DE56" s="324"/>
      <c r="DF56" s="324"/>
      <c r="DG56" s="324"/>
      <c r="DH56" s="324"/>
      <c r="DI56" s="324"/>
      <c r="DJ56" s="324"/>
      <c r="DK56" s="324"/>
      <c r="DL56" s="324"/>
      <c r="DM56" s="324"/>
      <c r="DN56" s="324"/>
      <c r="DO56" s="324"/>
      <c r="DP56" s="324"/>
      <c r="DQ56" s="324"/>
      <c r="DR56" s="324"/>
      <c r="DS56" s="324"/>
      <c r="DT56" s="324"/>
    </row>
    <row r="57" spans="1:124" s="325" customFormat="1" ht="19.5" customHeight="1">
      <c r="A57" s="93"/>
      <c r="B57" s="104" t="s">
        <v>68</v>
      </c>
      <c r="C57" s="105">
        <v>0</v>
      </c>
      <c r="D57" s="180">
        <v>0</v>
      </c>
      <c r="E57" s="181">
        <v>0</v>
      </c>
      <c r="F57" s="179" t="s">
        <v>295</v>
      </c>
      <c r="G57" s="180" t="s">
        <v>295</v>
      </c>
      <c r="H57" s="181" t="s">
        <v>295</v>
      </c>
      <c r="I57" s="179" t="s">
        <v>296</v>
      </c>
      <c r="J57" s="180" t="s">
        <v>296</v>
      </c>
      <c r="K57" s="181" t="s">
        <v>296</v>
      </c>
      <c r="L57" s="179" t="s">
        <v>296</v>
      </c>
      <c r="M57" s="180" t="s">
        <v>296</v>
      </c>
      <c r="N57" s="181" t="s">
        <v>296</v>
      </c>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323"/>
      <c r="BB57" s="323"/>
      <c r="BC57" s="323"/>
      <c r="BD57" s="323"/>
      <c r="BE57" s="323"/>
      <c r="BF57" s="323"/>
      <c r="BG57" s="323"/>
      <c r="BH57" s="323"/>
      <c r="BI57" s="323"/>
      <c r="BJ57" s="323"/>
      <c r="BK57" s="323"/>
      <c r="BL57" s="323"/>
      <c r="BM57" s="323"/>
      <c r="BN57" s="323"/>
      <c r="BO57" s="323"/>
      <c r="BP57" s="323"/>
      <c r="BQ57" s="323"/>
      <c r="BR57" s="323"/>
      <c r="BS57" s="323"/>
      <c r="BT57" s="323"/>
      <c r="BU57" s="323"/>
      <c r="BV57" s="323"/>
      <c r="BW57" s="323"/>
      <c r="BX57" s="323"/>
      <c r="BY57" s="323"/>
      <c r="BZ57" s="323"/>
      <c r="CA57" s="323"/>
      <c r="CB57" s="323"/>
      <c r="CC57" s="323"/>
      <c r="CD57" s="323"/>
      <c r="CE57" s="323"/>
      <c r="CF57" s="323"/>
      <c r="CG57" s="323"/>
      <c r="CH57" s="323"/>
      <c r="CI57" s="323"/>
      <c r="CJ57" s="323"/>
      <c r="CK57" s="323"/>
      <c r="CL57" s="323"/>
      <c r="CM57" s="323"/>
      <c r="CN57" s="323"/>
      <c r="CO57" s="323"/>
      <c r="CP57" s="323"/>
      <c r="CQ57" s="323"/>
      <c r="CR57" s="323"/>
      <c r="CS57" s="323"/>
      <c r="CT57" s="323"/>
      <c r="CU57" s="323"/>
      <c r="CV57" s="323"/>
      <c r="CW57" s="323"/>
      <c r="CX57" s="323"/>
      <c r="CY57" s="324"/>
      <c r="CZ57" s="324"/>
      <c r="DA57" s="324"/>
      <c r="DB57" s="324"/>
      <c r="DC57" s="324"/>
      <c r="DD57" s="324"/>
      <c r="DE57" s="324"/>
      <c r="DF57" s="324"/>
      <c r="DG57" s="324"/>
      <c r="DH57" s="324"/>
      <c r="DI57" s="324"/>
      <c r="DJ57" s="324"/>
      <c r="DK57" s="324"/>
      <c r="DL57" s="324"/>
      <c r="DM57" s="324"/>
      <c r="DN57" s="324"/>
      <c r="DO57" s="324"/>
      <c r="DP57" s="324"/>
      <c r="DQ57" s="324"/>
      <c r="DR57" s="324"/>
      <c r="DS57" s="324"/>
      <c r="DT57" s="324"/>
    </row>
    <row r="58" spans="1:124" s="325" customFormat="1" ht="19.5" customHeight="1">
      <c r="A58" s="93"/>
      <c r="B58" s="104" t="s">
        <v>55</v>
      </c>
      <c r="C58" s="105">
        <v>0</v>
      </c>
      <c r="D58" s="180">
        <v>0</v>
      </c>
      <c r="E58" s="181">
        <v>0</v>
      </c>
      <c r="F58" s="179" t="s">
        <v>295</v>
      </c>
      <c r="G58" s="180" t="s">
        <v>295</v>
      </c>
      <c r="H58" s="181" t="s">
        <v>295</v>
      </c>
      <c r="I58" s="179" t="s">
        <v>296</v>
      </c>
      <c r="J58" s="180" t="s">
        <v>296</v>
      </c>
      <c r="K58" s="181" t="s">
        <v>296</v>
      </c>
      <c r="L58" s="179" t="s">
        <v>296</v>
      </c>
      <c r="M58" s="180" t="s">
        <v>296</v>
      </c>
      <c r="N58" s="181" t="s">
        <v>296</v>
      </c>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c r="BW58" s="323"/>
      <c r="BX58" s="323"/>
      <c r="BY58" s="323"/>
      <c r="BZ58" s="323"/>
      <c r="CA58" s="323"/>
      <c r="CB58" s="323"/>
      <c r="CC58" s="323"/>
      <c r="CD58" s="323"/>
      <c r="CE58" s="323"/>
      <c r="CF58" s="323"/>
      <c r="CG58" s="323"/>
      <c r="CH58" s="323"/>
      <c r="CI58" s="323"/>
      <c r="CJ58" s="323"/>
      <c r="CK58" s="323"/>
      <c r="CL58" s="323"/>
      <c r="CM58" s="323"/>
      <c r="CN58" s="323"/>
      <c r="CO58" s="323"/>
      <c r="CP58" s="323"/>
      <c r="CQ58" s="323"/>
      <c r="CR58" s="323"/>
      <c r="CS58" s="323"/>
      <c r="CT58" s="323"/>
      <c r="CU58" s="323"/>
      <c r="CV58" s="323"/>
      <c r="CW58" s="323"/>
      <c r="CX58" s="323"/>
      <c r="CY58" s="324"/>
      <c r="CZ58" s="324"/>
      <c r="DA58" s="324"/>
      <c r="DB58" s="324"/>
      <c r="DC58" s="324"/>
      <c r="DD58" s="324"/>
      <c r="DE58" s="324"/>
      <c r="DF58" s="324"/>
      <c r="DG58" s="324"/>
      <c r="DH58" s="324"/>
      <c r="DI58" s="324"/>
      <c r="DJ58" s="324"/>
      <c r="DK58" s="324"/>
      <c r="DL58" s="324"/>
      <c r="DM58" s="324"/>
      <c r="DN58" s="324"/>
      <c r="DO58" s="324"/>
      <c r="DP58" s="324"/>
      <c r="DQ58" s="324"/>
      <c r="DR58" s="324"/>
      <c r="DS58" s="324"/>
      <c r="DT58" s="324"/>
    </row>
    <row r="59" spans="1:124" s="325" customFormat="1" ht="19.5" customHeight="1">
      <c r="A59" s="93"/>
      <c r="B59" s="104" t="s">
        <v>50</v>
      </c>
      <c r="C59" s="105">
        <v>907.74481800000001</v>
      </c>
      <c r="D59" s="180" t="s">
        <v>476</v>
      </c>
      <c r="E59" s="181" t="s">
        <v>295</v>
      </c>
      <c r="F59" s="179">
        <v>0.30696181842593567</v>
      </c>
      <c r="G59" s="180" t="s">
        <v>295</v>
      </c>
      <c r="H59" s="181" t="s">
        <v>295</v>
      </c>
      <c r="I59" s="179">
        <v>372.63860925987734</v>
      </c>
      <c r="J59" s="180" t="s">
        <v>476</v>
      </c>
      <c r="K59" s="181" t="s">
        <v>295</v>
      </c>
      <c r="L59" s="179">
        <v>1.1438582511412365</v>
      </c>
      <c r="M59" s="180" t="s">
        <v>476</v>
      </c>
      <c r="N59" s="181" t="s">
        <v>295</v>
      </c>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3"/>
      <c r="BD59" s="323"/>
      <c r="BE59" s="323"/>
      <c r="BF59" s="323"/>
      <c r="BG59" s="323"/>
      <c r="BH59" s="323"/>
      <c r="BI59" s="323"/>
      <c r="BJ59" s="323"/>
      <c r="BK59" s="323"/>
      <c r="BL59" s="323"/>
      <c r="BM59" s="323"/>
      <c r="BN59" s="323"/>
      <c r="BO59" s="323"/>
      <c r="BP59" s="323"/>
      <c r="BQ59" s="323"/>
      <c r="BR59" s="323"/>
      <c r="BS59" s="323"/>
      <c r="BT59" s="323"/>
      <c r="BU59" s="323"/>
      <c r="BV59" s="323"/>
      <c r="BW59" s="323"/>
      <c r="BX59" s="323"/>
      <c r="BY59" s="323"/>
      <c r="BZ59" s="323"/>
      <c r="CA59" s="323"/>
      <c r="CB59" s="323"/>
      <c r="CC59" s="323"/>
      <c r="CD59" s="323"/>
      <c r="CE59" s="323"/>
      <c r="CF59" s="323"/>
      <c r="CG59" s="323"/>
      <c r="CH59" s="323"/>
      <c r="CI59" s="323"/>
      <c r="CJ59" s="323"/>
      <c r="CK59" s="323"/>
      <c r="CL59" s="323"/>
      <c r="CM59" s="323"/>
      <c r="CN59" s="323"/>
      <c r="CO59" s="323"/>
      <c r="CP59" s="323"/>
      <c r="CQ59" s="323"/>
      <c r="CR59" s="323"/>
      <c r="CS59" s="323"/>
      <c r="CT59" s="323"/>
      <c r="CU59" s="323"/>
      <c r="CV59" s="323"/>
      <c r="CW59" s="323"/>
      <c r="CX59" s="323"/>
      <c r="CY59" s="324"/>
      <c r="CZ59" s="324"/>
      <c r="DA59" s="324"/>
      <c r="DB59" s="324"/>
      <c r="DC59" s="324"/>
      <c r="DD59" s="324"/>
      <c r="DE59" s="324"/>
      <c r="DF59" s="324"/>
      <c r="DG59" s="324"/>
      <c r="DH59" s="324"/>
      <c r="DI59" s="324"/>
      <c r="DJ59" s="324"/>
      <c r="DK59" s="324"/>
      <c r="DL59" s="324"/>
      <c r="DM59" s="324"/>
      <c r="DN59" s="324"/>
      <c r="DO59" s="324"/>
      <c r="DP59" s="324"/>
      <c r="DQ59" s="324"/>
      <c r="DR59" s="324"/>
      <c r="DS59" s="324"/>
      <c r="DT59" s="324"/>
    </row>
    <row r="60" spans="1:124" s="325" customFormat="1" ht="18">
      <c r="A60" s="326"/>
      <c r="B60" s="184"/>
      <c r="C60" s="185"/>
      <c r="D60" s="186"/>
      <c r="E60" s="187"/>
      <c r="F60" s="188"/>
      <c r="G60" s="189"/>
      <c r="H60" s="190"/>
      <c r="I60" s="188"/>
      <c r="J60" s="189"/>
      <c r="K60" s="190"/>
      <c r="L60" s="188"/>
      <c r="M60" s="189"/>
      <c r="N60" s="190"/>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c r="BP60" s="323"/>
      <c r="BQ60" s="323"/>
      <c r="BR60" s="323"/>
      <c r="BS60" s="323"/>
      <c r="BT60" s="323"/>
      <c r="BU60" s="323"/>
      <c r="BV60" s="323"/>
      <c r="BW60" s="323"/>
      <c r="BX60" s="323"/>
      <c r="BY60" s="323"/>
      <c r="BZ60" s="323"/>
      <c r="CA60" s="323"/>
      <c r="CB60" s="323"/>
      <c r="CC60" s="323"/>
      <c r="CD60" s="323"/>
      <c r="CE60" s="323"/>
      <c r="CF60" s="323"/>
      <c r="CG60" s="323"/>
      <c r="CH60" s="323"/>
      <c r="CI60" s="323"/>
      <c r="CJ60" s="323"/>
      <c r="CK60" s="323"/>
      <c r="CL60" s="323"/>
      <c r="CM60" s="323"/>
      <c r="CN60" s="323"/>
      <c r="CO60" s="323"/>
      <c r="CP60" s="323"/>
      <c r="CQ60" s="323"/>
      <c r="CR60" s="323"/>
      <c r="CS60" s="323"/>
      <c r="CT60" s="323"/>
      <c r="CU60" s="323"/>
      <c r="CV60" s="323"/>
      <c r="CW60" s="323"/>
      <c r="CX60" s="323"/>
      <c r="CY60" s="324"/>
      <c r="CZ60" s="324"/>
      <c r="DA60" s="324"/>
      <c r="DB60" s="324"/>
    </row>
    <row r="61" spans="1:124" s="325" customFormat="1" ht="20.100000000000001" customHeight="1">
      <c r="A61" s="326"/>
      <c r="B61" s="326" t="s">
        <v>475</v>
      </c>
      <c r="C61" s="327"/>
      <c r="D61" s="326"/>
      <c r="E61" s="327"/>
      <c r="F61" s="326"/>
      <c r="G61" s="326"/>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c r="AE61" s="326"/>
      <c r="AF61" s="326"/>
      <c r="AG61" s="326"/>
      <c r="AH61" s="326"/>
      <c r="AI61" s="326"/>
      <c r="AJ61" s="326"/>
      <c r="AK61" s="326"/>
      <c r="AL61" s="326"/>
      <c r="AM61" s="326"/>
      <c r="AN61" s="326"/>
      <c r="AO61" s="326"/>
      <c r="AP61" s="326"/>
      <c r="AQ61" s="326"/>
      <c r="AR61" s="326"/>
      <c r="AS61" s="326"/>
      <c r="AT61" s="326"/>
      <c r="AU61" s="326"/>
      <c r="AV61" s="326"/>
      <c r="AW61" s="326"/>
      <c r="AX61" s="326"/>
      <c r="AY61" s="326"/>
      <c r="AZ61" s="326"/>
      <c r="BA61" s="326"/>
      <c r="BB61" s="326"/>
      <c r="BC61" s="326"/>
      <c r="BD61" s="326"/>
      <c r="BE61" s="326"/>
      <c r="BF61" s="326"/>
      <c r="BG61" s="326"/>
      <c r="BH61" s="326"/>
      <c r="BI61" s="326"/>
      <c r="BJ61" s="326"/>
      <c r="BK61" s="326"/>
      <c r="BL61" s="326"/>
      <c r="BM61" s="326"/>
      <c r="BN61" s="326"/>
      <c r="BO61" s="326"/>
      <c r="BP61" s="326"/>
      <c r="BQ61" s="326"/>
      <c r="BR61" s="326"/>
      <c r="BS61" s="326"/>
      <c r="BT61" s="326"/>
      <c r="BU61" s="326"/>
      <c r="BV61" s="326"/>
      <c r="BW61" s="326"/>
      <c r="BX61" s="326"/>
      <c r="BY61" s="326"/>
      <c r="BZ61" s="326"/>
      <c r="CA61" s="326"/>
      <c r="CB61" s="326"/>
      <c r="CC61" s="326"/>
      <c r="CD61" s="326"/>
      <c r="CE61" s="326"/>
      <c r="CF61" s="326"/>
      <c r="CG61" s="326"/>
      <c r="CH61" s="326"/>
      <c r="CI61" s="326"/>
      <c r="CJ61" s="326"/>
      <c r="CK61" s="326"/>
      <c r="CL61" s="326"/>
      <c r="CM61" s="326"/>
      <c r="CN61" s="326"/>
      <c r="CO61" s="326"/>
      <c r="CP61" s="326"/>
      <c r="CQ61" s="326"/>
      <c r="CR61" s="326"/>
      <c r="CS61" s="326"/>
      <c r="CT61" s="326"/>
      <c r="CU61" s="326"/>
      <c r="CV61" s="326"/>
      <c r="CW61" s="326"/>
      <c r="CX61" s="326"/>
    </row>
    <row r="62" spans="1:124" ht="20.100000000000001" customHeight="1">
      <c r="B62" s="326" t="s">
        <v>474</v>
      </c>
      <c r="C62" s="116"/>
      <c r="D62" s="116"/>
      <c r="E62" s="116"/>
      <c r="F62" s="116"/>
      <c r="G62" s="116"/>
      <c r="H62" s="116"/>
      <c r="I62" s="116"/>
      <c r="J62" s="116"/>
      <c r="K62" s="116"/>
      <c r="L62" s="116"/>
      <c r="M62" s="116"/>
      <c r="N62" s="116"/>
    </row>
    <row r="63" spans="1:124" ht="20.100000000000001" customHeight="1">
      <c r="B63" s="117"/>
      <c r="C63" s="116"/>
      <c r="D63" s="116"/>
      <c r="E63" s="116"/>
      <c r="F63" s="116"/>
      <c r="G63" s="116"/>
      <c r="H63" s="116"/>
      <c r="I63" s="116"/>
      <c r="J63" s="116"/>
      <c r="K63" s="116"/>
      <c r="L63" s="116"/>
      <c r="M63" s="116"/>
      <c r="N63" s="116"/>
    </row>
    <row r="64" spans="1:124" ht="20.100000000000001" customHeight="1">
      <c r="B64" s="117"/>
      <c r="C64" s="117"/>
      <c r="D64" s="117"/>
      <c r="E64" s="117"/>
      <c r="F64" s="117"/>
      <c r="G64" s="328"/>
      <c r="H64" s="117"/>
      <c r="I64" s="117"/>
      <c r="J64" s="117"/>
      <c r="K64" s="117"/>
      <c r="L64" s="117"/>
      <c r="M64" s="117"/>
      <c r="N64" s="117"/>
    </row>
    <row r="65" spans="2:14" ht="20.100000000000001" customHeight="1">
      <c r="B65" s="117"/>
      <c r="C65" s="117"/>
      <c r="D65" s="117"/>
      <c r="E65" s="117"/>
      <c r="F65" s="117"/>
      <c r="G65" s="117"/>
      <c r="H65" s="117"/>
      <c r="I65" s="117"/>
      <c r="J65" s="328"/>
      <c r="K65" s="117"/>
      <c r="L65" s="117"/>
      <c r="M65" s="117"/>
      <c r="N65" s="117"/>
    </row>
    <row r="66" spans="2:14" ht="20.100000000000001" customHeight="1">
      <c r="B66" s="117"/>
      <c r="C66" s="116"/>
      <c r="D66" s="116"/>
      <c r="E66" s="116"/>
      <c r="F66" s="116"/>
      <c r="G66" s="116"/>
      <c r="H66" s="116"/>
      <c r="I66" s="116"/>
      <c r="J66" s="116"/>
      <c r="K66" s="116"/>
      <c r="L66" s="116"/>
      <c r="M66" s="116"/>
      <c r="N66" s="116"/>
    </row>
    <row r="67" spans="2:14" ht="20.100000000000001" customHeight="1">
      <c r="B67" s="117"/>
    </row>
    <row r="68" spans="2:14" ht="20.100000000000001" customHeight="1">
      <c r="B68" s="84"/>
    </row>
    <row r="69" spans="2:14" ht="20.100000000000001" customHeight="1"/>
    <row r="70" spans="2:14" ht="20.100000000000001" customHeight="1">
      <c r="B70" s="44"/>
    </row>
    <row r="71" spans="2:14" ht="13.7" customHeight="1"/>
    <row r="72" spans="2:14" ht="13.7"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Q1" sqref="Q1"/>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2" hidden="1"/>
  </cols>
  <sheetData>
    <row r="1" spans="1:102" ht="95.1" customHeight="1"/>
    <row r="2" spans="1:102" s="212"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3"/>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31" customFormat="1" ht="42.75" customHeight="1">
      <c r="A5" s="329"/>
      <c r="B5" s="330"/>
      <c r="C5" s="650" t="s">
        <v>20</v>
      </c>
      <c r="D5" s="651"/>
      <c r="E5" s="652"/>
      <c r="F5" s="650" t="s">
        <v>21</v>
      </c>
      <c r="G5" s="651"/>
      <c r="H5" s="652"/>
      <c r="I5" s="650" t="s">
        <v>183</v>
      </c>
      <c r="J5" s="651"/>
      <c r="K5" s="652"/>
      <c r="L5" s="650" t="s">
        <v>184</v>
      </c>
      <c r="M5" s="651"/>
      <c r="N5" s="652"/>
      <c r="O5" s="631" t="s">
        <v>10</v>
      </c>
      <c r="P5" s="632"/>
      <c r="Q5" s="633"/>
      <c r="R5" s="631" t="s">
        <v>11</v>
      </c>
      <c r="S5" s="632"/>
      <c r="T5" s="633"/>
      <c r="U5" s="646" t="s">
        <v>4</v>
      </c>
      <c r="V5" s="647"/>
      <c r="W5" s="648"/>
      <c r="X5" s="93"/>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row>
    <row r="6" spans="1:102" s="334" customFormat="1" ht="20.100000000000001" customHeight="1">
      <c r="A6" s="93"/>
      <c r="B6" s="332"/>
      <c r="C6" s="134">
        <v>45566</v>
      </c>
      <c r="D6" s="135">
        <v>45901</v>
      </c>
      <c r="E6" s="136">
        <v>45931</v>
      </c>
      <c r="F6" s="134">
        <f>C6</f>
        <v>45566</v>
      </c>
      <c r="G6" s="135">
        <f t="shared" ref="G6" si="0">D6</f>
        <v>45901</v>
      </c>
      <c r="H6" s="136">
        <f>E6</f>
        <v>45931</v>
      </c>
      <c r="I6" s="134">
        <f>C6</f>
        <v>45566</v>
      </c>
      <c r="J6" s="135">
        <f>D6</f>
        <v>45901</v>
      </c>
      <c r="K6" s="136">
        <f>E6</f>
        <v>45931</v>
      </c>
      <c r="L6" s="134">
        <f>C6</f>
        <v>45566</v>
      </c>
      <c r="M6" s="135">
        <f>D6</f>
        <v>45901</v>
      </c>
      <c r="N6" s="136">
        <f>E6</f>
        <v>45931</v>
      </c>
      <c r="O6" s="134">
        <f>C6</f>
        <v>45566</v>
      </c>
      <c r="P6" s="135">
        <f>D6</f>
        <v>45901</v>
      </c>
      <c r="Q6" s="136">
        <f>E6</f>
        <v>45931</v>
      </c>
      <c r="R6" s="134">
        <f>C6</f>
        <v>45566</v>
      </c>
      <c r="S6" s="135">
        <f>D6</f>
        <v>45901</v>
      </c>
      <c r="T6" s="136">
        <f>E6</f>
        <v>45931</v>
      </c>
      <c r="U6" s="134">
        <f>C6</f>
        <v>45566</v>
      </c>
      <c r="V6" s="135">
        <f>D6</f>
        <v>45901</v>
      </c>
      <c r="W6" s="136">
        <f>E6</f>
        <v>45931</v>
      </c>
      <c r="X6" s="9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c r="BM6" s="333"/>
      <c r="BN6" s="333"/>
      <c r="BO6" s="333"/>
      <c r="BP6" s="333"/>
      <c r="BQ6" s="333"/>
      <c r="BR6" s="333"/>
      <c r="BS6" s="333"/>
      <c r="BT6" s="333"/>
      <c r="BU6" s="333"/>
      <c r="BV6" s="333"/>
      <c r="BW6" s="333"/>
      <c r="BX6" s="333"/>
      <c r="BY6" s="333"/>
      <c r="BZ6" s="333"/>
      <c r="CA6" s="333"/>
      <c r="CB6" s="333"/>
      <c r="CC6" s="333"/>
      <c r="CD6" s="333"/>
      <c r="CE6" s="333"/>
      <c r="CF6" s="333"/>
      <c r="CG6" s="333"/>
      <c r="CH6" s="333"/>
      <c r="CI6" s="333"/>
      <c r="CJ6" s="333"/>
      <c r="CK6" s="333"/>
      <c r="CL6" s="333"/>
      <c r="CM6" s="333"/>
      <c r="CN6" s="333"/>
      <c r="CO6" s="333"/>
      <c r="CP6" s="333"/>
      <c r="CQ6" s="333"/>
      <c r="CR6" s="333"/>
      <c r="CS6" s="333"/>
      <c r="CT6" s="333"/>
      <c r="CU6" s="333"/>
      <c r="CV6" s="333"/>
      <c r="CW6" s="333"/>
      <c r="CX6" s="333"/>
    </row>
    <row r="7" spans="1:102" s="334" customFormat="1" ht="20.100000000000001" customHeight="1">
      <c r="A7" s="93"/>
      <c r="B7" s="335" t="s">
        <v>294</v>
      </c>
      <c r="C7" s="170">
        <v>8681142.9416814093</v>
      </c>
      <c r="D7" s="240">
        <v>9133939.5295269992</v>
      </c>
      <c r="E7" s="281">
        <v>9235445.2277214509</v>
      </c>
      <c r="F7" s="170">
        <v>5444268.7406369206</v>
      </c>
      <c r="G7" s="240">
        <v>5748599.0189948687</v>
      </c>
      <c r="H7" s="281">
        <v>5739352.1557925902</v>
      </c>
      <c r="I7" s="170">
        <v>2039858.6947415099</v>
      </c>
      <c r="J7" s="240">
        <v>2106292.4613461201</v>
      </c>
      <c r="K7" s="281">
        <v>2136496.4190147398</v>
      </c>
      <c r="L7" s="170">
        <v>419258.13121913001</v>
      </c>
      <c r="M7" s="240">
        <v>448271.82532433997</v>
      </c>
      <c r="N7" s="281">
        <v>495907.44758277002</v>
      </c>
      <c r="O7" s="170">
        <v>392083.41173537</v>
      </c>
      <c r="P7" s="240">
        <v>377657.76810029004</v>
      </c>
      <c r="Q7" s="281">
        <v>401441.98789369996</v>
      </c>
      <c r="R7" s="170">
        <v>358392.33566034003</v>
      </c>
      <c r="S7" s="240">
        <v>422870.33761053003</v>
      </c>
      <c r="T7" s="281">
        <v>431849.83958500996</v>
      </c>
      <c r="U7" s="417">
        <v>27281.627688140001</v>
      </c>
      <c r="V7" s="418">
        <v>30248.118150849998</v>
      </c>
      <c r="W7" s="419">
        <v>30397.377852639998</v>
      </c>
      <c r="X7" s="182"/>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c r="BF7" s="333"/>
      <c r="BG7" s="333"/>
      <c r="BH7" s="333"/>
      <c r="BI7" s="333"/>
      <c r="BJ7" s="333"/>
      <c r="BK7" s="333"/>
      <c r="BL7" s="333"/>
      <c r="BM7" s="333"/>
      <c r="BN7" s="333"/>
      <c r="BO7" s="333"/>
      <c r="BP7" s="333"/>
      <c r="BQ7" s="333"/>
      <c r="BR7" s="333"/>
      <c r="BS7" s="333"/>
      <c r="BT7" s="333"/>
      <c r="BU7" s="333"/>
      <c r="BV7" s="333"/>
      <c r="BW7" s="333"/>
      <c r="BX7" s="333"/>
      <c r="BY7" s="333"/>
      <c r="BZ7" s="333"/>
      <c r="CA7" s="333"/>
      <c r="CB7" s="333"/>
      <c r="CC7" s="333"/>
      <c r="CD7" s="333"/>
      <c r="CE7" s="333"/>
      <c r="CF7" s="333"/>
      <c r="CG7" s="333"/>
      <c r="CH7" s="333"/>
      <c r="CI7" s="333"/>
      <c r="CJ7" s="333"/>
      <c r="CK7" s="333"/>
      <c r="CL7" s="333"/>
      <c r="CM7" s="333"/>
      <c r="CN7" s="333"/>
      <c r="CO7" s="333"/>
      <c r="CP7" s="333"/>
      <c r="CQ7" s="333"/>
      <c r="CR7" s="333"/>
      <c r="CS7" s="333"/>
      <c r="CT7" s="333"/>
      <c r="CU7" s="333"/>
      <c r="CV7" s="333"/>
      <c r="CW7" s="333"/>
      <c r="CX7" s="333"/>
    </row>
    <row r="8" spans="1:102" s="141" customFormat="1" ht="20.100000000000001" customHeight="1">
      <c r="A8" s="93"/>
      <c r="B8" s="104" t="s">
        <v>47</v>
      </c>
      <c r="C8" s="105">
        <v>1935671.2903111801</v>
      </c>
      <c r="D8" s="177">
        <v>2096776.8053942199</v>
      </c>
      <c r="E8" s="178">
        <v>2058249.1870740701</v>
      </c>
      <c r="F8" s="105">
        <v>1488749.0233056298</v>
      </c>
      <c r="G8" s="177">
        <v>1584471.7670165701</v>
      </c>
      <c r="H8" s="178">
        <v>1541232.7676331298</v>
      </c>
      <c r="I8" s="105">
        <v>258011.44352530999</v>
      </c>
      <c r="J8" s="177">
        <v>302628.81413265999</v>
      </c>
      <c r="K8" s="178">
        <v>305721.72764928004</v>
      </c>
      <c r="L8" s="105">
        <v>21421.69497398</v>
      </c>
      <c r="M8" s="177">
        <v>26659.434061669999</v>
      </c>
      <c r="N8" s="178">
        <v>26592.269012189998</v>
      </c>
      <c r="O8" s="105">
        <v>137059.45781286</v>
      </c>
      <c r="P8" s="177">
        <v>158002.904542</v>
      </c>
      <c r="Q8" s="178">
        <v>159464.60002136999</v>
      </c>
      <c r="R8" s="105">
        <v>23540.308125900003</v>
      </c>
      <c r="S8" s="177">
        <v>17412.576718820001</v>
      </c>
      <c r="T8" s="178">
        <v>17657.21788452</v>
      </c>
      <c r="U8" s="420">
        <v>6889.3625675000003</v>
      </c>
      <c r="V8" s="421">
        <v>7601.3089225000003</v>
      </c>
      <c r="W8" s="422">
        <v>7580.6048735799995</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70</v>
      </c>
      <c r="C9" s="105">
        <v>1036785.128828</v>
      </c>
      <c r="D9" s="177">
        <v>1066511.485231</v>
      </c>
      <c r="E9" s="178">
        <v>1080420.705077</v>
      </c>
      <c r="F9" s="105">
        <v>601768.932057</v>
      </c>
      <c r="G9" s="177">
        <v>625735.692943</v>
      </c>
      <c r="H9" s="178">
        <v>632133.91466300003</v>
      </c>
      <c r="I9" s="105">
        <v>263401.35891200003</v>
      </c>
      <c r="J9" s="177">
        <v>270206.32803600002</v>
      </c>
      <c r="K9" s="178">
        <v>271775.26652599999</v>
      </c>
      <c r="L9" s="105">
        <v>51346.200133999999</v>
      </c>
      <c r="M9" s="177">
        <v>63039.226713999997</v>
      </c>
      <c r="N9" s="178">
        <v>56332.667775000002</v>
      </c>
      <c r="O9" s="105">
        <v>84586.166370000006</v>
      </c>
      <c r="P9" s="177">
        <v>65523.392015999998</v>
      </c>
      <c r="Q9" s="178">
        <v>77545.028504000002</v>
      </c>
      <c r="R9" s="105">
        <v>33015.310042999998</v>
      </c>
      <c r="S9" s="177">
        <v>39128.413544000003</v>
      </c>
      <c r="T9" s="178">
        <v>39767.812997000001</v>
      </c>
      <c r="U9" s="420">
        <v>2667.1613120000002</v>
      </c>
      <c r="V9" s="421">
        <v>2878.4319780000001</v>
      </c>
      <c r="W9" s="422">
        <v>2866.0146119999999</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05">
        <v>1156294.77082775</v>
      </c>
      <c r="D10" s="177">
        <v>1180061.8493569701</v>
      </c>
      <c r="E10" s="178">
        <v>1205236.7984945299</v>
      </c>
      <c r="F10" s="105">
        <v>721982.09450249001</v>
      </c>
      <c r="G10" s="177">
        <v>755897.15586290008</v>
      </c>
      <c r="H10" s="178">
        <v>773646.20708059997</v>
      </c>
      <c r="I10" s="105">
        <v>365249.00729212002</v>
      </c>
      <c r="J10" s="177">
        <v>378528.30520573998</v>
      </c>
      <c r="K10" s="178">
        <v>381051.00524997996</v>
      </c>
      <c r="L10" s="105">
        <v>3812.1160345300004</v>
      </c>
      <c r="M10" s="177">
        <v>1841.00872299</v>
      </c>
      <c r="N10" s="178">
        <v>6720.4367698400001</v>
      </c>
      <c r="O10" s="105">
        <v>48792.032446620004</v>
      </c>
      <c r="P10" s="177">
        <v>32010.61274352</v>
      </c>
      <c r="Q10" s="178">
        <v>32104.76317464</v>
      </c>
      <c r="R10" s="105">
        <v>12653.45199428</v>
      </c>
      <c r="S10" s="177">
        <v>7344.8885844300003</v>
      </c>
      <c r="T10" s="178">
        <v>7318.1019397700002</v>
      </c>
      <c r="U10" s="420">
        <v>3806.0685577099998</v>
      </c>
      <c r="V10" s="421">
        <v>4439.8782373900003</v>
      </c>
      <c r="W10" s="422">
        <v>4396.2842796999994</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05">
        <v>954444.33627453004</v>
      </c>
      <c r="D11" s="177">
        <v>764231.2416773201</v>
      </c>
      <c r="E11" s="178">
        <v>782733.25471966993</v>
      </c>
      <c r="F11" s="105">
        <v>714352.90747223003</v>
      </c>
      <c r="G11" s="177">
        <v>525622.68489348004</v>
      </c>
      <c r="H11" s="178">
        <v>531479.18319830997</v>
      </c>
      <c r="I11" s="105">
        <v>116557.72956786001</v>
      </c>
      <c r="J11" s="177">
        <v>118892.42846379</v>
      </c>
      <c r="K11" s="178">
        <v>120404.20384021</v>
      </c>
      <c r="L11" s="105">
        <v>103878.887993</v>
      </c>
      <c r="M11" s="177">
        <v>92136.432041690001</v>
      </c>
      <c r="N11" s="178">
        <v>92992.147177600011</v>
      </c>
      <c r="O11" s="105">
        <v>4434.6186563400006</v>
      </c>
      <c r="P11" s="177">
        <v>0</v>
      </c>
      <c r="Q11" s="178">
        <v>0</v>
      </c>
      <c r="R11" s="105">
        <v>6900.7649152399999</v>
      </c>
      <c r="S11" s="177">
        <v>18725.34439364</v>
      </c>
      <c r="T11" s="178">
        <v>28906.547228089999</v>
      </c>
      <c r="U11" s="420">
        <v>8319.4276698599988</v>
      </c>
      <c r="V11" s="421">
        <v>8854.3518847199994</v>
      </c>
      <c r="W11" s="422">
        <v>8951.1732754599998</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56</v>
      </c>
      <c r="C12" s="105">
        <v>598666.27036900003</v>
      </c>
      <c r="D12" s="177">
        <v>541428.00863400009</v>
      </c>
      <c r="E12" s="178">
        <v>572837.35912100004</v>
      </c>
      <c r="F12" s="105">
        <v>387449.53247899999</v>
      </c>
      <c r="G12" s="177">
        <v>347764.89450599998</v>
      </c>
      <c r="H12" s="178">
        <v>359728.94779800001</v>
      </c>
      <c r="I12" s="105">
        <v>163461.56827700001</v>
      </c>
      <c r="J12" s="177">
        <v>153123.04384599999</v>
      </c>
      <c r="K12" s="178">
        <v>173624.53529199999</v>
      </c>
      <c r="L12" s="105">
        <v>16301.183462999999</v>
      </c>
      <c r="M12" s="177">
        <v>9347.7264400000004</v>
      </c>
      <c r="N12" s="178">
        <v>9352.3797209999993</v>
      </c>
      <c r="O12" s="105">
        <v>19385.366497999999</v>
      </c>
      <c r="P12" s="177">
        <v>19030.876512999999</v>
      </c>
      <c r="Q12" s="178">
        <v>19168.907652000002</v>
      </c>
      <c r="R12" s="105">
        <v>9889.4095039999993</v>
      </c>
      <c r="S12" s="177">
        <v>9457.7021050000003</v>
      </c>
      <c r="T12" s="178">
        <v>8209.6970860000001</v>
      </c>
      <c r="U12" s="420">
        <v>2179.2101480000001</v>
      </c>
      <c r="V12" s="421">
        <v>2703.7652240000002</v>
      </c>
      <c r="W12" s="422">
        <v>2752.891572</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71</v>
      </c>
      <c r="C13" s="105">
        <v>596078.99874399998</v>
      </c>
      <c r="D13" s="177">
        <v>589538.92466600006</v>
      </c>
      <c r="E13" s="178">
        <v>591035.884647</v>
      </c>
      <c r="F13" s="105">
        <v>275710.00342199998</v>
      </c>
      <c r="G13" s="177">
        <v>289209.91249399999</v>
      </c>
      <c r="H13" s="178">
        <v>286054.27446300001</v>
      </c>
      <c r="I13" s="105">
        <v>213086.40990599999</v>
      </c>
      <c r="J13" s="177">
        <v>184860.215582</v>
      </c>
      <c r="K13" s="178">
        <v>191829.12175300001</v>
      </c>
      <c r="L13" s="105">
        <v>33640.125297999999</v>
      </c>
      <c r="M13" s="177">
        <v>32432.924094999998</v>
      </c>
      <c r="N13" s="178">
        <v>25944.502636000001</v>
      </c>
      <c r="O13" s="105">
        <v>29458.245430999999</v>
      </c>
      <c r="P13" s="177">
        <v>36501.405133</v>
      </c>
      <c r="Q13" s="178">
        <v>36639.645100000002</v>
      </c>
      <c r="R13" s="105">
        <v>42704.464478000002</v>
      </c>
      <c r="S13" s="177">
        <v>44865.148902000001</v>
      </c>
      <c r="T13" s="178">
        <v>48852.271291999998</v>
      </c>
      <c r="U13" s="420">
        <v>1479.750209</v>
      </c>
      <c r="V13" s="421">
        <v>1669.31846</v>
      </c>
      <c r="W13" s="422">
        <v>1716.069403</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58</v>
      </c>
      <c r="C14" s="105">
        <v>427861.72822600004</v>
      </c>
      <c r="D14" s="177">
        <v>466402.16889799997</v>
      </c>
      <c r="E14" s="178">
        <v>454751.80883499997</v>
      </c>
      <c r="F14" s="105">
        <v>311350.01953500003</v>
      </c>
      <c r="G14" s="177">
        <v>353137.34509999998</v>
      </c>
      <c r="H14" s="178">
        <v>341526.71283099998</v>
      </c>
      <c r="I14" s="105">
        <v>53055.639526999999</v>
      </c>
      <c r="J14" s="177">
        <v>56432.270304999998</v>
      </c>
      <c r="K14" s="178">
        <v>57082.164863999998</v>
      </c>
      <c r="L14" s="105">
        <v>1818.72</v>
      </c>
      <c r="M14" s="177">
        <v>6.7555319999999996</v>
      </c>
      <c r="N14" s="178">
        <v>6.8532419999999998</v>
      </c>
      <c r="O14" s="105">
        <v>32065.712213999999</v>
      </c>
      <c r="P14" s="177">
        <v>24576.416226000001</v>
      </c>
      <c r="Q14" s="178">
        <v>24023.427231999998</v>
      </c>
      <c r="R14" s="105">
        <v>29116.927023</v>
      </c>
      <c r="S14" s="177">
        <v>31757.704032000001</v>
      </c>
      <c r="T14" s="178">
        <v>31619.328366999998</v>
      </c>
      <c r="U14" s="420">
        <v>454.70992699999999</v>
      </c>
      <c r="V14" s="421">
        <v>491.67770300000001</v>
      </c>
      <c r="W14" s="422">
        <v>493.32229899999999</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224</v>
      </c>
      <c r="C15" s="105">
        <v>689.95964722999997</v>
      </c>
      <c r="D15" s="177">
        <v>338381.48516611999</v>
      </c>
      <c r="E15" s="178">
        <v>322306.18287395005</v>
      </c>
      <c r="F15" s="105">
        <v>421.58495605000002</v>
      </c>
      <c r="G15" s="177">
        <v>211538.63419504001</v>
      </c>
      <c r="H15" s="178">
        <v>207359.35579286999</v>
      </c>
      <c r="I15" s="105">
        <v>0</v>
      </c>
      <c r="J15" s="177">
        <v>0</v>
      </c>
      <c r="K15" s="178">
        <v>0</v>
      </c>
      <c r="L15" s="105">
        <v>268.37469118000001</v>
      </c>
      <c r="M15" s="177">
        <v>78009.126789749993</v>
      </c>
      <c r="N15" s="178">
        <v>65924.489951359996</v>
      </c>
      <c r="O15" s="105">
        <v>0</v>
      </c>
      <c r="P15" s="177">
        <v>2779.60778209</v>
      </c>
      <c r="Q15" s="178">
        <v>2518.2719224899997</v>
      </c>
      <c r="R15" s="105">
        <v>0</v>
      </c>
      <c r="S15" s="177">
        <v>46012.732175720004</v>
      </c>
      <c r="T15" s="178">
        <v>46462.510608119999</v>
      </c>
      <c r="U15" s="420">
        <v>0</v>
      </c>
      <c r="V15" s="421">
        <v>41.384223520000006</v>
      </c>
      <c r="W15" s="422">
        <v>41.554599109999998</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05">
        <v>289014.66042138002</v>
      </c>
      <c r="D16" s="177">
        <v>318804.44697844004</v>
      </c>
      <c r="E16" s="178">
        <v>315340.03557466995</v>
      </c>
      <c r="F16" s="105">
        <v>117552.38375028</v>
      </c>
      <c r="G16" s="177">
        <v>140601.15370095</v>
      </c>
      <c r="H16" s="178">
        <v>138614.30431217002</v>
      </c>
      <c r="I16" s="105">
        <v>71832.023753850008</v>
      </c>
      <c r="J16" s="177">
        <v>80470.66900477001</v>
      </c>
      <c r="K16" s="178">
        <v>80477.797093639994</v>
      </c>
      <c r="L16" s="105">
        <v>51188.379622259999</v>
      </c>
      <c r="M16" s="177">
        <v>53084.422543510002</v>
      </c>
      <c r="N16" s="178">
        <v>50754.343579389999</v>
      </c>
      <c r="O16" s="105">
        <v>0</v>
      </c>
      <c r="P16" s="177">
        <v>0</v>
      </c>
      <c r="Q16" s="178">
        <v>0</v>
      </c>
      <c r="R16" s="105">
        <v>48226.276102960001</v>
      </c>
      <c r="S16" s="177">
        <v>44447.251290040003</v>
      </c>
      <c r="T16" s="178">
        <v>45295.616024339994</v>
      </c>
      <c r="U16" s="420">
        <v>215.59719203</v>
      </c>
      <c r="V16" s="421">
        <v>200.95043916999998</v>
      </c>
      <c r="W16" s="422">
        <v>197.97456513</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05">
        <v>223937.14383098998</v>
      </c>
      <c r="D17" s="177">
        <v>240763.78718029999</v>
      </c>
      <c r="E17" s="178">
        <v>247200.63168535999</v>
      </c>
      <c r="F17" s="105">
        <v>171337.22054564001</v>
      </c>
      <c r="G17" s="177">
        <v>185862.63843351</v>
      </c>
      <c r="H17" s="178">
        <v>192839.64154993001</v>
      </c>
      <c r="I17" s="105">
        <v>52599.92328535</v>
      </c>
      <c r="J17" s="177">
        <v>54901.148746790001</v>
      </c>
      <c r="K17" s="178">
        <v>54360.990135430002</v>
      </c>
      <c r="L17" s="105">
        <v>0</v>
      </c>
      <c r="M17" s="177">
        <v>0</v>
      </c>
      <c r="N17" s="178">
        <v>0</v>
      </c>
      <c r="O17" s="105">
        <v>0</v>
      </c>
      <c r="P17" s="177">
        <v>0</v>
      </c>
      <c r="Q17" s="178">
        <v>0</v>
      </c>
      <c r="R17" s="105">
        <v>0</v>
      </c>
      <c r="S17" s="177">
        <v>0</v>
      </c>
      <c r="T17" s="178">
        <v>0</v>
      </c>
      <c r="U17" s="420">
        <v>0</v>
      </c>
      <c r="V17" s="421">
        <v>0</v>
      </c>
      <c r="W17" s="422">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90280.211777999997</v>
      </c>
      <c r="D18" s="177">
        <v>89448.3508</v>
      </c>
      <c r="E18" s="178">
        <v>90673.589781000002</v>
      </c>
      <c r="F18" s="105">
        <v>43358.135565999997</v>
      </c>
      <c r="G18" s="177">
        <v>43424.919118999998</v>
      </c>
      <c r="H18" s="178">
        <v>44607.261169999998</v>
      </c>
      <c r="I18" s="105">
        <v>42892.711458999998</v>
      </c>
      <c r="J18" s="177">
        <v>40815.095250999999</v>
      </c>
      <c r="K18" s="178">
        <v>40705.682581000001</v>
      </c>
      <c r="L18" s="105">
        <v>0</v>
      </c>
      <c r="M18" s="177">
        <v>0</v>
      </c>
      <c r="N18" s="178">
        <v>0</v>
      </c>
      <c r="O18" s="105">
        <v>990.644227</v>
      </c>
      <c r="P18" s="177">
        <v>970.73671100000001</v>
      </c>
      <c r="Q18" s="178">
        <v>837.11831500000005</v>
      </c>
      <c r="R18" s="105">
        <v>2854.0953650000001</v>
      </c>
      <c r="S18" s="177">
        <v>4009.4686510000001</v>
      </c>
      <c r="T18" s="178">
        <v>4291.2798510000002</v>
      </c>
      <c r="U18" s="420">
        <v>184.62516099999999</v>
      </c>
      <c r="V18" s="421">
        <v>228.131068</v>
      </c>
      <c r="W18" s="422">
        <v>232.24786399999999</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65</v>
      </c>
      <c r="C19" s="105">
        <v>67386.366595390005</v>
      </c>
      <c r="D19" s="177">
        <v>80095.010471069996</v>
      </c>
      <c r="E19" s="178">
        <v>79313.750173449997</v>
      </c>
      <c r="F19" s="105">
        <v>34723.860722910002</v>
      </c>
      <c r="G19" s="177">
        <v>36190.365136860004</v>
      </c>
      <c r="H19" s="178">
        <v>35772.46023543</v>
      </c>
      <c r="I19" s="105">
        <v>22325.146006610001</v>
      </c>
      <c r="J19" s="177">
        <v>29342.627549590001</v>
      </c>
      <c r="K19" s="178">
        <v>25707.100908050001</v>
      </c>
      <c r="L19" s="105">
        <v>7829.1341757700002</v>
      </c>
      <c r="M19" s="177">
        <v>11420.237273049999</v>
      </c>
      <c r="N19" s="178">
        <v>13817.043739659999</v>
      </c>
      <c r="O19" s="105">
        <v>1139.7432492600001</v>
      </c>
      <c r="P19" s="177">
        <v>1570.7694601199998</v>
      </c>
      <c r="Q19" s="178">
        <v>2420.96385973</v>
      </c>
      <c r="R19" s="105">
        <v>1364.9169256600001</v>
      </c>
      <c r="S19" s="177">
        <v>1567.75965918</v>
      </c>
      <c r="T19" s="178">
        <v>1592.66200542</v>
      </c>
      <c r="U19" s="420">
        <v>3.5655151800000002</v>
      </c>
      <c r="V19" s="421">
        <v>3.2513922700000002</v>
      </c>
      <c r="W19" s="422">
        <v>3.5194251599999999</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05">
        <v>178027.90049293</v>
      </c>
      <c r="D20" s="177">
        <v>192910.49535268001</v>
      </c>
      <c r="E20" s="178">
        <v>188430.47862543</v>
      </c>
      <c r="F20" s="105">
        <v>79931.178452079999</v>
      </c>
      <c r="G20" s="177">
        <v>81699.442013020001</v>
      </c>
      <c r="H20" s="178">
        <v>85053.265476219996</v>
      </c>
      <c r="I20" s="105">
        <v>89426.978576189998</v>
      </c>
      <c r="J20" s="177">
        <v>101728.05045628999</v>
      </c>
      <c r="K20" s="178">
        <v>93164.956281240011</v>
      </c>
      <c r="L20" s="105">
        <v>1072.969546</v>
      </c>
      <c r="M20" s="177">
        <v>1169.06373319</v>
      </c>
      <c r="N20" s="178">
        <v>1925.1155796500002</v>
      </c>
      <c r="O20" s="105">
        <v>3738.5286602900001</v>
      </c>
      <c r="P20" s="177">
        <v>4703.45930056</v>
      </c>
      <c r="Q20" s="178">
        <v>4702.9895694699999</v>
      </c>
      <c r="R20" s="105">
        <v>3836.7712704899996</v>
      </c>
      <c r="S20" s="177">
        <v>3553.11311342</v>
      </c>
      <c r="T20" s="178">
        <v>3525.7074922399997</v>
      </c>
      <c r="U20" s="420">
        <v>21.473987879999999</v>
      </c>
      <c r="V20" s="421">
        <v>57.366736200000005</v>
      </c>
      <c r="W20" s="422">
        <v>58.444226610000001</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40</v>
      </c>
      <c r="C21" s="105">
        <v>112039.310469</v>
      </c>
      <c r="D21" s="177">
        <v>62033.772894000002</v>
      </c>
      <c r="E21" s="178">
        <v>128181.946174</v>
      </c>
      <c r="F21" s="105">
        <v>37963.350233999998</v>
      </c>
      <c r="G21" s="177">
        <v>45174.152283000003</v>
      </c>
      <c r="H21" s="178">
        <v>42617.274704000003</v>
      </c>
      <c r="I21" s="105">
        <v>1771.250571</v>
      </c>
      <c r="J21" s="177">
        <v>1623.3564679999999</v>
      </c>
      <c r="K21" s="178">
        <v>1662.471065</v>
      </c>
      <c r="L21" s="105">
        <v>72304.709663999995</v>
      </c>
      <c r="M21" s="177">
        <v>15236.264143</v>
      </c>
      <c r="N21" s="178">
        <v>83902.200404999996</v>
      </c>
      <c r="O21" s="105">
        <v>0</v>
      </c>
      <c r="P21" s="177">
        <v>0</v>
      </c>
      <c r="Q21" s="178">
        <v>0</v>
      </c>
      <c r="R21" s="105">
        <v>0</v>
      </c>
      <c r="S21" s="177">
        <v>0</v>
      </c>
      <c r="T21" s="178">
        <v>0</v>
      </c>
      <c r="U21" s="420">
        <v>0</v>
      </c>
      <c r="V21" s="421">
        <v>0</v>
      </c>
      <c r="W21" s="422">
        <v>0</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62</v>
      </c>
      <c r="C22" s="105">
        <v>64831.566269000003</v>
      </c>
      <c r="D22" s="177">
        <v>85658.553719000003</v>
      </c>
      <c r="E22" s="178">
        <v>84971.886898000012</v>
      </c>
      <c r="F22" s="105">
        <v>56835.611761</v>
      </c>
      <c r="G22" s="177">
        <v>65292.259786000002</v>
      </c>
      <c r="H22" s="178">
        <v>73013.694113000005</v>
      </c>
      <c r="I22" s="105">
        <v>0</v>
      </c>
      <c r="J22" s="177">
        <v>0</v>
      </c>
      <c r="K22" s="178">
        <v>0</v>
      </c>
      <c r="L22" s="105">
        <v>6494.272371</v>
      </c>
      <c r="M22" s="177">
        <v>4983.4585459999998</v>
      </c>
      <c r="N22" s="178">
        <v>4973.7863260000004</v>
      </c>
      <c r="O22" s="105">
        <v>0</v>
      </c>
      <c r="P22" s="177">
        <v>0</v>
      </c>
      <c r="Q22" s="178">
        <v>0</v>
      </c>
      <c r="R22" s="105">
        <v>1501.682137</v>
      </c>
      <c r="S22" s="177">
        <v>15382.835386999999</v>
      </c>
      <c r="T22" s="178">
        <v>6984.4064589999998</v>
      </c>
      <c r="U22" s="420">
        <v>0</v>
      </c>
      <c r="V22" s="421">
        <v>0</v>
      </c>
      <c r="W22" s="422">
        <v>0</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61</v>
      </c>
      <c r="C23" s="105">
        <v>47174.004429000001</v>
      </c>
      <c r="D23" s="177">
        <v>59226.979165000004</v>
      </c>
      <c r="E23" s="178">
        <v>59142.619255000005</v>
      </c>
      <c r="F23" s="105">
        <v>6916.2298360000004</v>
      </c>
      <c r="G23" s="177">
        <v>10138.159788000001</v>
      </c>
      <c r="H23" s="178">
        <v>9155.2740159999994</v>
      </c>
      <c r="I23" s="105">
        <v>9768.7493680000007</v>
      </c>
      <c r="J23" s="177">
        <v>14050.401431</v>
      </c>
      <c r="K23" s="178">
        <v>12355.981995</v>
      </c>
      <c r="L23" s="105">
        <v>25575.381066999998</v>
      </c>
      <c r="M23" s="177">
        <v>30133.898153999999</v>
      </c>
      <c r="N23" s="178">
        <v>27837.284761999999</v>
      </c>
      <c r="O23" s="105">
        <v>484.28512499999999</v>
      </c>
      <c r="P23" s="177">
        <v>442.28291100000001</v>
      </c>
      <c r="Q23" s="178">
        <v>5440.0515759999998</v>
      </c>
      <c r="R23" s="105">
        <v>4428.6726349999999</v>
      </c>
      <c r="S23" s="177">
        <v>4461.5781530000004</v>
      </c>
      <c r="T23" s="178">
        <v>4353.3680860000004</v>
      </c>
      <c r="U23" s="420">
        <v>0.68639799999999995</v>
      </c>
      <c r="V23" s="421">
        <v>0.65872799999999998</v>
      </c>
      <c r="W23" s="422">
        <v>0.65881999999999996</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223</v>
      </c>
      <c r="C24" s="105">
        <v>137763.94024216</v>
      </c>
      <c r="D24" s="177">
        <v>144253.39011379002</v>
      </c>
      <c r="E24" s="178">
        <v>149043.01777000001</v>
      </c>
      <c r="F24" s="105">
        <v>129016.81929989999</v>
      </c>
      <c r="G24" s="177">
        <v>134722.00289516</v>
      </c>
      <c r="H24" s="178">
        <v>138697.40667147</v>
      </c>
      <c r="I24" s="105">
        <v>4269.3118708800002</v>
      </c>
      <c r="J24" s="177">
        <v>4901.7353884799995</v>
      </c>
      <c r="K24" s="178">
        <v>4892.0098631599994</v>
      </c>
      <c r="L24" s="105">
        <v>0</v>
      </c>
      <c r="M24" s="177">
        <v>0</v>
      </c>
      <c r="N24" s="178">
        <v>0</v>
      </c>
      <c r="O24" s="105">
        <v>0</v>
      </c>
      <c r="P24" s="177">
        <v>0</v>
      </c>
      <c r="Q24" s="178">
        <v>0</v>
      </c>
      <c r="R24" s="105">
        <v>3853.9366527900002</v>
      </c>
      <c r="S24" s="177">
        <v>3903.4942792800002</v>
      </c>
      <c r="T24" s="178">
        <v>4712.7969261000007</v>
      </c>
      <c r="U24" s="420">
        <v>623.87241859000005</v>
      </c>
      <c r="V24" s="421">
        <v>726.15755087000002</v>
      </c>
      <c r="W24" s="422">
        <v>740.80430926999998</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36</v>
      </c>
      <c r="C25" s="105">
        <v>34284.878542999999</v>
      </c>
      <c r="D25" s="177">
        <v>33012.406810999993</v>
      </c>
      <c r="E25" s="178">
        <v>33455.164721000001</v>
      </c>
      <c r="F25" s="105">
        <v>19453.054674999999</v>
      </c>
      <c r="G25" s="177">
        <v>19270.846667999998</v>
      </c>
      <c r="H25" s="178">
        <v>19625.951827000001</v>
      </c>
      <c r="I25" s="105">
        <v>12565.351021</v>
      </c>
      <c r="J25" s="177">
        <v>11828.211950999999</v>
      </c>
      <c r="K25" s="178">
        <v>11826.751678000001</v>
      </c>
      <c r="L25" s="105">
        <v>1982.4146539999999</v>
      </c>
      <c r="M25" s="177">
        <v>1784.0080210000001</v>
      </c>
      <c r="N25" s="178">
        <v>1883.1195110000001</v>
      </c>
      <c r="O25" s="105">
        <v>113.986482</v>
      </c>
      <c r="P25" s="177">
        <v>0</v>
      </c>
      <c r="Q25" s="178">
        <v>0</v>
      </c>
      <c r="R25" s="105">
        <v>141.19566599999999</v>
      </c>
      <c r="S25" s="177">
        <v>89.472244000000003</v>
      </c>
      <c r="T25" s="178">
        <v>78.150216999999998</v>
      </c>
      <c r="U25" s="420">
        <v>28.876045000000001</v>
      </c>
      <c r="V25" s="421">
        <v>39.867927000000002</v>
      </c>
      <c r="W25" s="422">
        <v>41.191488</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67</v>
      </c>
      <c r="C26" s="105">
        <v>80730.485520000002</v>
      </c>
      <c r="D26" s="177">
        <v>115016.202594</v>
      </c>
      <c r="E26" s="178">
        <v>115413.364692</v>
      </c>
      <c r="F26" s="105">
        <v>30963.032931999998</v>
      </c>
      <c r="G26" s="177">
        <v>48593.746020999999</v>
      </c>
      <c r="H26" s="178">
        <v>49668.393600000003</v>
      </c>
      <c r="I26" s="105">
        <v>29713.875774</v>
      </c>
      <c r="J26" s="177">
        <v>46980.738121000002</v>
      </c>
      <c r="K26" s="178">
        <v>48985.726841000003</v>
      </c>
      <c r="L26" s="105">
        <v>9464.9994740000002</v>
      </c>
      <c r="M26" s="177">
        <v>10282.604488999999</v>
      </c>
      <c r="N26" s="178">
        <v>10195.863015000001</v>
      </c>
      <c r="O26" s="105">
        <v>0</v>
      </c>
      <c r="P26" s="177">
        <v>0</v>
      </c>
      <c r="Q26" s="178">
        <v>0</v>
      </c>
      <c r="R26" s="105">
        <v>10549.482273</v>
      </c>
      <c r="S26" s="177">
        <v>9114.4459019999995</v>
      </c>
      <c r="T26" s="178">
        <v>6510.2963120000004</v>
      </c>
      <c r="U26" s="420">
        <v>39.095067</v>
      </c>
      <c r="V26" s="421">
        <v>44.668061000000002</v>
      </c>
      <c r="W26" s="422">
        <v>53.084924000000001</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34</v>
      </c>
      <c r="C27" s="105">
        <v>91040.715284999998</v>
      </c>
      <c r="D27" s="177">
        <v>105294.404729</v>
      </c>
      <c r="E27" s="178">
        <v>103446.415521</v>
      </c>
      <c r="F27" s="105">
        <v>29608.939716000001</v>
      </c>
      <c r="G27" s="177">
        <v>39758.940971000004</v>
      </c>
      <c r="H27" s="178">
        <v>35951.302558000003</v>
      </c>
      <c r="I27" s="105">
        <v>43328.571170000003</v>
      </c>
      <c r="J27" s="177">
        <v>47000.743693999997</v>
      </c>
      <c r="K27" s="178">
        <v>46990.933309</v>
      </c>
      <c r="L27" s="105">
        <v>278.336904</v>
      </c>
      <c r="M27" s="177">
        <v>85.590756999999996</v>
      </c>
      <c r="N27" s="178">
        <v>85.660398999999998</v>
      </c>
      <c r="O27" s="105">
        <v>1756.4484540000001</v>
      </c>
      <c r="P27" s="177">
        <v>1824.9362699999999</v>
      </c>
      <c r="Q27" s="178">
        <v>1847.4740019999999</v>
      </c>
      <c r="R27" s="105">
        <v>16067.712163</v>
      </c>
      <c r="S27" s="177">
        <v>16623.723016</v>
      </c>
      <c r="T27" s="178">
        <v>18570.571585000002</v>
      </c>
      <c r="U27" s="420">
        <v>0.70687800000000001</v>
      </c>
      <c r="V27" s="421">
        <v>0.47002100000000002</v>
      </c>
      <c r="W27" s="422">
        <v>0.47366799999999998</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46</v>
      </c>
      <c r="C28" s="105">
        <v>701.85883799999999</v>
      </c>
      <c r="D28" s="177">
        <v>0</v>
      </c>
      <c r="E28" s="178">
        <v>1486.527785</v>
      </c>
      <c r="F28" s="105">
        <v>0</v>
      </c>
      <c r="G28" s="177">
        <v>0</v>
      </c>
      <c r="H28" s="178">
        <v>0</v>
      </c>
      <c r="I28" s="105">
        <v>0</v>
      </c>
      <c r="J28" s="177">
        <v>0</v>
      </c>
      <c r="K28" s="178">
        <v>0</v>
      </c>
      <c r="L28" s="105">
        <v>0</v>
      </c>
      <c r="M28" s="177">
        <v>0</v>
      </c>
      <c r="N28" s="178">
        <v>0</v>
      </c>
      <c r="O28" s="105">
        <v>0</v>
      </c>
      <c r="P28" s="177">
        <v>0</v>
      </c>
      <c r="Q28" s="178">
        <v>0</v>
      </c>
      <c r="R28" s="105">
        <v>701.85883799999999</v>
      </c>
      <c r="S28" s="177">
        <v>0</v>
      </c>
      <c r="T28" s="178">
        <v>1486.527785</v>
      </c>
      <c r="U28" s="420">
        <v>0</v>
      </c>
      <c r="V28" s="421">
        <v>0</v>
      </c>
      <c r="W28" s="422">
        <v>0</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69</v>
      </c>
      <c r="C29" s="105">
        <v>122832.47516</v>
      </c>
      <c r="D29" s="177">
        <v>122179.694905</v>
      </c>
      <c r="E29" s="178">
        <v>123658.794987</v>
      </c>
      <c r="F29" s="105">
        <v>39137.320998000003</v>
      </c>
      <c r="G29" s="177">
        <v>43108.905429999999</v>
      </c>
      <c r="H29" s="178">
        <v>42570.778873000003</v>
      </c>
      <c r="I29" s="105">
        <v>21806.376187000002</v>
      </c>
      <c r="J29" s="177">
        <v>24822.040313000001</v>
      </c>
      <c r="K29" s="178">
        <v>24833.319559</v>
      </c>
      <c r="L29" s="105">
        <v>3741.1240859999998</v>
      </c>
      <c r="M29" s="177">
        <v>2849.115605</v>
      </c>
      <c r="N29" s="178">
        <v>2848.2740370000001</v>
      </c>
      <c r="O29" s="105">
        <v>0</v>
      </c>
      <c r="P29" s="177">
        <v>0</v>
      </c>
      <c r="Q29" s="178">
        <v>0</v>
      </c>
      <c r="R29" s="105">
        <v>58144.879287000003</v>
      </c>
      <c r="S29" s="177">
        <v>51397.130554000003</v>
      </c>
      <c r="T29" s="178">
        <v>53403.863985999997</v>
      </c>
      <c r="U29" s="420">
        <v>2.7746019999999998</v>
      </c>
      <c r="V29" s="421">
        <v>2.5030030000000001</v>
      </c>
      <c r="W29" s="422">
        <v>2.558532</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73</v>
      </c>
      <c r="C30" s="105">
        <v>60336.474322000002</v>
      </c>
      <c r="D30" s="177">
        <v>63481.071071000006</v>
      </c>
      <c r="E30" s="178">
        <v>65892.153307999994</v>
      </c>
      <c r="F30" s="105">
        <v>36901.637798000003</v>
      </c>
      <c r="G30" s="177">
        <v>37047.612288999997</v>
      </c>
      <c r="H30" s="178">
        <v>37287.785806</v>
      </c>
      <c r="I30" s="105">
        <v>18901.682015999999</v>
      </c>
      <c r="J30" s="177">
        <v>21472.899108000001</v>
      </c>
      <c r="K30" s="178">
        <v>23406.691629000001</v>
      </c>
      <c r="L30" s="105">
        <v>332.05907999999999</v>
      </c>
      <c r="M30" s="177">
        <v>671.12728500000003</v>
      </c>
      <c r="N30" s="178">
        <v>816.33049600000004</v>
      </c>
      <c r="O30" s="105">
        <v>0</v>
      </c>
      <c r="P30" s="177">
        <v>0</v>
      </c>
      <c r="Q30" s="178">
        <v>0</v>
      </c>
      <c r="R30" s="105">
        <v>4191.2225950000002</v>
      </c>
      <c r="S30" s="177">
        <v>4275.7716730000002</v>
      </c>
      <c r="T30" s="178">
        <v>4367.808164</v>
      </c>
      <c r="U30" s="420">
        <v>9.872833</v>
      </c>
      <c r="V30" s="421">
        <v>13.660716000000001</v>
      </c>
      <c r="W30" s="422">
        <v>13.537212999999999</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05">
        <v>34382.658318000002</v>
      </c>
      <c r="D31" s="177">
        <v>41940.414053</v>
      </c>
      <c r="E31" s="178">
        <v>46010.624996999999</v>
      </c>
      <c r="F31" s="105">
        <v>2212.3081889999999</v>
      </c>
      <c r="G31" s="177">
        <v>3400.1822050000001</v>
      </c>
      <c r="H31" s="178">
        <v>3654.9253180000001</v>
      </c>
      <c r="I31" s="105">
        <v>1975.584574</v>
      </c>
      <c r="J31" s="177">
        <v>2360.6266609999998</v>
      </c>
      <c r="K31" s="178">
        <v>2364.4772950000001</v>
      </c>
      <c r="L31" s="105">
        <v>0</v>
      </c>
      <c r="M31" s="177">
        <v>0</v>
      </c>
      <c r="N31" s="178">
        <v>0</v>
      </c>
      <c r="O31" s="105">
        <v>13444.0587</v>
      </c>
      <c r="P31" s="177">
        <v>13333.866849</v>
      </c>
      <c r="Q31" s="178">
        <v>18345.792452000002</v>
      </c>
      <c r="R31" s="105">
        <v>16592.953792</v>
      </c>
      <c r="S31" s="177">
        <v>22713.879045000001</v>
      </c>
      <c r="T31" s="178">
        <v>21511.931384</v>
      </c>
      <c r="U31" s="420">
        <v>157.753063</v>
      </c>
      <c r="V31" s="421">
        <v>131.85929300000001</v>
      </c>
      <c r="W31" s="422">
        <v>133.498548</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45</v>
      </c>
      <c r="C32" s="105">
        <v>39541.168135999993</v>
      </c>
      <c r="D32" s="177">
        <v>43736.097756999996</v>
      </c>
      <c r="E32" s="178">
        <v>42461.045448000004</v>
      </c>
      <c r="F32" s="105">
        <v>12931.416825</v>
      </c>
      <c r="G32" s="177">
        <v>15985.086799999999</v>
      </c>
      <c r="H32" s="178">
        <v>14451.769222000001</v>
      </c>
      <c r="I32" s="105">
        <v>25981.231937</v>
      </c>
      <c r="J32" s="177">
        <v>27582.333132</v>
      </c>
      <c r="K32" s="178">
        <v>27846.428757999998</v>
      </c>
      <c r="L32" s="105">
        <v>413.91098799999997</v>
      </c>
      <c r="M32" s="177">
        <v>0</v>
      </c>
      <c r="N32" s="178">
        <v>0</v>
      </c>
      <c r="O32" s="105">
        <v>0</v>
      </c>
      <c r="P32" s="177">
        <v>0</v>
      </c>
      <c r="Q32" s="178">
        <v>0</v>
      </c>
      <c r="R32" s="105">
        <v>214.33037100000001</v>
      </c>
      <c r="S32" s="177">
        <v>168.34400600000001</v>
      </c>
      <c r="T32" s="178">
        <v>162.51288099999999</v>
      </c>
      <c r="U32" s="420">
        <v>0.27801500000000001</v>
      </c>
      <c r="V32" s="421">
        <v>0.33381899999999998</v>
      </c>
      <c r="W32" s="422">
        <v>0.33458700000000002</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31</v>
      </c>
      <c r="C33" s="105">
        <v>35235.482089999998</v>
      </c>
      <c r="D33" s="177">
        <v>50618.417025999996</v>
      </c>
      <c r="E33" s="178">
        <v>44866.870413999997</v>
      </c>
      <c r="F33" s="105">
        <v>13421.535599000001</v>
      </c>
      <c r="G33" s="177">
        <v>21024.086843000001</v>
      </c>
      <c r="H33" s="178">
        <v>15593.349135</v>
      </c>
      <c r="I33" s="105">
        <v>6394.3724400000001</v>
      </c>
      <c r="J33" s="177">
        <v>10251.147951000001</v>
      </c>
      <c r="K33" s="178">
        <v>9953.5448680000009</v>
      </c>
      <c r="L33" s="105">
        <v>3560.8949550000002</v>
      </c>
      <c r="M33" s="177">
        <v>8359.2668290000001</v>
      </c>
      <c r="N33" s="178">
        <v>8368.5944639999998</v>
      </c>
      <c r="O33" s="105">
        <v>11751.694385000001</v>
      </c>
      <c r="P33" s="177">
        <v>10758.207213</v>
      </c>
      <c r="Q33" s="178">
        <v>10740.460537999999</v>
      </c>
      <c r="R33" s="105">
        <v>69.435032000000007</v>
      </c>
      <c r="S33" s="177">
        <v>195.752161</v>
      </c>
      <c r="T33" s="178">
        <v>181.28689800000001</v>
      </c>
      <c r="U33" s="420">
        <v>37.549678999999998</v>
      </c>
      <c r="V33" s="421">
        <v>29.956029000000001</v>
      </c>
      <c r="W33" s="422">
        <v>29.634511</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48</v>
      </c>
      <c r="C34" s="105">
        <v>22.545535000000001</v>
      </c>
      <c r="D34" s="177">
        <v>20.640232000000001</v>
      </c>
      <c r="E34" s="178">
        <v>20.939309000000002</v>
      </c>
      <c r="F34" s="105">
        <v>22.545535000000001</v>
      </c>
      <c r="G34" s="177">
        <v>20.640232000000001</v>
      </c>
      <c r="H34" s="178">
        <v>20.939309000000002</v>
      </c>
      <c r="I34" s="105">
        <v>0</v>
      </c>
      <c r="J34" s="177">
        <v>0</v>
      </c>
      <c r="K34" s="178">
        <v>0</v>
      </c>
      <c r="L34" s="105">
        <v>0</v>
      </c>
      <c r="M34" s="177">
        <v>0</v>
      </c>
      <c r="N34" s="178">
        <v>0</v>
      </c>
      <c r="O34" s="105">
        <v>0</v>
      </c>
      <c r="P34" s="177">
        <v>0</v>
      </c>
      <c r="Q34" s="178">
        <v>0</v>
      </c>
      <c r="R34" s="105">
        <v>0</v>
      </c>
      <c r="S34" s="177">
        <v>0</v>
      </c>
      <c r="T34" s="178">
        <v>0</v>
      </c>
      <c r="U34" s="420">
        <v>0</v>
      </c>
      <c r="V34" s="421">
        <v>0</v>
      </c>
      <c r="W34" s="422">
        <v>0</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479</v>
      </c>
      <c r="C35" s="105">
        <v>9887.1381868099998</v>
      </c>
      <c r="D35" s="177">
        <v>46550.018464000001</v>
      </c>
      <c r="E35" s="178">
        <v>48637.903844</v>
      </c>
      <c r="F35" s="105">
        <v>2946.1769072699999</v>
      </c>
      <c r="G35" s="177">
        <v>22906.421547999998</v>
      </c>
      <c r="H35" s="178">
        <v>24226.583767</v>
      </c>
      <c r="I35" s="105">
        <v>6812.0216989</v>
      </c>
      <c r="J35" s="177">
        <v>23559.101710999999</v>
      </c>
      <c r="K35" s="178">
        <v>24324.020353</v>
      </c>
      <c r="L35" s="105">
        <v>0</v>
      </c>
      <c r="M35" s="177">
        <v>0</v>
      </c>
      <c r="N35" s="178">
        <v>0</v>
      </c>
      <c r="O35" s="105">
        <v>0</v>
      </c>
      <c r="P35" s="177">
        <v>0</v>
      </c>
      <c r="Q35" s="178">
        <v>0</v>
      </c>
      <c r="R35" s="105">
        <v>126.98114442000001</v>
      </c>
      <c r="S35" s="177">
        <v>0</v>
      </c>
      <c r="T35" s="178">
        <v>0</v>
      </c>
      <c r="U35" s="420">
        <v>1.9584362200000001</v>
      </c>
      <c r="V35" s="421">
        <v>84.495204999999999</v>
      </c>
      <c r="W35" s="422">
        <v>87.299723999999998</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39</v>
      </c>
      <c r="C36" s="105">
        <v>40211.136041680002</v>
      </c>
      <c r="D36" s="177">
        <v>46453.131147490007</v>
      </c>
      <c r="E36" s="178">
        <v>47953.830019760004</v>
      </c>
      <c r="F36" s="105">
        <v>4787.1843619700003</v>
      </c>
      <c r="G36" s="177">
        <v>5171.4648596999996</v>
      </c>
      <c r="H36" s="178">
        <v>5547.8134483699996</v>
      </c>
      <c r="I36" s="105">
        <v>30076.688969439998</v>
      </c>
      <c r="J36" s="177">
        <v>34228.08836021</v>
      </c>
      <c r="K36" s="178">
        <v>34673.938828749997</v>
      </c>
      <c r="L36" s="105">
        <v>0</v>
      </c>
      <c r="M36" s="177">
        <v>0</v>
      </c>
      <c r="N36" s="178">
        <v>0</v>
      </c>
      <c r="O36" s="105">
        <v>0</v>
      </c>
      <c r="P36" s="177">
        <v>0</v>
      </c>
      <c r="Q36" s="178">
        <v>0</v>
      </c>
      <c r="R36" s="105">
        <v>5347.2627102700008</v>
      </c>
      <c r="S36" s="177">
        <v>7053.5779275799996</v>
      </c>
      <c r="T36" s="178">
        <v>7732.07774264</v>
      </c>
      <c r="U36" s="420">
        <v>0</v>
      </c>
      <c r="V36" s="421">
        <v>0</v>
      </c>
      <c r="W36" s="422">
        <v>0</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66</v>
      </c>
      <c r="C37" s="105">
        <v>28830.864192000001</v>
      </c>
      <c r="D37" s="177">
        <v>30112.139373999998</v>
      </c>
      <c r="E37" s="178">
        <v>30562.223434</v>
      </c>
      <c r="F37" s="105">
        <v>17129.861314999998</v>
      </c>
      <c r="G37" s="177">
        <v>17785.797833000001</v>
      </c>
      <c r="H37" s="178">
        <v>16745.346603000002</v>
      </c>
      <c r="I37" s="105">
        <v>11701.002877000001</v>
      </c>
      <c r="J37" s="177">
        <v>12326.341541</v>
      </c>
      <c r="K37" s="178">
        <v>13816.876831</v>
      </c>
      <c r="L37" s="105">
        <v>0</v>
      </c>
      <c r="M37" s="177">
        <v>0</v>
      </c>
      <c r="N37" s="178">
        <v>0</v>
      </c>
      <c r="O37" s="105">
        <v>0</v>
      </c>
      <c r="P37" s="177">
        <v>0</v>
      </c>
      <c r="Q37" s="178">
        <v>0</v>
      </c>
      <c r="R37" s="105">
        <v>0</v>
      </c>
      <c r="S37" s="177">
        <v>0</v>
      </c>
      <c r="T37" s="178">
        <v>0</v>
      </c>
      <c r="U37" s="420">
        <v>0</v>
      </c>
      <c r="V37" s="421">
        <v>0</v>
      </c>
      <c r="W37" s="422">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52</v>
      </c>
      <c r="C38" s="105">
        <v>18369.742568999998</v>
      </c>
      <c r="D38" s="177">
        <v>21400.063189</v>
      </c>
      <c r="E38" s="178">
        <v>21287.398182000001</v>
      </c>
      <c r="F38" s="105">
        <v>356.46106900000001</v>
      </c>
      <c r="G38" s="177">
        <v>464.47869800000001</v>
      </c>
      <c r="H38" s="178">
        <v>460.10212000000001</v>
      </c>
      <c r="I38" s="105">
        <v>13154.981965999999</v>
      </c>
      <c r="J38" s="177">
        <v>14239.220272</v>
      </c>
      <c r="K38" s="178">
        <v>14047.578272000001</v>
      </c>
      <c r="L38" s="105">
        <v>1975.4680310000001</v>
      </c>
      <c r="M38" s="177">
        <v>3114.3515160000002</v>
      </c>
      <c r="N38" s="178">
        <v>3193.0756759999999</v>
      </c>
      <c r="O38" s="105">
        <v>2882.4230240000002</v>
      </c>
      <c r="P38" s="177">
        <v>3116.6067910000002</v>
      </c>
      <c r="Q38" s="178">
        <v>3121.2352529999998</v>
      </c>
      <c r="R38" s="105">
        <v>0</v>
      </c>
      <c r="S38" s="177">
        <v>465</v>
      </c>
      <c r="T38" s="178">
        <v>465</v>
      </c>
      <c r="U38" s="420">
        <v>0.40847899999999998</v>
      </c>
      <c r="V38" s="421">
        <v>0.405912</v>
      </c>
      <c r="W38" s="422">
        <v>0.40686099999999997</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49</v>
      </c>
      <c r="C39" s="105">
        <v>0</v>
      </c>
      <c r="D39" s="177">
        <v>0</v>
      </c>
      <c r="E39" s="178">
        <v>0</v>
      </c>
      <c r="F39" s="105">
        <v>0</v>
      </c>
      <c r="G39" s="177">
        <v>0</v>
      </c>
      <c r="H39" s="178">
        <v>0</v>
      </c>
      <c r="I39" s="105">
        <v>0</v>
      </c>
      <c r="J39" s="177">
        <v>0</v>
      </c>
      <c r="K39" s="178">
        <v>0</v>
      </c>
      <c r="L39" s="105">
        <v>0</v>
      </c>
      <c r="M39" s="177">
        <v>0</v>
      </c>
      <c r="N39" s="178">
        <v>0</v>
      </c>
      <c r="O39" s="105">
        <v>0</v>
      </c>
      <c r="P39" s="177">
        <v>0</v>
      </c>
      <c r="Q39" s="178">
        <v>0</v>
      </c>
      <c r="R39" s="105">
        <v>0</v>
      </c>
      <c r="S39" s="177">
        <v>0</v>
      </c>
      <c r="T39" s="178">
        <v>0</v>
      </c>
      <c r="U39" s="420">
        <v>0</v>
      </c>
      <c r="V39" s="421">
        <v>0</v>
      </c>
      <c r="W39" s="422">
        <v>0</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42</v>
      </c>
      <c r="C40" s="105">
        <v>12113.743946000001</v>
      </c>
      <c r="D40" s="177">
        <v>17997.496706999998</v>
      </c>
      <c r="E40" s="178">
        <v>18596.715900000003</v>
      </c>
      <c r="F40" s="105">
        <v>3490.1021649999998</v>
      </c>
      <c r="G40" s="177">
        <v>8640.7531139999992</v>
      </c>
      <c r="H40" s="178">
        <v>9137.7731600000006</v>
      </c>
      <c r="I40" s="105">
        <v>8589.5478440000006</v>
      </c>
      <c r="J40" s="177">
        <v>9338.0881079999999</v>
      </c>
      <c r="K40" s="178">
        <v>9440.1937039999993</v>
      </c>
      <c r="L40" s="105">
        <v>0</v>
      </c>
      <c r="M40" s="177">
        <v>0</v>
      </c>
      <c r="N40" s="178">
        <v>0</v>
      </c>
      <c r="O40" s="105">
        <v>0</v>
      </c>
      <c r="P40" s="177">
        <v>0</v>
      </c>
      <c r="Q40" s="178">
        <v>0</v>
      </c>
      <c r="R40" s="105">
        <v>34.093936999999997</v>
      </c>
      <c r="S40" s="177">
        <v>18.655484999999999</v>
      </c>
      <c r="T40" s="178">
        <v>18.749036</v>
      </c>
      <c r="U40" s="420">
        <v>0</v>
      </c>
      <c r="V40" s="421">
        <v>0</v>
      </c>
      <c r="W40" s="422">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59</v>
      </c>
      <c r="C41" s="105">
        <v>12284.589239020001</v>
      </c>
      <c r="D41" s="177">
        <v>13421.284911350001</v>
      </c>
      <c r="E41" s="178">
        <v>13640.75679284</v>
      </c>
      <c r="F41" s="105">
        <v>672.45082703999992</v>
      </c>
      <c r="G41" s="177">
        <v>475.77433636000001</v>
      </c>
      <c r="H41" s="178">
        <v>654.00287302999993</v>
      </c>
      <c r="I41" s="105">
        <v>10142.750585350001</v>
      </c>
      <c r="J41" s="177">
        <v>11668.445100450001</v>
      </c>
      <c r="K41" s="178">
        <v>11787.80336455</v>
      </c>
      <c r="L41" s="105">
        <v>0</v>
      </c>
      <c r="M41" s="177">
        <v>0</v>
      </c>
      <c r="N41" s="178">
        <v>0</v>
      </c>
      <c r="O41" s="105">
        <v>0</v>
      </c>
      <c r="P41" s="177">
        <v>0</v>
      </c>
      <c r="Q41" s="178">
        <v>0</v>
      </c>
      <c r="R41" s="105">
        <v>1468.98103846</v>
      </c>
      <c r="S41" s="177">
        <v>1276.62204333</v>
      </c>
      <c r="T41" s="178">
        <v>1198.5110629799999</v>
      </c>
      <c r="U41" s="420">
        <v>0.40678817</v>
      </c>
      <c r="V41" s="421">
        <v>0.44343121000000002</v>
      </c>
      <c r="W41" s="422">
        <v>0.43949228000000001</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64</v>
      </c>
      <c r="C42" s="105">
        <v>6382.03391431</v>
      </c>
      <c r="D42" s="177">
        <v>9189.5218140899997</v>
      </c>
      <c r="E42" s="178">
        <v>10297.822158610001</v>
      </c>
      <c r="F42" s="105">
        <v>1300.7703523299999</v>
      </c>
      <c r="G42" s="177">
        <v>1640.5756657300001</v>
      </c>
      <c r="H42" s="178">
        <v>1759.4111309</v>
      </c>
      <c r="I42" s="105">
        <v>4617.7796267900003</v>
      </c>
      <c r="J42" s="177">
        <v>5608.4307328699997</v>
      </c>
      <c r="K42" s="178">
        <v>6784.9809290499998</v>
      </c>
      <c r="L42" s="105">
        <v>364.62015979</v>
      </c>
      <c r="M42" s="177">
        <v>1218.72895881</v>
      </c>
      <c r="N42" s="178">
        <v>1035.83221607</v>
      </c>
      <c r="O42" s="105">
        <v>0</v>
      </c>
      <c r="P42" s="177">
        <v>0</v>
      </c>
      <c r="Q42" s="178">
        <v>0</v>
      </c>
      <c r="R42" s="105">
        <v>98.863775400000009</v>
      </c>
      <c r="S42" s="177">
        <v>721.7864566799999</v>
      </c>
      <c r="T42" s="178">
        <v>717.59788259000004</v>
      </c>
      <c r="U42" s="420">
        <v>0</v>
      </c>
      <c r="V42" s="421">
        <v>0</v>
      </c>
      <c r="W42" s="422">
        <v>0</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230</v>
      </c>
      <c r="C43" s="105">
        <v>0</v>
      </c>
      <c r="D43" s="177">
        <v>7658.8880879999997</v>
      </c>
      <c r="E43" s="178">
        <v>10278.997613</v>
      </c>
      <c r="F43" s="105">
        <v>0</v>
      </c>
      <c r="G43" s="177">
        <v>7658.8880879999997</v>
      </c>
      <c r="H43" s="178">
        <v>10278.997613</v>
      </c>
      <c r="I43" s="105">
        <v>0</v>
      </c>
      <c r="J43" s="177">
        <v>0</v>
      </c>
      <c r="K43" s="178">
        <v>0</v>
      </c>
      <c r="L43" s="105">
        <v>0</v>
      </c>
      <c r="M43" s="177">
        <v>0</v>
      </c>
      <c r="N43" s="178">
        <v>0</v>
      </c>
      <c r="O43" s="105">
        <v>0</v>
      </c>
      <c r="P43" s="177">
        <v>0</v>
      </c>
      <c r="Q43" s="178">
        <v>0</v>
      </c>
      <c r="R43" s="105">
        <v>0</v>
      </c>
      <c r="S43" s="177">
        <v>0</v>
      </c>
      <c r="T43" s="178">
        <v>0</v>
      </c>
      <c r="U43" s="420">
        <v>0</v>
      </c>
      <c r="V43" s="421">
        <v>0</v>
      </c>
      <c r="W43" s="422">
        <v>0</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57</v>
      </c>
      <c r="C44" s="105">
        <v>7523.7398020000001</v>
      </c>
      <c r="D44" s="177">
        <v>9662.5003489999999</v>
      </c>
      <c r="E44" s="178">
        <v>10545.384883999999</v>
      </c>
      <c r="F44" s="105">
        <v>4108.71468</v>
      </c>
      <c r="G44" s="177">
        <v>6383.5214859999996</v>
      </c>
      <c r="H44" s="178">
        <v>7474.3676320000004</v>
      </c>
      <c r="I44" s="105">
        <v>1639.209846</v>
      </c>
      <c r="J44" s="177">
        <v>1860.8126520000001</v>
      </c>
      <c r="K44" s="178">
        <v>1630.5105149999999</v>
      </c>
      <c r="L44" s="105">
        <v>0</v>
      </c>
      <c r="M44" s="177">
        <v>0</v>
      </c>
      <c r="N44" s="178">
        <v>0</v>
      </c>
      <c r="O44" s="105">
        <v>0</v>
      </c>
      <c r="P44" s="177">
        <v>0</v>
      </c>
      <c r="Q44" s="178">
        <v>0</v>
      </c>
      <c r="R44" s="105">
        <v>1775.815276</v>
      </c>
      <c r="S44" s="177">
        <v>1418.166211</v>
      </c>
      <c r="T44" s="178">
        <v>1440.5067369999999</v>
      </c>
      <c r="U44" s="420">
        <v>0</v>
      </c>
      <c r="V44" s="421">
        <v>0</v>
      </c>
      <c r="W44" s="422">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60</v>
      </c>
      <c r="C45" s="105">
        <v>37734.716199000002</v>
      </c>
      <c r="D45" s="177">
        <v>0</v>
      </c>
      <c r="E45" s="178">
        <v>0</v>
      </c>
      <c r="F45" s="105">
        <v>23628.080956999998</v>
      </c>
      <c r="G45" s="177">
        <v>0</v>
      </c>
      <c r="H45" s="178">
        <v>0</v>
      </c>
      <c r="I45" s="105">
        <v>13115.98605</v>
      </c>
      <c r="J45" s="177">
        <v>0</v>
      </c>
      <c r="K45" s="178">
        <v>0</v>
      </c>
      <c r="L45" s="105">
        <v>100.122556</v>
      </c>
      <c r="M45" s="177">
        <v>0</v>
      </c>
      <c r="N45" s="178">
        <v>0</v>
      </c>
      <c r="O45" s="105">
        <v>0</v>
      </c>
      <c r="P45" s="177">
        <v>0</v>
      </c>
      <c r="Q45" s="178">
        <v>0</v>
      </c>
      <c r="R45" s="105">
        <v>828.617118</v>
      </c>
      <c r="S45" s="177">
        <v>0</v>
      </c>
      <c r="T45" s="178">
        <v>0</v>
      </c>
      <c r="U45" s="420">
        <v>61.909517999999998</v>
      </c>
      <c r="V45" s="421">
        <v>0</v>
      </c>
      <c r="W45" s="422">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222</v>
      </c>
      <c r="C46" s="105">
        <v>5048.5747340500002</v>
      </c>
      <c r="D46" s="177">
        <v>8490.0768960299993</v>
      </c>
      <c r="E46" s="178">
        <v>8232.5936401899999</v>
      </c>
      <c r="F46" s="105">
        <v>351.04362407999997</v>
      </c>
      <c r="G46" s="177">
        <v>1650.5414544600001</v>
      </c>
      <c r="H46" s="178">
        <v>1460.6128183199999</v>
      </c>
      <c r="I46" s="105">
        <v>2537.08836686</v>
      </c>
      <c r="J46" s="177">
        <v>4916.8295924799995</v>
      </c>
      <c r="K46" s="178">
        <v>4931.5779613999994</v>
      </c>
      <c r="L46" s="105">
        <v>19.83180162</v>
      </c>
      <c r="M46" s="177">
        <v>20.723332679999999</v>
      </c>
      <c r="N46" s="178">
        <v>20.904166010000001</v>
      </c>
      <c r="O46" s="105">
        <v>0</v>
      </c>
      <c r="P46" s="177">
        <v>0</v>
      </c>
      <c r="Q46" s="178">
        <v>0</v>
      </c>
      <c r="R46" s="105">
        <v>2140.6109414900002</v>
      </c>
      <c r="S46" s="177">
        <v>1901.98251641</v>
      </c>
      <c r="T46" s="178">
        <v>1818.9655901199999</v>
      </c>
      <c r="U46" s="420">
        <v>0</v>
      </c>
      <c r="V46" s="421">
        <v>0</v>
      </c>
      <c r="W46" s="422">
        <v>0.53310433999999995</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74</v>
      </c>
      <c r="C47" s="105">
        <v>2260.5459459999997</v>
      </c>
      <c r="D47" s="177">
        <v>4769.066922</v>
      </c>
      <c r="E47" s="178">
        <v>4780.1568480000005</v>
      </c>
      <c r="F47" s="105">
        <v>1.336287</v>
      </c>
      <c r="G47" s="177">
        <v>1.080837</v>
      </c>
      <c r="H47" s="178">
        <v>1.080838</v>
      </c>
      <c r="I47" s="105">
        <v>0</v>
      </c>
      <c r="J47" s="177">
        <v>0</v>
      </c>
      <c r="K47" s="178">
        <v>0</v>
      </c>
      <c r="L47" s="105">
        <v>0</v>
      </c>
      <c r="M47" s="177">
        <v>0</v>
      </c>
      <c r="N47" s="178">
        <v>0</v>
      </c>
      <c r="O47" s="105">
        <v>0</v>
      </c>
      <c r="P47" s="177">
        <v>2511.6876390000002</v>
      </c>
      <c r="Q47" s="178">
        <v>2521.258722</v>
      </c>
      <c r="R47" s="105">
        <v>2258.8674179999998</v>
      </c>
      <c r="S47" s="177">
        <v>2255.9850769999998</v>
      </c>
      <c r="T47" s="178">
        <v>2257.5060429999999</v>
      </c>
      <c r="U47" s="420">
        <v>0.34224100000000002</v>
      </c>
      <c r="V47" s="421">
        <v>0.31336900000000001</v>
      </c>
      <c r="W47" s="422">
        <v>0.31124499999999999</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72</v>
      </c>
      <c r="C48" s="105">
        <v>4602.879398</v>
      </c>
      <c r="D48" s="177">
        <v>4884.9449110000005</v>
      </c>
      <c r="E48" s="178">
        <v>5511.1697349999995</v>
      </c>
      <c r="F48" s="105">
        <v>1399.705342</v>
      </c>
      <c r="G48" s="177">
        <v>1399.9629829999999</v>
      </c>
      <c r="H48" s="178">
        <v>2110.1337050000002</v>
      </c>
      <c r="I48" s="105">
        <v>361.551151</v>
      </c>
      <c r="J48" s="177">
        <v>293.15557899999999</v>
      </c>
      <c r="K48" s="178">
        <v>301.660709</v>
      </c>
      <c r="L48" s="105">
        <v>0</v>
      </c>
      <c r="M48" s="177">
        <v>0</v>
      </c>
      <c r="N48" s="178">
        <v>0</v>
      </c>
      <c r="O48" s="105">
        <v>0</v>
      </c>
      <c r="P48" s="177">
        <v>0</v>
      </c>
      <c r="Q48" s="178">
        <v>0</v>
      </c>
      <c r="R48" s="105">
        <v>2841.5683309999999</v>
      </c>
      <c r="S48" s="177">
        <v>3191.4671450000001</v>
      </c>
      <c r="T48" s="178">
        <v>3099.012796</v>
      </c>
      <c r="U48" s="420">
        <v>5.4573999999999998E-2</v>
      </c>
      <c r="V48" s="421">
        <v>0.35920400000000002</v>
      </c>
      <c r="W48" s="422">
        <v>0.36252499999999999</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41</v>
      </c>
      <c r="C49" s="105">
        <v>7736.162120179999</v>
      </c>
      <c r="D49" s="177">
        <v>4703.5549352399994</v>
      </c>
      <c r="E49" s="178">
        <v>4104.4839349800004</v>
      </c>
      <c r="F49" s="105">
        <v>438.96642320000001</v>
      </c>
      <c r="G49" s="177">
        <v>213.51058424000001</v>
      </c>
      <c r="H49" s="178">
        <v>441.73965189999996</v>
      </c>
      <c r="I49" s="105">
        <v>0</v>
      </c>
      <c r="J49" s="177">
        <v>0</v>
      </c>
      <c r="K49" s="178">
        <v>0</v>
      </c>
      <c r="L49" s="105">
        <v>0</v>
      </c>
      <c r="M49" s="177">
        <v>0</v>
      </c>
      <c r="N49" s="178">
        <v>0</v>
      </c>
      <c r="O49" s="105">
        <v>0</v>
      </c>
      <c r="P49" s="177">
        <v>0</v>
      </c>
      <c r="Q49" s="178">
        <v>0</v>
      </c>
      <c r="R49" s="105">
        <v>7297.1956969799994</v>
      </c>
      <c r="S49" s="177">
        <v>4490.0443509999996</v>
      </c>
      <c r="T49" s="178">
        <v>3662.7442830800001</v>
      </c>
      <c r="U49" s="420">
        <v>0</v>
      </c>
      <c r="V49" s="421">
        <v>0</v>
      </c>
      <c r="W49" s="422">
        <v>0</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228</v>
      </c>
      <c r="C50" s="105">
        <v>5530.1410740000001</v>
      </c>
      <c r="D50" s="180">
        <v>5606.1415749999996</v>
      </c>
      <c r="E50" s="181">
        <v>5279.1274050000002</v>
      </c>
      <c r="F50" s="105">
        <v>3332.1806379999998</v>
      </c>
      <c r="G50" s="180">
        <v>3446.327225</v>
      </c>
      <c r="H50" s="181">
        <v>2936.973602</v>
      </c>
      <c r="I50" s="105">
        <v>2197.8215060000002</v>
      </c>
      <c r="J50" s="180">
        <v>2158.3592709999998</v>
      </c>
      <c r="K50" s="181">
        <v>2340.7010959999998</v>
      </c>
      <c r="L50" s="105">
        <v>0</v>
      </c>
      <c r="M50" s="180">
        <v>0</v>
      </c>
      <c r="N50" s="181">
        <v>0</v>
      </c>
      <c r="O50" s="105">
        <v>0</v>
      </c>
      <c r="P50" s="180">
        <v>0</v>
      </c>
      <c r="Q50" s="181">
        <v>0</v>
      </c>
      <c r="R50" s="105">
        <v>0</v>
      </c>
      <c r="S50" s="180">
        <v>0</v>
      </c>
      <c r="T50" s="181">
        <v>0</v>
      </c>
      <c r="U50" s="420">
        <v>0.13893</v>
      </c>
      <c r="V50" s="421">
        <v>1.455079</v>
      </c>
      <c r="W50" s="422">
        <v>1.452707</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38</v>
      </c>
      <c r="C51" s="105">
        <v>4001.8037680000002</v>
      </c>
      <c r="D51" s="177">
        <v>4814.8646989999997</v>
      </c>
      <c r="E51" s="178">
        <v>2011.124738</v>
      </c>
      <c r="F51" s="105">
        <v>4001.8037680000002</v>
      </c>
      <c r="G51" s="177">
        <v>4814.8646989999997</v>
      </c>
      <c r="H51" s="178">
        <v>2011.124738</v>
      </c>
      <c r="I51" s="105">
        <v>0</v>
      </c>
      <c r="J51" s="177">
        <v>0</v>
      </c>
      <c r="K51" s="178">
        <v>0</v>
      </c>
      <c r="L51" s="105">
        <v>0</v>
      </c>
      <c r="M51" s="177">
        <v>0</v>
      </c>
      <c r="N51" s="178">
        <v>0</v>
      </c>
      <c r="O51" s="105">
        <v>0</v>
      </c>
      <c r="P51" s="177">
        <v>0</v>
      </c>
      <c r="Q51" s="178">
        <v>0</v>
      </c>
      <c r="R51" s="105">
        <v>0</v>
      </c>
      <c r="S51" s="177">
        <v>0</v>
      </c>
      <c r="T51" s="178">
        <v>0</v>
      </c>
      <c r="U51" s="420">
        <v>0</v>
      </c>
      <c r="V51" s="421">
        <v>0</v>
      </c>
      <c r="W51" s="422">
        <v>0</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63</v>
      </c>
      <c r="C52" s="105">
        <v>3720.350128</v>
      </c>
      <c r="D52" s="180">
        <v>3524.6841750000003</v>
      </c>
      <c r="E52" s="181">
        <v>3688.103302</v>
      </c>
      <c r="F52" s="105">
        <v>0</v>
      </c>
      <c r="G52" s="180">
        <v>0</v>
      </c>
      <c r="H52" s="181">
        <v>0</v>
      </c>
      <c r="I52" s="105">
        <v>106.929044</v>
      </c>
      <c r="J52" s="180">
        <v>56.163367000000001</v>
      </c>
      <c r="K52" s="181">
        <v>71.208348999999998</v>
      </c>
      <c r="L52" s="105">
        <v>0</v>
      </c>
      <c r="M52" s="180">
        <v>0</v>
      </c>
      <c r="N52" s="181">
        <v>0</v>
      </c>
      <c r="O52" s="105">
        <v>0</v>
      </c>
      <c r="P52" s="180">
        <v>0</v>
      </c>
      <c r="Q52" s="181">
        <v>0</v>
      </c>
      <c r="R52" s="105">
        <v>3613.4210840000001</v>
      </c>
      <c r="S52" s="180">
        <v>3468.5208080000002</v>
      </c>
      <c r="T52" s="181">
        <v>3616.894953</v>
      </c>
      <c r="U52" s="420">
        <v>0</v>
      </c>
      <c r="V52" s="421">
        <v>0</v>
      </c>
      <c r="W52" s="422">
        <v>0</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54</v>
      </c>
      <c r="C53" s="105">
        <v>1012.851629</v>
      </c>
      <c r="D53" s="177">
        <v>2085.725692</v>
      </c>
      <c r="E53" s="178">
        <v>2674.9140659999998</v>
      </c>
      <c r="F53" s="105">
        <v>297.07861600000001</v>
      </c>
      <c r="G53" s="177">
        <v>724.20149600000002</v>
      </c>
      <c r="H53" s="178">
        <v>1236.7283420000001</v>
      </c>
      <c r="I53" s="105">
        <v>642.69716700000004</v>
      </c>
      <c r="J53" s="177">
        <v>974.51973899999996</v>
      </c>
      <c r="K53" s="178">
        <v>1053.2380820000001</v>
      </c>
      <c r="L53" s="105">
        <v>72.199495999999996</v>
      </c>
      <c r="M53" s="177">
        <v>386.32974100000001</v>
      </c>
      <c r="N53" s="178">
        <v>384.27292599999998</v>
      </c>
      <c r="O53" s="105">
        <v>0</v>
      </c>
      <c r="P53" s="177">
        <v>0</v>
      </c>
      <c r="Q53" s="178">
        <v>0</v>
      </c>
      <c r="R53" s="105">
        <v>0</v>
      </c>
      <c r="S53" s="177">
        <v>0</v>
      </c>
      <c r="T53" s="178">
        <v>0</v>
      </c>
      <c r="U53" s="420">
        <v>0.87634999999999996</v>
      </c>
      <c r="V53" s="421">
        <v>0.67471599999999998</v>
      </c>
      <c r="W53" s="422">
        <v>0.67471599999999998</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185</v>
      </c>
      <c r="C54" s="105">
        <v>32.922860819999997</v>
      </c>
      <c r="D54" s="180">
        <v>27.619133890000001</v>
      </c>
      <c r="E54" s="181">
        <v>27.717270940000002</v>
      </c>
      <c r="F54" s="105">
        <v>32.922860819999997</v>
      </c>
      <c r="G54" s="180">
        <v>27.619133890000001</v>
      </c>
      <c r="H54" s="181">
        <v>27.717270940000002</v>
      </c>
      <c r="I54" s="105">
        <v>0</v>
      </c>
      <c r="J54" s="180">
        <v>0</v>
      </c>
      <c r="K54" s="181">
        <v>0</v>
      </c>
      <c r="L54" s="105">
        <v>0</v>
      </c>
      <c r="M54" s="180">
        <v>0</v>
      </c>
      <c r="N54" s="181">
        <v>0</v>
      </c>
      <c r="O54" s="105">
        <v>0</v>
      </c>
      <c r="P54" s="180">
        <v>0</v>
      </c>
      <c r="Q54" s="181">
        <v>0</v>
      </c>
      <c r="R54" s="105">
        <v>0</v>
      </c>
      <c r="S54" s="180">
        <v>0</v>
      </c>
      <c r="T54" s="181">
        <v>0</v>
      </c>
      <c r="U54" s="420">
        <v>0</v>
      </c>
      <c r="V54" s="421">
        <v>0</v>
      </c>
      <c r="W54" s="422">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53</v>
      </c>
      <c r="C55" s="105">
        <v>0</v>
      </c>
      <c r="D55" s="180">
        <v>0</v>
      </c>
      <c r="E55" s="181">
        <v>0</v>
      </c>
      <c r="F55" s="105">
        <v>0</v>
      </c>
      <c r="G55" s="180">
        <v>0</v>
      </c>
      <c r="H55" s="181">
        <v>0</v>
      </c>
      <c r="I55" s="105">
        <v>0</v>
      </c>
      <c r="J55" s="180">
        <v>0</v>
      </c>
      <c r="K55" s="181">
        <v>0</v>
      </c>
      <c r="L55" s="105">
        <v>0</v>
      </c>
      <c r="M55" s="180">
        <v>0</v>
      </c>
      <c r="N55" s="181">
        <v>0</v>
      </c>
      <c r="O55" s="105">
        <v>0</v>
      </c>
      <c r="P55" s="180">
        <v>0</v>
      </c>
      <c r="Q55" s="181">
        <v>0</v>
      </c>
      <c r="R55" s="105">
        <v>0</v>
      </c>
      <c r="S55" s="180">
        <v>0</v>
      </c>
      <c r="T55" s="181">
        <v>0</v>
      </c>
      <c r="U55" s="420">
        <v>0</v>
      </c>
      <c r="V55" s="421">
        <v>0</v>
      </c>
      <c r="W55" s="422">
        <v>0</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231</v>
      </c>
      <c r="C56" s="105">
        <v>0</v>
      </c>
      <c r="D56" s="177">
        <v>2.5000000000000001E-2</v>
      </c>
      <c r="E56" s="178">
        <v>2.5000000000000001E-2</v>
      </c>
      <c r="F56" s="105">
        <v>0</v>
      </c>
      <c r="G56" s="177">
        <v>2.5000000000000001E-2</v>
      </c>
      <c r="H56" s="178">
        <v>2.5000000000000001E-2</v>
      </c>
      <c r="I56" s="105">
        <v>0</v>
      </c>
      <c r="J56" s="177">
        <v>0</v>
      </c>
      <c r="K56" s="178">
        <v>0</v>
      </c>
      <c r="L56" s="105">
        <v>0</v>
      </c>
      <c r="M56" s="177">
        <v>0</v>
      </c>
      <c r="N56" s="178">
        <v>0</v>
      </c>
      <c r="O56" s="105">
        <v>0</v>
      </c>
      <c r="P56" s="177">
        <v>0</v>
      </c>
      <c r="Q56" s="178">
        <v>0</v>
      </c>
      <c r="R56" s="105">
        <v>0</v>
      </c>
      <c r="S56" s="177">
        <v>0</v>
      </c>
      <c r="T56" s="178">
        <v>0</v>
      </c>
      <c r="U56" s="420">
        <v>0</v>
      </c>
      <c r="V56" s="421">
        <v>0</v>
      </c>
      <c r="W56" s="422">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68</v>
      </c>
      <c r="C57" s="105">
        <v>30.089683000000001</v>
      </c>
      <c r="D57" s="177">
        <v>500.00214599999998</v>
      </c>
      <c r="E57" s="178">
        <v>484.50000599999998</v>
      </c>
      <c r="F57" s="105">
        <v>30.048383999999999</v>
      </c>
      <c r="G57" s="177">
        <v>499.982328</v>
      </c>
      <c r="H57" s="178">
        <v>484.48012299999999</v>
      </c>
      <c r="I57" s="105">
        <v>0</v>
      </c>
      <c r="J57" s="177">
        <v>0</v>
      </c>
      <c r="K57" s="178">
        <v>0</v>
      </c>
      <c r="L57" s="105">
        <v>0</v>
      </c>
      <c r="M57" s="177">
        <v>0</v>
      </c>
      <c r="N57" s="178">
        <v>0</v>
      </c>
      <c r="O57" s="105">
        <v>0</v>
      </c>
      <c r="P57" s="177">
        <v>0</v>
      </c>
      <c r="Q57" s="178">
        <v>0</v>
      </c>
      <c r="R57" s="105">
        <v>0</v>
      </c>
      <c r="S57" s="177">
        <v>0</v>
      </c>
      <c r="T57" s="178">
        <v>0</v>
      </c>
      <c r="U57" s="420">
        <v>4.1299000000000002E-2</v>
      </c>
      <c r="V57" s="421">
        <v>1.9817999999999999E-2</v>
      </c>
      <c r="W57" s="422">
        <v>1.9883000000000001E-2</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55</v>
      </c>
      <c r="C58" s="105">
        <v>195.39659800000001</v>
      </c>
      <c r="D58" s="177">
        <v>261.67452200000002</v>
      </c>
      <c r="E58" s="178">
        <v>269.24098600000002</v>
      </c>
      <c r="F58" s="105">
        <v>0</v>
      </c>
      <c r="G58" s="177">
        <v>0</v>
      </c>
      <c r="H58" s="178">
        <v>0</v>
      </c>
      <c r="I58" s="105">
        <v>195.39659800000001</v>
      </c>
      <c r="J58" s="177">
        <v>261.67452200000002</v>
      </c>
      <c r="K58" s="178">
        <v>269.24098600000002</v>
      </c>
      <c r="L58" s="105">
        <v>0</v>
      </c>
      <c r="M58" s="177">
        <v>0</v>
      </c>
      <c r="N58" s="178">
        <v>0</v>
      </c>
      <c r="O58" s="105">
        <v>0</v>
      </c>
      <c r="P58" s="177">
        <v>0</v>
      </c>
      <c r="Q58" s="178">
        <v>0</v>
      </c>
      <c r="R58" s="105">
        <v>0</v>
      </c>
      <c r="S58" s="177">
        <v>0</v>
      </c>
      <c r="T58" s="178">
        <v>0</v>
      </c>
      <c r="U58" s="420">
        <v>0</v>
      </c>
      <c r="V58" s="421">
        <v>0</v>
      </c>
      <c r="W58" s="422">
        <v>0</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50</v>
      </c>
      <c r="C59" s="105">
        <v>57577.190150000002</v>
      </c>
      <c r="D59" s="177" t="s">
        <v>476</v>
      </c>
      <c r="E59" s="178" t="s">
        <v>295</v>
      </c>
      <c r="F59" s="105">
        <v>11893.171894999999</v>
      </c>
      <c r="G59" s="177" t="s">
        <v>476</v>
      </c>
      <c r="H59" s="178" t="s">
        <v>295</v>
      </c>
      <c r="I59" s="105">
        <v>45590.944428000003</v>
      </c>
      <c r="J59" s="177" t="s">
        <v>476</v>
      </c>
      <c r="K59" s="178" t="s">
        <v>295</v>
      </c>
      <c r="L59" s="105">
        <v>0</v>
      </c>
      <c r="M59" s="177">
        <v>0</v>
      </c>
      <c r="N59" s="178">
        <v>0</v>
      </c>
      <c r="O59" s="105">
        <v>0</v>
      </c>
      <c r="P59" s="177">
        <v>0</v>
      </c>
      <c r="Q59" s="178">
        <v>0</v>
      </c>
      <c r="R59" s="105">
        <v>0</v>
      </c>
      <c r="S59" s="177">
        <v>0</v>
      </c>
      <c r="T59" s="178">
        <v>0</v>
      </c>
      <c r="U59" s="420">
        <v>93.073826999999994</v>
      </c>
      <c r="V59" s="177" t="s">
        <v>476</v>
      </c>
      <c r="W59" s="178" t="s">
        <v>295</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6.5" customHeight="1">
      <c r="A60" s="93"/>
      <c r="B60" s="336"/>
      <c r="C60" s="337"/>
      <c r="D60" s="338"/>
      <c r="E60" s="339"/>
      <c r="F60" s="340"/>
      <c r="G60" s="341"/>
      <c r="H60" s="342"/>
      <c r="I60" s="340"/>
      <c r="J60" s="341"/>
      <c r="K60" s="342"/>
      <c r="L60" s="340"/>
      <c r="M60" s="341"/>
      <c r="N60" s="342"/>
      <c r="O60" s="340"/>
      <c r="P60" s="341"/>
      <c r="Q60" s="342"/>
      <c r="R60" s="340"/>
      <c r="S60" s="341"/>
      <c r="T60" s="342"/>
      <c r="U60" s="340"/>
      <c r="V60" s="341"/>
      <c r="W60" s="342"/>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ht="20.100000000000001" customHeight="1">
      <c r="B61" s="517" t="s">
        <v>475</v>
      </c>
      <c r="C61" s="649"/>
      <c r="D61" s="649"/>
      <c r="E61" s="649"/>
      <c r="F61" s="649"/>
      <c r="G61" s="649"/>
      <c r="H61" s="649"/>
      <c r="I61" s="193"/>
      <c r="J61" s="193"/>
      <c r="K61" s="193"/>
      <c r="L61" s="193"/>
      <c r="M61" s="193"/>
      <c r="N61" s="193"/>
      <c r="O61" s="193"/>
      <c r="P61" s="193"/>
      <c r="Q61" s="193"/>
      <c r="R61" s="193"/>
      <c r="S61" s="193"/>
      <c r="T61" s="193"/>
      <c r="U61" s="193"/>
      <c r="V61" s="193"/>
      <c r="W61" s="193"/>
    </row>
    <row r="62" spans="1:102" ht="20.100000000000001" customHeight="1">
      <c r="B62" s="295" t="s">
        <v>474</v>
      </c>
      <c r="F62" s="63"/>
      <c r="G62" s="63"/>
      <c r="H62" s="63"/>
      <c r="I62" s="63"/>
      <c r="J62" s="63"/>
      <c r="K62" s="63"/>
      <c r="L62" s="63"/>
      <c r="M62" s="63"/>
      <c r="N62" s="63"/>
      <c r="X62" s="343"/>
    </row>
    <row r="63" spans="1:102" ht="20.100000000000001" customHeight="1">
      <c r="B63" s="63"/>
      <c r="X63" s="343"/>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BE6" sqref="BE6:BF6"/>
    </sheetView>
  </sheetViews>
  <sheetFormatPr baseColWidth="10" defaultColWidth="0" defaultRowHeight="0" customHeight="1" zeroHeight="1"/>
  <cols>
    <col min="1" max="1" width="5.7109375" style="44" customWidth="1"/>
    <col min="2" max="2" width="37.85546875" style="44" customWidth="1"/>
    <col min="3" max="104" width="16.7109375" style="44" customWidth="1"/>
    <col min="105" max="105" width="16.7109375" style="52" customWidth="1"/>
    <col min="106" max="130" width="16.7109375" style="52" hidden="1" customWidth="1"/>
    <col min="131" max="131" width="11.42578125" style="52" hidden="1" customWidth="1"/>
    <col min="132" max="140" width="16.7109375" style="52" hidden="1" customWidth="1"/>
    <col min="141" max="16384" width="11.42578125" style="52" hidden="1"/>
  </cols>
  <sheetData>
    <row r="1" spans="1:131" ht="95.1" customHeight="1"/>
    <row r="2" spans="1:131" s="212" customFormat="1" ht="20.100000000000001" customHeight="1">
      <c r="A2" s="72"/>
      <c r="B2" s="87" t="s">
        <v>90</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row>
    <row r="3" spans="1:131" s="212" customFormat="1" ht="20.100000000000001" customHeight="1">
      <c r="A3" s="72"/>
      <c r="B3" s="87" t="s">
        <v>293</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row>
    <row r="4" spans="1:131"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80"/>
      <c r="DB4" s="80"/>
      <c r="DC4" s="80"/>
      <c r="DD4" s="80"/>
      <c r="DE4" s="80"/>
      <c r="DF4" s="80"/>
      <c r="DG4" s="80"/>
      <c r="DH4" s="80"/>
      <c r="DI4" s="80"/>
      <c r="DJ4" s="80"/>
      <c r="DK4" s="80"/>
      <c r="DL4" s="80"/>
      <c r="DM4" s="80"/>
      <c r="DN4" s="80"/>
      <c r="DO4" s="80"/>
      <c r="DP4" s="80"/>
      <c r="DQ4" s="80"/>
      <c r="DR4" s="80"/>
      <c r="DS4" s="80"/>
      <c r="DT4" s="80"/>
      <c r="DU4" s="80"/>
      <c r="DV4" s="80"/>
      <c r="DW4" s="80"/>
      <c r="DX4" s="80"/>
      <c r="DY4" s="80"/>
      <c r="DZ4" s="80"/>
      <c r="EA4" s="80"/>
    </row>
    <row r="5" spans="1:131" s="161" customFormat="1" ht="20.100000000000001" customHeight="1">
      <c r="A5" s="74"/>
      <c r="B5" s="213"/>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80"/>
      <c r="DB5" s="80"/>
      <c r="DC5" s="80"/>
      <c r="DD5" s="80"/>
      <c r="DE5" s="80"/>
      <c r="DF5" s="80"/>
      <c r="DG5" s="80"/>
      <c r="DH5" s="80"/>
      <c r="DI5" s="80"/>
      <c r="DJ5" s="80"/>
      <c r="DK5" s="80"/>
      <c r="DL5" s="80"/>
      <c r="DM5" s="80"/>
      <c r="DN5" s="80"/>
      <c r="DO5" s="80"/>
      <c r="DP5" s="80"/>
      <c r="DQ5" s="80"/>
      <c r="DR5" s="80"/>
      <c r="DS5" s="80"/>
      <c r="DT5" s="80"/>
      <c r="DU5" s="80"/>
      <c r="DV5" s="80"/>
      <c r="DW5" s="80"/>
      <c r="DX5" s="80"/>
      <c r="DY5" s="80"/>
      <c r="DZ5" s="80"/>
      <c r="EA5" s="80"/>
    </row>
    <row r="6" spans="1:131" s="331" customFormat="1" ht="20.100000000000001" customHeight="1">
      <c r="A6" s="329"/>
      <c r="B6" s="330"/>
      <c r="C6" s="650" t="s">
        <v>47</v>
      </c>
      <c r="D6" s="652"/>
      <c r="E6" s="650" t="s">
        <v>70</v>
      </c>
      <c r="F6" s="652"/>
      <c r="G6" s="650" t="s">
        <v>43</v>
      </c>
      <c r="H6" s="652"/>
      <c r="I6" s="650" t="s">
        <v>33</v>
      </c>
      <c r="J6" s="652"/>
      <c r="K6" s="650" t="s">
        <v>56</v>
      </c>
      <c r="L6" s="652"/>
      <c r="M6" s="650" t="s">
        <v>71</v>
      </c>
      <c r="N6" s="652"/>
      <c r="O6" s="650" t="s">
        <v>58</v>
      </c>
      <c r="P6" s="652"/>
      <c r="Q6" s="650" t="s">
        <v>224</v>
      </c>
      <c r="R6" s="652"/>
      <c r="S6" s="650" t="s">
        <v>37</v>
      </c>
      <c r="T6" s="652"/>
      <c r="U6" s="650" t="s">
        <v>35</v>
      </c>
      <c r="V6" s="652"/>
      <c r="W6" s="650" t="s">
        <v>32</v>
      </c>
      <c r="X6" s="652"/>
      <c r="Y6" s="650" t="s">
        <v>65</v>
      </c>
      <c r="Z6" s="652"/>
      <c r="AA6" s="650" t="s">
        <v>44</v>
      </c>
      <c r="AB6" s="652"/>
      <c r="AC6" s="650" t="s">
        <v>40</v>
      </c>
      <c r="AD6" s="652"/>
      <c r="AE6" s="650" t="s">
        <v>62</v>
      </c>
      <c r="AF6" s="652"/>
      <c r="AG6" s="650" t="s">
        <v>61</v>
      </c>
      <c r="AH6" s="652"/>
      <c r="AI6" s="650" t="s">
        <v>223</v>
      </c>
      <c r="AJ6" s="652"/>
      <c r="AK6" s="650" t="s">
        <v>36</v>
      </c>
      <c r="AL6" s="652"/>
      <c r="AM6" s="650" t="s">
        <v>67</v>
      </c>
      <c r="AN6" s="652"/>
      <c r="AO6" s="650" t="s">
        <v>34</v>
      </c>
      <c r="AP6" s="652"/>
      <c r="AQ6" s="650" t="s">
        <v>46</v>
      </c>
      <c r="AR6" s="652"/>
      <c r="AS6" s="650" t="s">
        <v>69</v>
      </c>
      <c r="AT6" s="652"/>
      <c r="AU6" s="650" t="s">
        <v>73</v>
      </c>
      <c r="AV6" s="652"/>
      <c r="AW6" s="650" t="s">
        <v>51</v>
      </c>
      <c r="AX6" s="652"/>
      <c r="AY6" s="650" t="s">
        <v>45</v>
      </c>
      <c r="AZ6" s="652"/>
      <c r="BA6" s="650" t="s">
        <v>31</v>
      </c>
      <c r="BB6" s="652"/>
      <c r="BC6" s="650" t="s">
        <v>48</v>
      </c>
      <c r="BD6" s="652"/>
      <c r="BE6" s="650" t="s">
        <v>479</v>
      </c>
      <c r="BF6" s="652"/>
      <c r="BG6" s="650" t="s">
        <v>39</v>
      </c>
      <c r="BH6" s="652"/>
      <c r="BI6" s="650" t="s">
        <v>66</v>
      </c>
      <c r="BJ6" s="652"/>
      <c r="BK6" s="650" t="s">
        <v>52</v>
      </c>
      <c r="BL6" s="652"/>
      <c r="BM6" s="650" t="s">
        <v>49</v>
      </c>
      <c r="BN6" s="652"/>
      <c r="BO6" s="650" t="s">
        <v>42</v>
      </c>
      <c r="BP6" s="652"/>
      <c r="BQ6" s="650" t="s">
        <v>59</v>
      </c>
      <c r="BR6" s="652"/>
      <c r="BS6" s="650" t="s">
        <v>64</v>
      </c>
      <c r="BT6" s="652"/>
      <c r="BU6" s="650" t="s">
        <v>230</v>
      </c>
      <c r="BV6" s="652"/>
      <c r="BW6" s="650" t="s">
        <v>57</v>
      </c>
      <c r="BX6" s="652"/>
      <c r="BY6" s="650" t="s">
        <v>60</v>
      </c>
      <c r="BZ6" s="652"/>
      <c r="CA6" s="650" t="s">
        <v>222</v>
      </c>
      <c r="CB6" s="652"/>
      <c r="CC6" s="650" t="s">
        <v>74</v>
      </c>
      <c r="CD6" s="652"/>
      <c r="CE6" s="650" t="s">
        <v>72</v>
      </c>
      <c r="CF6" s="652"/>
      <c r="CG6" s="650" t="s">
        <v>41</v>
      </c>
      <c r="CH6" s="652"/>
      <c r="CI6" s="650" t="s">
        <v>228</v>
      </c>
      <c r="CJ6" s="652"/>
      <c r="CK6" s="650" t="s">
        <v>38</v>
      </c>
      <c r="CL6" s="652"/>
      <c r="CM6" s="650" t="s">
        <v>63</v>
      </c>
      <c r="CN6" s="652"/>
      <c r="CO6" s="650" t="s">
        <v>54</v>
      </c>
      <c r="CP6" s="652"/>
      <c r="CQ6" s="650" t="s">
        <v>185</v>
      </c>
      <c r="CR6" s="652"/>
      <c r="CS6" s="650" t="s">
        <v>53</v>
      </c>
      <c r="CT6" s="652"/>
      <c r="CU6" s="650" t="s">
        <v>231</v>
      </c>
      <c r="CV6" s="652"/>
      <c r="CW6" s="650" t="s">
        <v>68</v>
      </c>
      <c r="CX6" s="652"/>
      <c r="CY6" s="650" t="s">
        <v>55</v>
      </c>
      <c r="CZ6" s="652"/>
      <c r="DA6" s="80"/>
      <c r="DB6" s="80"/>
      <c r="DC6" s="80"/>
      <c r="DD6" s="80"/>
      <c r="DE6" s="80"/>
      <c r="DF6" s="80"/>
      <c r="DG6" s="80"/>
      <c r="DH6" s="80"/>
      <c r="DI6" s="80"/>
      <c r="DJ6" s="80"/>
      <c r="DK6" s="80"/>
      <c r="DL6" s="80"/>
      <c r="DM6" s="80"/>
      <c r="DN6" s="80"/>
      <c r="DO6" s="80"/>
      <c r="DP6" s="80"/>
      <c r="DQ6" s="80"/>
      <c r="DR6" s="80"/>
      <c r="DS6" s="80"/>
      <c r="DT6" s="80"/>
      <c r="DU6" s="80"/>
      <c r="DV6" s="80"/>
      <c r="DW6" s="80"/>
      <c r="DX6" s="80"/>
      <c r="DY6" s="80"/>
      <c r="DZ6" s="80"/>
      <c r="EA6" s="80"/>
    </row>
    <row r="7" spans="1:131" s="334" customFormat="1" ht="20.100000000000001" customHeight="1">
      <c r="A7" s="333"/>
      <c r="B7" s="332"/>
      <c r="C7" s="344" t="s">
        <v>175</v>
      </c>
      <c r="D7" s="345" t="s">
        <v>176</v>
      </c>
      <c r="E7" s="344" t="s">
        <v>175</v>
      </c>
      <c r="F7" s="345" t="s">
        <v>176</v>
      </c>
      <c r="G7" s="344" t="s">
        <v>175</v>
      </c>
      <c r="H7" s="345" t="s">
        <v>176</v>
      </c>
      <c r="I7" s="344" t="s">
        <v>175</v>
      </c>
      <c r="J7" s="345" t="s">
        <v>176</v>
      </c>
      <c r="K7" s="344" t="s">
        <v>175</v>
      </c>
      <c r="L7" s="345" t="s">
        <v>176</v>
      </c>
      <c r="M7" s="344" t="s">
        <v>175</v>
      </c>
      <c r="N7" s="345" t="s">
        <v>176</v>
      </c>
      <c r="O7" s="344" t="s">
        <v>175</v>
      </c>
      <c r="P7" s="345" t="s">
        <v>176</v>
      </c>
      <c r="Q7" s="344" t="s">
        <v>175</v>
      </c>
      <c r="R7" s="345" t="s">
        <v>176</v>
      </c>
      <c r="S7" s="344" t="s">
        <v>175</v>
      </c>
      <c r="T7" s="345" t="s">
        <v>176</v>
      </c>
      <c r="U7" s="344" t="s">
        <v>175</v>
      </c>
      <c r="V7" s="345" t="s">
        <v>176</v>
      </c>
      <c r="W7" s="344" t="s">
        <v>175</v>
      </c>
      <c r="X7" s="345" t="s">
        <v>176</v>
      </c>
      <c r="Y7" s="344" t="s">
        <v>175</v>
      </c>
      <c r="Z7" s="345" t="s">
        <v>176</v>
      </c>
      <c r="AA7" s="344" t="s">
        <v>175</v>
      </c>
      <c r="AB7" s="345" t="s">
        <v>176</v>
      </c>
      <c r="AC7" s="344" t="s">
        <v>175</v>
      </c>
      <c r="AD7" s="345" t="s">
        <v>176</v>
      </c>
      <c r="AE7" s="344" t="s">
        <v>175</v>
      </c>
      <c r="AF7" s="345" t="s">
        <v>176</v>
      </c>
      <c r="AG7" s="344" t="s">
        <v>175</v>
      </c>
      <c r="AH7" s="345" t="s">
        <v>176</v>
      </c>
      <c r="AI7" s="344" t="s">
        <v>175</v>
      </c>
      <c r="AJ7" s="345" t="s">
        <v>176</v>
      </c>
      <c r="AK7" s="344" t="s">
        <v>175</v>
      </c>
      <c r="AL7" s="345" t="s">
        <v>176</v>
      </c>
      <c r="AM7" s="344" t="s">
        <v>175</v>
      </c>
      <c r="AN7" s="345" t="s">
        <v>176</v>
      </c>
      <c r="AO7" s="344" t="s">
        <v>175</v>
      </c>
      <c r="AP7" s="345" t="s">
        <v>176</v>
      </c>
      <c r="AQ7" s="344" t="s">
        <v>175</v>
      </c>
      <c r="AR7" s="345" t="s">
        <v>176</v>
      </c>
      <c r="AS7" s="344" t="s">
        <v>175</v>
      </c>
      <c r="AT7" s="345" t="s">
        <v>176</v>
      </c>
      <c r="AU7" s="344" t="s">
        <v>175</v>
      </c>
      <c r="AV7" s="345" t="s">
        <v>176</v>
      </c>
      <c r="AW7" s="344" t="s">
        <v>175</v>
      </c>
      <c r="AX7" s="345" t="s">
        <v>176</v>
      </c>
      <c r="AY7" s="344" t="s">
        <v>175</v>
      </c>
      <c r="AZ7" s="345" t="s">
        <v>176</v>
      </c>
      <c r="BA7" s="344" t="s">
        <v>175</v>
      </c>
      <c r="BB7" s="345" t="s">
        <v>176</v>
      </c>
      <c r="BC7" s="344" t="s">
        <v>175</v>
      </c>
      <c r="BD7" s="345" t="s">
        <v>176</v>
      </c>
      <c r="BE7" s="344" t="s">
        <v>175</v>
      </c>
      <c r="BF7" s="345" t="s">
        <v>176</v>
      </c>
      <c r="BG7" s="344" t="s">
        <v>175</v>
      </c>
      <c r="BH7" s="345" t="s">
        <v>176</v>
      </c>
      <c r="BI7" s="344" t="s">
        <v>175</v>
      </c>
      <c r="BJ7" s="345" t="s">
        <v>176</v>
      </c>
      <c r="BK7" s="344" t="s">
        <v>175</v>
      </c>
      <c r="BL7" s="345" t="s">
        <v>176</v>
      </c>
      <c r="BM7" s="344" t="s">
        <v>175</v>
      </c>
      <c r="BN7" s="345" t="s">
        <v>176</v>
      </c>
      <c r="BO7" s="344" t="s">
        <v>175</v>
      </c>
      <c r="BP7" s="345" t="s">
        <v>176</v>
      </c>
      <c r="BQ7" s="344" t="s">
        <v>175</v>
      </c>
      <c r="BR7" s="345" t="s">
        <v>176</v>
      </c>
      <c r="BS7" s="344" t="s">
        <v>175</v>
      </c>
      <c r="BT7" s="345" t="s">
        <v>176</v>
      </c>
      <c r="BU7" s="344" t="s">
        <v>175</v>
      </c>
      <c r="BV7" s="345" t="s">
        <v>176</v>
      </c>
      <c r="BW7" s="344" t="s">
        <v>175</v>
      </c>
      <c r="BX7" s="345" t="s">
        <v>176</v>
      </c>
      <c r="BY7" s="344" t="s">
        <v>175</v>
      </c>
      <c r="BZ7" s="345" t="s">
        <v>176</v>
      </c>
      <c r="CA7" s="344" t="s">
        <v>175</v>
      </c>
      <c r="CB7" s="345" t="s">
        <v>176</v>
      </c>
      <c r="CC7" s="344" t="s">
        <v>175</v>
      </c>
      <c r="CD7" s="345" t="s">
        <v>176</v>
      </c>
      <c r="CE7" s="344" t="s">
        <v>175</v>
      </c>
      <c r="CF7" s="345" t="s">
        <v>176</v>
      </c>
      <c r="CG7" s="344" t="s">
        <v>175</v>
      </c>
      <c r="CH7" s="345" t="s">
        <v>176</v>
      </c>
      <c r="CI7" s="344" t="s">
        <v>175</v>
      </c>
      <c r="CJ7" s="345" t="s">
        <v>176</v>
      </c>
      <c r="CK7" s="344" t="s">
        <v>175</v>
      </c>
      <c r="CL7" s="345" t="s">
        <v>176</v>
      </c>
      <c r="CM7" s="344" t="s">
        <v>175</v>
      </c>
      <c r="CN7" s="345" t="s">
        <v>176</v>
      </c>
      <c r="CO7" s="344" t="s">
        <v>175</v>
      </c>
      <c r="CP7" s="345" t="s">
        <v>176</v>
      </c>
      <c r="CQ7" s="344" t="s">
        <v>175</v>
      </c>
      <c r="CR7" s="345" t="s">
        <v>176</v>
      </c>
      <c r="CS7" s="344" t="s">
        <v>175</v>
      </c>
      <c r="CT7" s="345" t="s">
        <v>176</v>
      </c>
      <c r="CU7" s="344" t="s">
        <v>175</v>
      </c>
      <c r="CV7" s="345" t="s">
        <v>176</v>
      </c>
      <c r="CW7" s="344" t="s">
        <v>175</v>
      </c>
      <c r="CX7" s="345" t="s">
        <v>176</v>
      </c>
      <c r="CY7" s="344" t="s">
        <v>175</v>
      </c>
      <c r="CZ7" s="345" t="s">
        <v>176</v>
      </c>
      <c r="DA7" s="80"/>
      <c r="DB7" s="80"/>
      <c r="DC7" s="80"/>
      <c r="DD7" s="80"/>
      <c r="DE7" s="80"/>
      <c r="DF7" s="80"/>
      <c r="DG7" s="80"/>
      <c r="DH7" s="80"/>
      <c r="DI7" s="80"/>
      <c r="DJ7" s="80"/>
      <c r="DK7" s="80"/>
      <c r="DL7" s="80"/>
      <c r="DM7" s="80"/>
      <c r="DN7" s="80"/>
      <c r="DO7" s="80"/>
      <c r="DP7" s="80"/>
      <c r="DQ7" s="80"/>
      <c r="DR7" s="80"/>
      <c r="DS7" s="80"/>
      <c r="DT7" s="80"/>
      <c r="DU7" s="80"/>
      <c r="DV7" s="80"/>
      <c r="DW7" s="80"/>
      <c r="DX7" s="80"/>
      <c r="DY7" s="80"/>
      <c r="DZ7" s="80"/>
      <c r="EA7" s="80"/>
    </row>
    <row r="8" spans="1:131" s="334" customFormat="1" ht="34.9" customHeight="1">
      <c r="A8" s="182"/>
      <c r="B8" s="346" t="s">
        <v>298</v>
      </c>
      <c r="C8" s="404">
        <v>2034145.1020271499</v>
      </c>
      <c r="D8" s="405">
        <v>100</v>
      </c>
      <c r="E8" s="404">
        <v>937892.03413100005</v>
      </c>
      <c r="F8" s="405">
        <v>100</v>
      </c>
      <c r="G8" s="404">
        <v>1186567.3681829001</v>
      </c>
      <c r="H8" s="405">
        <v>100</v>
      </c>
      <c r="I8" s="404">
        <v>509930.40849471005</v>
      </c>
      <c r="J8" s="405">
        <v>100</v>
      </c>
      <c r="K8" s="404">
        <v>483167.085815</v>
      </c>
      <c r="L8" s="405">
        <v>100</v>
      </c>
      <c r="M8" s="404">
        <v>533407.09227400005</v>
      </c>
      <c r="N8" s="405">
        <v>100</v>
      </c>
      <c r="O8" s="404">
        <v>471582.64665300003</v>
      </c>
      <c r="P8" s="405">
        <v>100</v>
      </c>
      <c r="Q8" s="404">
        <v>160432.81398434</v>
      </c>
      <c r="R8" s="405">
        <v>100</v>
      </c>
      <c r="S8" s="404">
        <v>269283.10023284005</v>
      </c>
      <c r="T8" s="405">
        <v>100</v>
      </c>
      <c r="U8" s="404">
        <v>206885.83665325001</v>
      </c>
      <c r="V8" s="405">
        <v>100</v>
      </c>
      <c r="W8" s="404">
        <v>70086.528533000004</v>
      </c>
      <c r="X8" s="405">
        <v>100</v>
      </c>
      <c r="Y8" s="404">
        <v>56279.342832899994</v>
      </c>
      <c r="Z8" s="405">
        <v>100</v>
      </c>
      <c r="AA8" s="404">
        <v>188951.63649693</v>
      </c>
      <c r="AB8" s="405">
        <v>100</v>
      </c>
      <c r="AC8" s="404">
        <v>44382.432955999997</v>
      </c>
      <c r="AD8" s="405">
        <v>100</v>
      </c>
      <c r="AE8" s="404">
        <v>21132.987128000001</v>
      </c>
      <c r="AF8" s="405">
        <v>100</v>
      </c>
      <c r="AG8" s="404">
        <v>50608.634993</v>
      </c>
      <c r="AH8" s="405">
        <v>100</v>
      </c>
      <c r="AI8" s="404">
        <v>79286.988935389993</v>
      </c>
      <c r="AJ8" s="405">
        <v>100</v>
      </c>
      <c r="AK8" s="404">
        <v>10095.733738000001</v>
      </c>
      <c r="AL8" s="405">
        <v>100</v>
      </c>
      <c r="AM8" s="404">
        <v>85878.221705000004</v>
      </c>
      <c r="AN8" s="405">
        <v>100</v>
      </c>
      <c r="AO8" s="404">
        <v>85635.777125000008</v>
      </c>
      <c r="AP8" s="405">
        <v>100</v>
      </c>
      <c r="AQ8" s="404">
        <v>0</v>
      </c>
      <c r="AR8" s="405" t="s">
        <v>297</v>
      </c>
      <c r="AS8" s="404">
        <v>102836.40406099999</v>
      </c>
      <c r="AT8" s="405">
        <v>100</v>
      </c>
      <c r="AU8" s="404">
        <v>62177.112859000001</v>
      </c>
      <c r="AV8" s="405">
        <v>100</v>
      </c>
      <c r="AW8" s="404">
        <v>59605.438542999997</v>
      </c>
      <c r="AX8" s="405">
        <v>100</v>
      </c>
      <c r="AY8" s="404">
        <v>29454.492434</v>
      </c>
      <c r="AZ8" s="405">
        <v>100</v>
      </c>
      <c r="BA8" s="404">
        <v>28654.772458000003</v>
      </c>
      <c r="BB8" s="405">
        <v>100</v>
      </c>
      <c r="BC8" s="404">
        <v>238.74613500000001</v>
      </c>
      <c r="BD8" s="405">
        <v>100</v>
      </c>
      <c r="BE8" s="404">
        <v>22161.140165000001</v>
      </c>
      <c r="BF8" s="405">
        <v>100</v>
      </c>
      <c r="BG8" s="404">
        <v>45456.765787780001</v>
      </c>
      <c r="BH8" s="405">
        <v>100</v>
      </c>
      <c r="BI8" s="404">
        <v>8988.0133170000008</v>
      </c>
      <c r="BJ8" s="405">
        <v>100</v>
      </c>
      <c r="BK8" s="404">
        <v>32189.683840999998</v>
      </c>
      <c r="BL8" s="405">
        <v>100</v>
      </c>
      <c r="BM8" s="404">
        <v>0</v>
      </c>
      <c r="BN8" s="405" t="s">
        <v>297</v>
      </c>
      <c r="BO8" s="404">
        <v>14504.241193</v>
      </c>
      <c r="BP8" s="405">
        <v>100</v>
      </c>
      <c r="BQ8" s="404">
        <v>12739.998812820002</v>
      </c>
      <c r="BR8" s="405">
        <v>100</v>
      </c>
      <c r="BS8" s="404">
        <v>5851.9985164600002</v>
      </c>
      <c r="BT8" s="405">
        <v>100</v>
      </c>
      <c r="BU8" s="404">
        <v>260.25552699999997</v>
      </c>
      <c r="BV8" s="405">
        <v>100</v>
      </c>
      <c r="BW8" s="404">
        <v>5482.3844060000001</v>
      </c>
      <c r="BX8" s="405">
        <v>100</v>
      </c>
      <c r="BY8" s="404">
        <v>1726.7697370000001</v>
      </c>
      <c r="BZ8" s="405">
        <v>100</v>
      </c>
      <c r="CA8" s="404">
        <v>7766.0143138399999</v>
      </c>
      <c r="CB8" s="405">
        <v>100</v>
      </c>
      <c r="CC8" s="404">
        <v>7698.4658129999998</v>
      </c>
      <c r="CD8" s="405">
        <v>100</v>
      </c>
      <c r="CE8" s="404">
        <v>4089.1416010000003</v>
      </c>
      <c r="CF8" s="405">
        <v>100</v>
      </c>
      <c r="CG8" s="404">
        <v>2866.9669080100002</v>
      </c>
      <c r="CH8" s="405">
        <v>100</v>
      </c>
      <c r="CI8" s="404">
        <v>897.89400799999999</v>
      </c>
      <c r="CJ8" s="405">
        <v>100</v>
      </c>
      <c r="CK8" s="404">
        <v>19.79205</v>
      </c>
      <c r="CL8" s="405">
        <v>100</v>
      </c>
      <c r="CM8" s="404">
        <v>3556.3416710000001</v>
      </c>
      <c r="CN8" s="405">
        <v>100</v>
      </c>
      <c r="CO8" s="404">
        <v>1479.116239</v>
      </c>
      <c r="CP8" s="405">
        <v>100</v>
      </c>
      <c r="CQ8" s="404">
        <v>4.5609098599999998</v>
      </c>
      <c r="CR8" s="405">
        <v>100</v>
      </c>
      <c r="CS8" s="404">
        <v>0</v>
      </c>
      <c r="CT8" s="405" t="s">
        <v>297</v>
      </c>
      <c r="CU8" s="404">
        <v>0</v>
      </c>
      <c r="CV8" s="405" t="s">
        <v>297</v>
      </c>
      <c r="CW8" s="404">
        <v>0</v>
      </c>
      <c r="CX8" s="405" t="s">
        <v>297</v>
      </c>
      <c r="CY8" s="405">
        <v>462.87725599999999</v>
      </c>
      <c r="CZ8" s="405">
        <v>100</v>
      </c>
      <c r="DA8" s="80"/>
      <c r="DB8" s="80"/>
      <c r="DC8" s="80"/>
      <c r="DD8" s="80"/>
      <c r="DE8" s="80"/>
      <c r="DF8" s="80"/>
      <c r="DG8" s="80"/>
      <c r="DH8" s="80"/>
      <c r="DI8" s="80"/>
      <c r="DJ8" s="80"/>
      <c r="DK8" s="80"/>
      <c r="DL8" s="80"/>
      <c r="DM8" s="80"/>
      <c r="DN8" s="80"/>
      <c r="DO8" s="80"/>
      <c r="DP8" s="80"/>
      <c r="DQ8" s="80"/>
      <c r="DR8" s="80"/>
      <c r="DS8" s="80"/>
      <c r="DT8" s="80"/>
      <c r="DU8" s="80"/>
      <c r="DV8" s="80"/>
      <c r="DW8" s="80"/>
      <c r="DX8" s="80"/>
      <c r="DY8" s="80"/>
      <c r="DZ8" s="80"/>
      <c r="EA8" s="80"/>
    </row>
    <row r="9" spans="1:131" s="138" customFormat="1" ht="20.100000000000001" customHeight="1">
      <c r="A9" s="182"/>
      <c r="B9" s="346" t="s">
        <v>299</v>
      </c>
      <c r="C9" s="347">
        <v>1947742.0561901201</v>
      </c>
      <c r="D9" s="348">
        <v>95.752365662069835</v>
      </c>
      <c r="E9" s="349">
        <v>861876.77009100001</v>
      </c>
      <c r="F9" s="348">
        <v>91.895094395333928</v>
      </c>
      <c r="G9" s="349">
        <v>1158587.3305283601</v>
      </c>
      <c r="H9" s="348">
        <v>97.641934338933623</v>
      </c>
      <c r="I9" s="349">
        <v>488634.10770614003</v>
      </c>
      <c r="J9" s="348">
        <v>95.82368487271907</v>
      </c>
      <c r="K9" s="349">
        <v>461990.80063800002</v>
      </c>
      <c r="L9" s="348">
        <v>95.617192106271048</v>
      </c>
      <c r="M9" s="349">
        <v>502939.95038200001</v>
      </c>
      <c r="N9" s="348">
        <v>94.288200825730726</v>
      </c>
      <c r="O9" s="349">
        <v>461975.25239099999</v>
      </c>
      <c r="P9" s="348">
        <v>97.962733715884724</v>
      </c>
      <c r="Q9" s="349">
        <v>158146.3338998</v>
      </c>
      <c r="R9" s="348">
        <v>98.574805223597721</v>
      </c>
      <c r="S9" s="349">
        <v>259663.74098328</v>
      </c>
      <c r="T9" s="348">
        <v>96.427789474630046</v>
      </c>
      <c r="U9" s="349">
        <v>183675.20129244</v>
      </c>
      <c r="V9" s="348">
        <v>88.780945212933034</v>
      </c>
      <c r="W9" s="349">
        <v>65704.946475999997</v>
      </c>
      <c r="X9" s="348">
        <v>93.748324893938843</v>
      </c>
      <c r="Y9" s="349">
        <v>55336.123010249998</v>
      </c>
      <c r="Z9" s="348">
        <v>98.324039025383556</v>
      </c>
      <c r="AA9" s="349">
        <v>182005.69080770001</v>
      </c>
      <c r="AB9" s="348">
        <v>96.323955792072297</v>
      </c>
      <c r="AC9" s="349">
        <v>44382.432955999997</v>
      </c>
      <c r="AD9" s="348">
        <v>100</v>
      </c>
      <c r="AE9" s="349">
        <v>21124.088953999999</v>
      </c>
      <c r="AF9" s="348">
        <v>99.957894385937465</v>
      </c>
      <c r="AG9" s="349">
        <v>47810.228309999999</v>
      </c>
      <c r="AH9" s="348">
        <v>94.470495631057688</v>
      </c>
      <c r="AI9" s="349">
        <v>74065.510699990002</v>
      </c>
      <c r="AJ9" s="348">
        <v>93.414457648713451</v>
      </c>
      <c r="AK9" s="349">
        <v>9712.7850710000002</v>
      </c>
      <c r="AL9" s="348">
        <v>96.20682679497979</v>
      </c>
      <c r="AM9" s="349">
        <v>83294.043904999999</v>
      </c>
      <c r="AN9" s="348">
        <v>96.990881100359871</v>
      </c>
      <c r="AO9" s="349">
        <v>82247.057765000005</v>
      </c>
      <c r="AP9" s="348">
        <v>96.042869611548468</v>
      </c>
      <c r="AQ9" s="349">
        <v>0</v>
      </c>
      <c r="AR9" s="348" t="s">
        <v>297</v>
      </c>
      <c r="AS9" s="349">
        <v>99280.639276000002</v>
      </c>
      <c r="AT9" s="348">
        <v>96.542309294585209</v>
      </c>
      <c r="AU9" s="349">
        <v>58109.874045999997</v>
      </c>
      <c r="AV9" s="348">
        <v>93.458623879459722</v>
      </c>
      <c r="AW9" s="349">
        <v>52153.199132000002</v>
      </c>
      <c r="AX9" s="348">
        <v>87.49738347177184</v>
      </c>
      <c r="AY9" s="349">
        <v>27274.118501000001</v>
      </c>
      <c r="AZ9" s="348">
        <v>92.597482581356104</v>
      </c>
      <c r="BA9" s="349">
        <v>27758.747382000001</v>
      </c>
      <c r="BB9" s="348">
        <v>96.873033707340284</v>
      </c>
      <c r="BC9" s="349">
        <v>238.74613500000001</v>
      </c>
      <c r="BD9" s="348">
        <v>100</v>
      </c>
      <c r="BE9" s="349">
        <v>21561.978198000001</v>
      </c>
      <c r="BF9" s="348">
        <v>97.296339617280708</v>
      </c>
      <c r="BG9" s="349">
        <v>43153.338348019999</v>
      </c>
      <c r="BH9" s="348">
        <v>94.932707156259625</v>
      </c>
      <c r="BI9" s="349">
        <v>8988.0133170000008</v>
      </c>
      <c r="BJ9" s="348">
        <v>100</v>
      </c>
      <c r="BK9" s="349">
        <v>29801.310870000001</v>
      </c>
      <c r="BL9" s="348">
        <v>92.580315535880075</v>
      </c>
      <c r="BM9" s="349">
        <v>0</v>
      </c>
      <c r="BN9" s="348" t="s">
        <v>297</v>
      </c>
      <c r="BO9" s="349">
        <v>14380.327959</v>
      </c>
      <c r="BP9" s="348">
        <v>99.145675858866696</v>
      </c>
      <c r="BQ9" s="349">
        <v>12309.55499362</v>
      </c>
      <c r="BR9" s="348">
        <v>96.621319785627819</v>
      </c>
      <c r="BS9" s="349">
        <v>5851.9985164600002</v>
      </c>
      <c r="BT9" s="348">
        <v>100</v>
      </c>
      <c r="BU9" s="349">
        <v>192.58170999999999</v>
      </c>
      <c r="BV9" s="348">
        <v>73.997164333036437</v>
      </c>
      <c r="BW9" s="349">
        <v>5414.829119</v>
      </c>
      <c r="BX9" s="348">
        <v>98.767775442268018</v>
      </c>
      <c r="BY9" s="349">
        <v>503.07283799999999</v>
      </c>
      <c r="BZ9" s="348">
        <v>29.133753460030672</v>
      </c>
      <c r="CA9" s="349">
        <v>7086.0823877299999</v>
      </c>
      <c r="CB9" s="348">
        <v>91.244776295373583</v>
      </c>
      <c r="CC9" s="349">
        <v>7537.9197560000002</v>
      </c>
      <c r="CD9" s="348">
        <v>97.914570761243183</v>
      </c>
      <c r="CE9" s="349">
        <v>4033.4580340000002</v>
      </c>
      <c r="CF9" s="348">
        <v>98.638257795074097</v>
      </c>
      <c r="CG9" s="349">
        <v>2806.6918448500001</v>
      </c>
      <c r="CH9" s="348">
        <v>97.897601713099718</v>
      </c>
      <c r="CI9" s="349">
        <v>681.43008899999995</v>
      </c>
      <c r="CJ9" s="348">
        <v>75.892041034758734</v>
      </c>
      <c r="CK9" s="349">
        <v>19.79205</v>
      </c>
      <c r="CL9" s="348">
        <v>100</v>
      </c>
      <c r="CM9" s="349">
        <v>3498.3121190000002</v>
      </c>
      <c r="CN9" s="348">
        <v>98.368279615167495</v>
      </c>
      <c r="CO9" s="349">
        <v>1475.871564</v>
      </c>
      <c r="CP9" s="348">
        <v>99.780634211534746</v>
      </c>
      <c r="CQ9" s="349">
        <v>2.66064568</v>
      </c>
      <c r="CR9" s="348">
        <v>58.33585318873196</v>
      </c>
      <c r="CS9" s="349">
        <v>0</v>
      </c>
      <c r="CT9" s="348" t="s">
        <v>297</v>
      </c>
      <c r="CU9" s="349">
        <v>0</v>
      </c>
      <c r="CV9" s="348" t="s">
        <v>297</v>
      </c>
      <c r="CW9" s="349">
        <v>0</v>
      </c>
      <c r="CX9" s="348" t="s">
        <v>297</v>
      </c>
      <c r="CY9" s="348">
        <v>406.01278500000001</v>
      </c>
      <c r="CZ9" s="348">
        <v>87.714999978309592</v>
      </c>
      <c r="DA9" s="80"/>
      <c r="DB9" s="80"/>
      <c r="DC9" s="80"/>
      <c r="DD9" s="80"/>
      <c r="DE9" s="80"/>
      <c r="DF9" s="80"/>
      <c r="DG9" s="80"/>
      <c r="DH9" s="80"/>
      <c r="DI9" s="80"/>
      <c r="DJ9" s="80"/>
      <c r="DK9" s="80"/>
      <c r="DL9" s="80"/>
      <c r="DM9" s="80"/>
      <c r="DN9" s="80"/>
      <c r="DO9" s="80"/>
      <c r="DP9" s="80"/>
      <c r="DQ9" s="80"/>
      <c r="DR9" s="80"/>
      <c r="DS9" s="80"/>
      <c r="DT9" s="80"/>
      <c r="DU9" s="80"/>
      <c r="DV9" s="80"/>
      <c r="DW9" s="80"/>
      <c r="DX9" s="80"/>
      <c r="DY9" s="80"/>
      <c r="DZ9" s="80"/>
      <c r="EA9" s="80"/>
    </row>
    <row r="10" spans="1:131" s="141" customFormat="1" ht="20.100000000000001" customHeight="1">
      <c r="A10" s="182"/>
      <c r="B10" s="350" t="s">
        <v>300</v>
      </c>
      <c r="C10" s="177">
        <v>1053547.86700566</v>
      </c>
      <c r="D10" s="178">
        <v>51.793152118584615</v>
      </c>
      <c r="E10" s="105">
        <v>435111.08335899998</v>
      </c>
      <c r="F10" s="178">
        <v>46.392448973313897</v>
      </c>
      <c r="G10" s="105">
        <v>648907.7704465799</v>
      </c>
      <c r="H10" s="178">
        <v>54.687815276793948</v>
      </c>
      <c r="I10" s="105">
        <v>171087.94287284999</v>
      </c>
      <c r="J10" s="178">
        <v>33.551233663019495</v>
      </c>
      <c r="K10" s="105">
        <v>229999.81695400001</v>
      </c>
      <c r="L10" s="178">
        <v>47.602542413674406</v>
      </c>
      <c r="M10" s="105">
        <v>216504.291</v>
      </c>
      <c r="N10" s="178">
        <v>40.588941192552852</v>
      </c>
      <c r="O10" s="105">
        <v>364516.31015700003</v>
      </c>
      <c r="P10" s="178">
        <v>77.296379064011319</v>
      </c>
      <c r="Q10" s="105">
        <v>158146.3338998</v>
      </c>
      <c r="R10" s="178">
        <v>98.574805223597721</v>
      </c>
      <c r="S10" s="105">
        <v>249366.0124066</v>
      </c>
      <c r="T10" s="178">
        <v>92.603662164830098</v>
      </c>
      <c r="U10" s="105">
        <v>60818.587443290002</v>
      </c>
      <c r="V10" s="178">
        <v>29.397173062757648</v>
      </c>
      <c r="W10" s="105">
        <v>40090.881092000003</v>
      </c>
      <c r="X10" s="178">
        <v>57.201978655746011</v>
      </c>
      <c r="Y10" s="105">
        <v>55336.123010249998</v>
      </c>
      <c r="Z10" s="178">
        <v>98.324039025383556</v>
      </c>
      <c r="AA10" s="105">
        <v>152421.06500822</v>
      </c>
      <c r="AB10" s="178">
        <v>80.666708070928223</v>
      </c>
      <c r="AC10" s="105">
        <v>44382.432955999997</v>
      </c>
      <c r="AD10" s="178">
        <v>100</v>
      </c>
      <c r="AE10" s="105">
        <v>21124.088953999999</v>
      </c>
      <c r="AF10" s="178">
        <v>99.957894385937465</v>
      </c>
      <c r="AG10" s="105">
        <v>15553.970603</v>
      </c>
      <c r="AH10" s="178">
        <v>30.733827547712693</v>
      </c>
      <c r="AI10" s="105">
        <v>42497.46279736</v>
      </c>
      <c r="AJ10" s="178">
        <v>53.599541826453603</v>
      </c>
      <c r="AK10" s="105">
        <v>9712.7850710000002</v>
      </c>
      <c r="AL10" s="178">
        <v>96.20682679497979</v>
      </c>
      <c r="AM10" s="105">
        <v>76104.364212</v>
      </c>
      <c r="AN10" s="178">
        <v>88.618933532911115</v>
      </c>
      <c r="AO10" s="105">
        <v>67015.153519</v>
      </c>
      <c r="AP10" s="178">
        <v>78.256023088550904</v>
      </c>
      <c r="AQ10" s="105">
        <v>0</v>
      </c>
      <c r="AR10" s="178" t="s">
        <v>297</v>
      </c>
      <c r="AS10" s="105">
        <v>99228.812357999996</v>
      </c>
      <c r="AT10" s="178">
        <v>96.491911851701801</v>
      </c>
      <c r="AU10" s="105">
        <v>48796.619763000002</v>
      </c>
      <c r="AV10" s="178">
        <v>78.480034725409084</v>
      </c>
      <c r="AW10" s="105">
        <v>0</v>
      </c>
      <c r="AX10" s="178">
        <v>0</v>
      </c>
      <c r="AY10" s="105">
        <v>26419.824375</v>
      </c>
      <c r="AZ10" s="178">
        <v>89.697096068452325</v>
      </c>
      <c r="BA10" s="105">
        <v>24384.270530000002</v>
      </c>
      <c r="BB10" s="178">
        <v>85.096716666449254</v>
      </c>
      <c r="BC10" s="105">
        <v>238.74613500000001</v>
      </c>
      <c r="BD10" s="178">
        <v>100</v>
      </c>
      <c r="BE10" s="105">
        <v>20577.367934999998</v>
      </c>
      <c r="BF10" s="178">
        <v>92.853381106711652</v>
      </c>
      <c r="BG10" s="105">
        <v>40826.134120319999</v>
      </c>
      <c r="BH10" s="178">
        <v>89.813107934078232</v>
      </c>
      <c r="BI10" s="105">
        <v>8988.0133170000008</v>
      </c>
      <c r="BJ10" s="178">
        <v>100</v>
      </c>
      <c r="BK10" s="105">
        <v>9114.8301069999998</v>
      </c>
      <c r="BL10" s="178">
        <v>28.315997609738687</v>
      </c>
      <c r="BM10" s="105">
        <v>0</v>
      </c>
      <c r="BN10" s="178" t="s">
        <v>297</v>
      </c>
      <c r="BO10" s="105">
        <v>14344.760319000001</v>
      </c>
      <c r="BP10" s="178">
        <v>98.900453516472368</v>
      </c>
      <c r="BQ10" s="105">
        <v>12112.687386399999</v>
      </c>
      <c r="BR10" s="178">
        <v>95.076047999402064</v>
      </c>
      <c r="BS10" s="105">
        <v>5851.9985164600002</v>
      </c>
      <c r="BT10" s="178">
        <v>100</v>
      </c>
      <c r="BU10" s="105">
        <v>0</v>
      </c>
      <c r="BV10" s="178">
        <v>0</v>
      </c>
      <c r="BW10" s="105">
        <v>5414.829119</v>
      </c>
      <c r="BX10" s="178">
        <v>98.767775442268018</v>
      </c>
      <c r="BY10" s="105">
        <v>503.07283799999999</v>
      </c>
      <c r="BZ10" s="178">
        <v>29.133753460030672</v>
      </c>
      <c r="CA10" s="105">
        <v>7086.0823877299999</v>
      </c>
      <c r="CB10" s="178">
        <v>91.244776295373583</v>
      </c>
      <c r="CC10" s="105">
        <v>0</v>
      </c>
      <c r="CD10" s="178">
        <v>0</v>
      </c>
      <c r="CE10" s="105">
        <v>4033.4580340000002</v>
      </c>
      <c r="CF10" s="178">
        <v>98.638257795074097</v>
      </c>
      <c r="CG10" s="105">
        <v>2806.6918448500001</v>
      </c>
      <c r="CH10" s="178">
        <v>97.897601713099718</v>
      </c>
      <c r="CI10" s="105">
        <v>150.02712600000001</v>
      </c>
      <c r="CJ10" s="178">
        <v>16.708779061147272</v>
      </c>
      <c r="CK10" s="105">
        <v>19.79205</v>
      </c>
      <c r="CL10" s="178">
        <v>100</v>
      </c>
      <c r="CM10" s="105">
        <v>3498.3121190000002</v>
      </c>
      <c r="CN10" s="178">
        <v>98.368279615167495</v>
      </c>
      <c r="CO10" s="105">
        <v>1475.871564</v>
      </c>
      <c r="CP10" s="178">
        <v>99.780634211534746</v>
      </c>
      <c r="CQ10" s="105">
        <v>0</v>
      </c>
      <c r="CR10" s="178">
        <v>0</v>
      </c>
      <c r="CS10" s="105">
        <v>0</v>
      </c>
      <c r="CT10" s="178" t="s">
        <v>297</v>
      </c>
      <c r="CU10" s="105">
        <v>0</v>
      </c>
      <c r="CV10" s="178" t="s">
        <v>297</v>
      </c>
      <c r="CW10" s="105">
        <v>0</v>
      </c>
      <c r="CX10" s="178" t="s">
        <v>297</v>
      </c>
      <c r="CY10" s="178">
        <v>0</v>
      </c>
      <c r="CZ10" s="178">
        <v>0</v>
      </c>
      <c r="DA10" s="80"/>
      <c r="DB10" s="80"/>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row>
    <row r="11" spans="1:131" s="141" customFormat="1" ht="20.100000000000001" customHeight="1">
      <c r="A11" s="182"/>
      <c r="B11" s="350" t="s">
        <v>301</v>
      </c>
      <c r="C11" s="177">
        <v>819599.48710110993</v>
      </c>
      <c r="D11" s="178">
        <v>40.292085667061258</v>
      </c>
      <c r="E11" s="105">
        <v>362433.73819900001</v>
      </c>
      <c r="F11" s="178">
        <v>38.64343922430384</v>
      </c>
      <c r="G11" s="105">
        <v>454369.51480440004</v>
      </c>
      <c r="H11" s="178">
        <v>38.292770135775598</v>
      </c>
      <c r="I11" s="105">
        <v>136388.70116297001</v>
      </c>
      <c r="J11" s="178">
        <v>26.746532250465876</v>
      </c>
      <c r="K11" s="105">
        <v>214125.23310899999</v>
      </c>
      <c r="L11" s="178">
        <v>44.317015665050178</v>
      </c>
      <c r="M11" s="105">
        <v>187818.60203899999</v>
      </c>
      <c r="N11" s="178">
        <v>35.211118254595966</v>
      </c>
      <c r="O11" s="105">
        <v>327579.44371199998</v>
      </c>
      <c r="P11" s="178">
        <v>69.463846059000446</v>
      </c>
      <c r="Q11" s="105">
        <v>127890.31415956</v>
      </c>
      <c r="R11" s="178">
        <v>79.715808121425525</v>
      </c>
      <c r="S11" s="105">
        <v>225927.99319751002</v>
      </c>
      <c r="T11" s="178">
        <v>83.8998039617628</v>
      </c>
      <c r="U11" s="105">
        <v>41978.20741273</v>
      </c>
      <c r="V11" s="178">
        <v>20.290517752110489</v>
      </c>
      <c r="W11" s="105">
        <v>38201.276931</v>
      </c>
      <c r="X11" s="178">
        <v>54.505876850517801</v>
      </c>
      <c r="Y11" s="105">
        <v>42535.261759190005</v>
      </c>
      <c r="Z11" s="178">
        <v>75.578817409937088</v>
      </c>
      <c r="AA11" s="105">
        <v>146453.65558999</v>
      </c>
      <c r="AB11" s="178">
        <v>77.508540441971505</v>
      </c>
      <c r="AC11" s="105">
        <v>31715.021698</v>
      </c>
      <c r="AD11" s="178">
        <v>71.458501901961398</v>
      </c>
      <c r="AE11" s="105">
        <v>20272.849995</v>
      </c>
      <c r="AF11" s="178">
        <v>95.929883798299542</v>
      </c>
      <c r="AG11" s="105">
        <v>13762.359285</v>
      </c>
      <c r="AH11" s="178">
        <v>27.193697848012615</v>
      </c>
      <c r="AI11" s="105">
        <v>41068.958501089997</v>
      </c>
      <c r="AJ11" s="178">
        <v>51.797853661155671</v>
      </c>
      <c r="AK11" s="105">
        <v>9436.1800800000001</v>
      </c>
      <c r="AL11" s="178">
        <v>93.467006211569711</v>
      </c>
      <c r="AM11" s="105">
        <v>46893.214294999998</v>
      </c>
      <c r="AN11" s="178">
        <v>54.604314532830834</v>
      </c>
      <c r="AO11" s="105">
        <v>61384.440001000003</v>
      </c>
      <c r="AP11" s="178">
        <v>71.680834882129872</v>
      </c>
      <c r="AQ11" s="105">
        <v>0</v>
      </c>
      <c r="AR11" s="178" t="s">
        <v>297</v>
      </c>
      <c r="AS11" s="105">
        <v>96733.644723000005</v>
      </c>
      <c r="AT11" s="178">
        <v>94.065565211342886</v>
      </c>
      <c r="AU11" s="105">
        <v>42847.451222999996</v>
      </c>
      <c r="AV11" s="178">
        <v>68.911934396448771</v>
      </c>
      <c r="AW11" s="105">
        <v>0</v>
      </c>
      <c r="AX11" s="178">
        <v>0</v>
      </c>
      <c r="AY11" s="105">
        <v>16723.154826999998</v>
      </c>
      <c r="AZ11" s="178">
        <v>56.776245132970196</v>
      </c>
      <c r="BA11" s="105">
        <v>22439.980963999998</v>
      </c>
      <c r="BB11" s="178">
        <v>78.31149591884153</v>
      </c>
      <c r="BC11" s="105">
        <v>238.74613500000001</v>
      </c>
      <c r="BD11" s="178">
        <v>100</v>
      </c>
      <c r="BE11" s="105">
        <v>18289.089483</v>
      </c>
      <c r="BF11" s="178">
        <v>82.527746076371599</v>
      </c>
      <c r="BG11" s="105">
        <v>36503.589512929997</v>
      </c>
      <c r="BH11" s="178">
        <v>80.3039742936202</v>
      </c>
      <c r="BI11" s="105">
        <v>8959.4641439999996</v>
      </c>
      <c r="BJ11" s="178">
        <v>99.682363921891366</v>
      </c>
      <c r="BK11" s="105">
        <v>6517.0065119999999</v>
      </c>
      <c r="BL11" s="178">
        <v>20.245636907123917</v>
      </c>
      <c r="BM11" s="105">
        <v>0</v>
      </c>
      <c r="BN11" s="178" t="s">
        <v>297</v>
      </c>
      <c r="BO11" s="105">
        <v>13785.024761999999</v>
      </c>
      <c r="BP11" s="178">
        <v>95.041337072172325</v>
      </c>
      <c r="BQ11" s="105">
        <v>12100.18387868</v>
      </c>
      <c r="BR11" s="178">
        <v>94.977904287587762</v>
      </c>
      <c r="BS11" s="105">
        <v>1687.45644735</v>
      </c>
      <c r="BT11" s="178">
        <v>28.835558358459366</v>
      </c>
      <c r="BU11" s="105">
        <v>0</v>
      </c>
      <c r="BV11" s="178">
        <v>0</v>
      </c>
      <c r="BW11" s="105">
        <v>4019.6424809999999</v>
      </c>
      <c r="BX11" s="178">
        <v>73.319238187691568</v>
      </c>
      <c r="BY11" s="105">
        <v>503.07283799999999</v>
      </c>
      <c r="BZ11" s="178">
        <v>29.133753460030672</v>
      </c>
      <c r="CA11" s="105">
        <v>6310.1055729200007</v>
      </c>
      <c r="CB11" s="178">
        <v>81.252819244417438</v>
      </c>
      <c r="CC11" s="105">
        <v>0</v>
      </c>
      <c r="CD11" s="178">
        <v>0</v>
      </c>
      <c r="CE11" s="105">
        <v>4033.4580340000002</v>
      </c>
      <c r="CF11" s="178">
        <v>98.638257795074097</v>
      </c>
      <c r="CG11" s="105">
        <v>2220.8702840800001</v>
      </c>
      <c r="CH11" s="178">
        <v>77.464105981660452</v>
      </c>
      <c r="CI11" s="105">
        <v>92.876918000000003</v>
      </c>
      <c r="CJ11" s="178">
        <v>10.343862100926282</v>
      </c>
      <c r="CK11" s="105">
        <v>0</v>
      </c>
      <c r="CL11" s="178">
        <v>0</v>
      </c>
      <c r="CM11" s="105">
        <v>3498.3121190000002</v>
      </c>
      <c r="CN11" s="178">
        <v>98.368279615167495</v>
      </c>
      <c r="CO11" s="105">
        <v>1012.7732600000001</v>
      </c>
      <c r="CP11" s="178">
        <v>68.471512467790575</v>
      </c>
      <c r="CQ11" s="105">
        <v>0</v>
      </c>
      <c r="CR11" s="178">
        <v>0</v>
      </c>
      <c r="CS11" s="105">
        <v>0</v>
      </c>
      <c r="CT11" s="178" t="s">
        <v>297</v>
      </c>
      <c r="CU11" s="105">
        <v>0</v>
      </c>
      <c r="CV11" s="178" t="s">
        <v>297</v>
      </c>
      <c r="CW11" s="105">
        <v>0</v>
      </c>
      <c r="CX11" s="178" t="s">
        <v>297</v>
      </c>
      <c r="CY11" s="178">
        <v>0</v>
      </c>
      <c r="CZ11" s="178">
        <v>0</v>
      </c>
      <c r="DA11" s="80"/>
      <c r="DB11" s="80"/>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row>
    <row r="12" spans="1:131" s="141" customFormat="1" ht="20.100000000000001" customHeight="1">
      <c r="A12" s="182"/>
      <c r="B12" s="350" t="s">
        <v>302</v>
      </c>
      <c r="C12" s="177">
        <v>49254.099570580001</v>
      </c>
      <c r="D12" s="178">
        <v>2.4213660825619217</v>
      </c>
      <c r="E12" s="105">
        <v>17650.537759999999</v>
      </c>
      <c r="F12" s="178">
        <v>1.8819370586033426</v>
      </c>
      <c r="G12" s="105">
        <v>65759.954710229998</v>
      </c>
      <c r="H12" s="178">
        <v>5.5420329661462269</v>
      </c>
      <c r="I12" s="105">
        <v>2770.16964263</v>
      </c>
      <c r="J12" s="178">
        <v>0.54324464603070199</v>
      </c>
      <c r="K12" s="105">
        <v>5235.7665909999996</v>
      </c>
      <c r="L12" s="178">
        <v>1.0836347807443001</v>
      </c>
      <c r="M12" s="105">
        <v>23164.409834999999</v>
      </c>
      <c r="N12" s="178">
        <v>4.3427262536473599</v>
      </c>
      <c r="O12" s="105">
        <v>21038.331084000001</v>
      </c>
      <c r="P12" s="178">
        <v>4.4612182473882305</v>
      </c>
      <c r="Q12" s="105">
        <v>27172.089774380001</v>
      </c>
      <c r="R12" s="178">
        <v>16.936740744965238</v>
      </c>
      <c r="S12" s="105">
        <v>10713.13982509</v>
      </c>
      <c r="T12" s="178">
        <v>3.9783929313895703</v>
      </c>
      <c r="U12" s="105">
        <v>13371.361506700001</v>
      </c>
      <c r="V12" s="178">
        <v>6.463159452094831</v>
      </c>
      <c r="W12" s="105">
        <v>126.187183</v>
      </c>
      <c r="X12" s="178">
        <v>0.18004484690746983</v>
      </c>
      <c r="Y12" s="105">
        <v>8479.0745442299994</v>
      </c>
      <c r="Z12" s="178">
        <v>15.066051089838364</v>
      </c>
      <c r="AA12" s="105">
        <v>5836.73572702</v>
      </c>
      <c r="AB12" s="178">
        <v>3.0890104130507661</v>
      </c>
      <c r="AC12" s="105">
        <v>12667.411258</v>
      </c>
      <c r="AD12" s="178">
        <v>28.541498098038609</v>
      </c>
      <c r="AE12" s="105">
        <v>851.23895900000002</v>
      </c>
      <c r="AF12" s="178">
        <v>4.028010587637926</v>
      </c>
      <c r="AG12" s="105">
        <v>1791.611318</v>
      </c>
      <c r="AH12" s="178">
        <v>3.5401296997000795</v>
      </c>
      <c r="AI12" s="105">
        <v>1428.5042962699999</v>
      </c>
      <c r="AJ12" s="178">
        <v>1.8016881652979291</v>
      </c>
      <c r="AK12" s="105">
        <v>276.60499099999998</v>
      </c>
      <c r="AL12" s="178">
        <v>2.7398205834100806</v>
      </c>
      <c r="AM12" s="105">
        <v>8345.3855679999997</v>
      </c>
      <c r="AN12" s="178">
        <v>9.717697225575078</v>
      </c>
      <c r="AO12" s="105">
        <v>2350.1345270000002</v>
      </c>
      <c r="AP12" s="178">
        <v>2.7443372453660091</v>
      </c>
      <c r="AQ12" s="105">
        <v>0</v>
      </c>
      <c r="AR12" s="178" t="s">
        <v>297</v>
      </c>
      <c r="AS12" s="105">
        <v>1956.142392</v>
      </c>
      <c r="AT12" s="178">
        <v>1.9021886362728759</v>
      </c>
      <c r="AU12" s="105">
        <v>3656.8826680000002</v>
      </c>
      <c r="AV12" s="178">
        <v>5.8813967066833248</v>
      </c>
      <c r="AW12" s="105">
        <v>0</v>
      </c>
      <c r="AX12" s="178">
        <v>0</v>
      </c>
      <c r="AY12" s="105">
        <v>920.653367</v>
      </c>
      <c r="AZ12" s="178">
        <v>3.1256806378957274</v>
      </c>
      <c r="BA12" s="105">
        <v>1944.2895659999999</v>
      </c>
      <c r="BB12" s="178">
        <v>6.7852207476077231</v>
      </c>
      <c r="BC12" s="105">
        <v>0</v>
      </c>
      <c r="BD12" s="178">
        <v>0</v>
      </c>
      <c r="BE12" s="105">
        <v>1819.413237</v>
      </c>
      <c r="BF12" s="178">
        <v>8.2099261294934358</v>
      </c>
      <c r="BG12" s="105">
        <v>2226.4760861199998</v>
      </c>
      <c r="BH12" s="178">
        <v>4.8980081348386131</v>
      </c>
      <c r="BI12" s="105">
        <v>28.549173</v>
      </c>
      <c r="BJ12" s="178">
        <v>0.31763607810862793</v>
      </c>
      <c r="BK12" s="105">
        <v>2597.8235949999998</v>
      </c>
      <c r="BL12" s="178">
        <v>8.0703607026147672</v>
      </c>
      <c r="BM12" s="105">
        <v>0</v>
      </c>
      <c r="BN12" s="178" t="s">
        <v>297</v>
      </c>
      <c r="BO12" s="105">
        <v>559.73555699999997</v>
      </c>
      <c r="BP12" s="178">
        <v>3.859116444300017</v>
      </c>
      <c r="BQ12" s="105">
        <v>12.50350772</v>
      </c>
      <c r="BR12" s="178">
        <v>9.8143711814305451E-2</v>
      </c>
      <c r="BS12" s="105">
        <v>647.52885536999997</v>
      </c>
      <c r="BT12" s="178">
        <v>11.06508919215694</v>
      </c>
      <c r="BU12" s="105">
        <v>0</v>
      </c>
      <c r="BV12" s="178">
        <v>0</v>
      </c>
      <c r="BW12" s="105">
        <v>0</v>
      </c>
      <c r="BX12" s="178">
        <v>0</v>
      </c>
      <c r="BY12" s="105">
        <v>0</v>
      </c>
      <c r="BZ12" s="178">
        <v>0</v>
      </c>
      <c r="CA12" s="105">
        <v>775.97681480999995</v>
      </c>
      <c r="CB12" s="178">
        <v>9.9919570509561524</v>
      </c>
      <c r="CC12" s="105">
        <v>0</v>
      </c>
      <c r="CD12" s="178">
        <v>0</v>
      </c>
      <c r="CE12" s="105">
        <v>0</v>
      </c>
      <c r="CF12" s="178">
        <v>0</v>
      </c>
      <c r="CG12" s="105">
        <v>251.55937222</v>
      </c>
      <c r="CH12" s="178">
        <v>8.7744079471991778</v>
      </c>
      <c r="CI12" s="105">
        <v>57.150207999999999</v>
      </c>
      <c r="CJ12" s="178">
        <v>6.3649169602209881</v>
      </c>
      <c r="CK12" s="105">
        <v>19.79205</v>
      </c>
      <c r="CL12" s="178">
        <v>100</v>
      </c>
      <c r="CM12" s="105">
        <v>0</v>
      </c>
      <c r="CN12" s="178">
        <v>0</v>
      </c>
      <c r="CO12" s="105">
        <v>463.09830399999998</v>
      </c>
      <c r="CP12" s="178">
        <v>31.309121743744171</v>
      </c>
      <c r="CQ12" s="105">
        <v>0</v>
      </c>
      <c r="CR12" s="178">
        <v>0</v>
      </c>
      <c r="CS12" s="105">
        <v>0</v>
      </c>
      <c r="CT12" s="178" t="s">
        <v>297</v>
      </c>
      <c r="CU12" s="105">
        <v>0</v>
      </c>
      <c r="CV12" s="178" t="s">
        <v>297</v>
      </c>
      <c r="CW12" s="105">
        <v>0</v>
      </c>
      <c r="CX12" s="178" t="s">
        <v>297</v>
      </c>
      <c r="CY12" s="178">
        <v>0</v>
      </c>
      <c r="CZ12" s="178">
        <v>0</v>
      </c>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row>
    <row r="13" spans="1:131" s="141" customFormat="1" ht="20.100000000000001" customHeight="1">
      <c r="A13" s="182"/>
      <c r="B13" s="350" t="s">
        <v>303</v>
      </c>
      <c r="C13" s="177">
        <v>184694.28033397</v>
      </c>
      <c r="D13" s="178">
        <v>9.0797003689614311</v>
      </c>
      <c r="E13" s="105">
        <v>55026.807399999998</v>
      </c>
      <c r="F13" s="178">
        <v>5.8670726904067223</v>
      </c>
      <c r="G13" s="105">
        <v>128778.30093195</v>
      </c>
      <c r="H13" s="178">
        <v>10.853012174872132</v>
      </c>
      <c r="I13" s="105">
        <v>31929.072067249999</v>
      </c>
      <c r="J13" s="178">
        <v>6.2614567665229215</v>
      </c>
      <c r="K13" s="105">
        <v>10638.817254</v>
      </c>
      <c r="L13" s="178">
        <v>2.2018919678799271</v>
      </c>
      <c r="M13" s="105">
        <v>5521.2791260000004</v>
      </c>
      <c r="N13" s="178">
        <v>1.0350966843095208</v>
      </c>
      <c r="O13" s="105">
        <v>15898.535361</v>
      </c>
      <c r="P13" s="178">
        <v>3.3713147576226357</v>
      </c>
      <c r="Q13" s="105">
        <v>3083.9299658600003</v>
      </c>
      <c r="R13" s="178">
        <v>1.9222563572069651</v>
      </c>
      <c r="S13" s="105">
        <v>12724.879384</v>
      </c>
      <c r="T13" s="178">
        <v>4.7254652716777343</v>
      </c>
      <c r="U13" s="105">
        <v>5469.0185238599997</v>
      </c>
      <c r="V13" s="178">
        <v>2.6434958585523289</v>
      </c>
      <c r="W13" s="105">
        <v>1763.416978</v>
      </c>
      <c r="X13" s="178">
        <v>2.5160569583207435</v>
      </c>
      <c r="Y13" s="105">
        <v>4321.7867068300002</v>
      </c>
      <c r="Z13" s="178">
        <v>7.6791705256081162</v>
      </c>
      <c r="AA13" s="105">
        <v>130.67369120999999</v>
      </c>
      <c r="AB13" s="178">
        <v>6.9157215905945923E-2</v>
      </c>
      <c r="AC13" s="105">
        <v>0</v>
      </c>
      <c r="AD13" s="178">
        <v>0</v>
      </c>
      <c r="AE13" s="105">
        <v>0</v>
      </c>
      <c r="AF13" s="178">
        <v>0</v>
      </c>
      <c r="AG13" s="105">
        <v>0</v>
      </c>
      <c r="AH13" s="178">
        <v>0</v>
      </c>
      <c r="AI13" s="105">
        <v>0</v>
      </c>
      <c r="AJ13" s="178">
        <v>0</v>
      </c>
      <c r="AK13" s="105">
        <v>0</v>
      </c>
      <c r="AL13" s="178">
        <v>0</v>
      </c>
      <c r="AM13" s="105">
        <v>20865.764349000001</v>
      </c>
      <c r="AN13" s="178">
        <v>24.296921774505208</v>
      </c>
      <c r="AO13" s="105">
        <v>3280.5789909999999</v>
      </c>
      <c r="AP13" s="178">
        <v>3.8308509610550225</v>
      </c>
      <c r="AQ13" s="105">
        <v>0</v>
      </c>
      <c r="AR13" s="178" t="s">
        <v>297</v>
      </c>
      <c r="AS13" s="105">
        <v>539.02524300000005</v>
      </c>
      <c r="AT13" s="178">
        <v>0.52415800408604685</v>
      </c>
      <c r="AU13" s="105">
        <v>2292.2858719999999</v>
      </c>
      <c r="AV13" s="178">
        <v>3.6867036222769816</v>
      </c>
      <c r="AW13" s="105">
        <v>0</v>
      </c>
      <c r="AX13" s="178">
        <v>0</v>
      </c>
      <c r="AY13" s="105">
        <v>8776.0161810000009</v>
      </c>
      <c r="AZ13" s="178">
        <v>29.795170297586399</v>
      </c>
      <c r="BA13" s="105">
        <v>0</v>
      </c>
      <c r="BB13" s="178">
        <v>0</v>
      </c>
      <c r="BC13" s="105">
        <v>0</v>
      </c>
      <c r="BD13" s="178">
        <v>0</v>
      </c>
      <c r="BE13" s="105">
        <v>468.86521499999998</v>
      </c>
      <c r="BF13" s="178">
        <v>2.1157089008466183</v>
      </c>
      <c r="BG13" s="105">
        <v>2096.06852127</v>
      </c>
      <c r="BH13" s="178">
        <v>4.6111255056194071</v>
      </c>
      <c r="BI13" s="105">
        <v>0</v>
      </c>
      <c r="BJ13" s="178">
        <v>0</v>
      </c>
      <c r="BK13" s="105">
        <v>0</v>
      </c>
      <c r="BL13" s="178">
        <v>0</v>
      </c>
      <c r="BM13" s="105">
        <v>0</v>
      </c>
      <c r="BN13" s="178" t="s">
        <v>297</v>
      </c>
      <c r="BO13" s="105">
        <v>0</v>
      </c>
      <c r="BP13" s="178">
        <v>0</v>
      </c>
      <c r="BQ13" s="105">
        <v>0</v>
      </c>
      <c r="BR13" s="178">
        <v>0</v>
      </c>
      <c r="BS13" s="105">
        <v>3517.0132137399996</v>
      </c>
      <c r="BT13" s="178">
        <v>60.09935244938368</v>
      </c>
      <c r="BU13" s="105">
        <v>0</v>
      </c>
      <c r="BV13" s="178">
        <v>0</v>
      </c>
      <c r="BW13" s="105">
        <v>1395.1866379999999</v>
      </c>
      <c r="BX13" s="178">
        <v>25.448537254576454</v>
      </c>
      <c r="BY13" s="105">
        <v>0</v>
      </c>
      <c r="BZ13" s="178">
        <v>0</v>
      </c>
      <c r="CA13" s="105">
        <v>0</v>
      </c>
      <c r="CB13" s="178">
        <v>0</v>
      </c>
      <c r="CC13" s="105">
        <v>0</v>
      </c>
      <c r="CD13" s="178">
        <v>0</v>
      </c>
      <c r="CE13" s="105">
        <v>0</v>
      </c>
      <c r="CF13" s="178">
        <v>0</v>
      </c>
      <c r="CG13" s="105">
        <v>334.26218855000002</v>
      </c>
      <c r="CH13" s="178">
        <v>11.6590877842401</v>
      </c>
      <c r="CI13" s="105">
        <v>0</v>
      </c>
      <c r="CJ13" s="178">
        <v>0</v>
      </c>
      <c r="CK13" s="105">
        <v>0</v>
      </c>
      <c r="CL13" s="178">
        <v>0</v>
      </c>
      <c r="CM13" s="105">
        <v>0</v>
      </c>
      <c r="CN13" s="178">
        <v>0</v>
      </c>
      <c r="CO13" s="105">
        <v>0</v>
      </c>
      <c r="CP13" s="178">
        <v>0</v>
      </c>
      <c r="CQ13" s="105">
        <v>0</v>
      </c>
      <c r="CR13" s="178">
        <v>0</v>
      </c>
      <c r="CS13" s="105">
        <v>0</v>
      </c>
      <c r="CT13" s="178" t="s">
        <v>297</v>
      </c>
      <c r="CU13" s="105">
        <v>0</v>
      </c>
      <c r="CV13" s="178" t="s">
        <v>297</v>
      </c>
      <c r="CW13" s="105">
        <v>0</v>
      </c>
      <c r="CX13" s="178" t="s">
        <v>297</v>
      </c>
      <c r="CY13" s="178">
        <v>0</v>
      </c>
      <c r="CZ13" s="178">
        <v>0</v>
      </c>
      <c r="DA13" s="80"/>
      <c r="DB13" s="80"/>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row>
    <row r="14" spans="1:131" s="141" customFormat="1" ht="20.100000000000001" customHeight="1">
      <c r="A14" s="182"/>
      <c r="B14" s="350" t="s">
        <v>304</v>
      </c>
      <c r="C14" s="177">
        <v>524112.82205297996</v>
      </c>
      <c r="D14" s="178">
        <v>25.765753953868359</v>
      </c>
      <c r="E14" s="105">
        <v>199004.931835</v>
      </c>
      <c r="F14" s="178">
        <v>21.218319869769147</v>
      </c>
      <c r="G14" s="105">
        <v>224411.29068301001</v>
      </c>
      <c r="H14" s="178">
        <v>18.912646403437815</v>
      </c>
      <c r="I14" s="105">
        <v>240919.04402112</v>
      </c>
      <c r="J14" s="178">
        <v>47.245475070275056</v>
      </c>
      <c r="K14" s="105">
        <v>89373.820244999995</v>
      </c>
      <c r="L14" s="178">
        <v>18.497497629468157</v>
      </c>
      <c r="M14" s="105">
        <v>53509.367062999998</v>
      </c>
      <c r="N14" s="178">
        <v>10.031618971334066</v>
      </c>
      <c r="O14" s="105">
        <v>93807.712354999996</v>
      </c>
      <c r="P14" s="178">
        <v>19.892104389503881</v>
      </c>
      <c r="Q14" s="105">
        <v>0</v>
      </c>
      <c r="R14" s="178">
        <v>0</v>
      </c>
      <c r="S14" s="105">
        <v>7283.7260870200007</v>
      </c>
      <c r="T14" s="178">
        <v>2.7048582256821936</v>
      </c>
      <c r="U14" s="105">
        <v>122299.57839555001</v>
      </c>
      <c r="V14" s="178">
        <v>59.114524403393368</v>
      </c>
      <c r="W14" s="105">
        <v>12563.183137</v>
      </c>
      <c r="X14" s="178">
        <v>17.925246691430392</v>
      </c>
      <c r="Y14" s="105">
        <v>0</v>
      </c>
      <c r="Z14" s="178">
        <v>0</v>
      </c>
      <c r="AA14" s="105">
        <v>13073.55084564</v>
      </c>
      <c r="AB14" s="178">
        <v>6.9189931815448507</v>
      </c>
      <c r="AC14" s="105">
        <v>0</v>
      </c>
      <c r="AD14" s="178">
        <v>0</v>
      </c>
      <c r="AE14" s="105">
        <v>0</v>
      </c>
      <c r="AF14" s="178">
        <v>0</v>
      </c>
      <c r="AG14" s="105">
        <v>32202.536453000001</v>
      </c>
      <c r="AH14" s="178">
        <v>63.630517711955946</v>
      </c>
      <c r="AI14" s="105">
        <v>27382.303548650001</v>
      </c>
      <c r="AJ14" s="178">
        <v>34.535683491478672</v>
      </c>
      <c r="AK14" s="105">
        <v>0</v>
      </c>
      <c r="AL14" s="178">
        <v>0</v>
      </c>
      <c r="AM14" s="105">
        <v>7025.8882910000002</v>
      </c>
      <c r="AN14" s="178">
        <v>8.181222376884568</v>
      </c>
      <c r="AO14" s="105">
        <v>405.45313099999998</v>
      </c>
      <c r="AP14" s="178">
        <v>0.47346231284638429</v>
      </c>
      <c r="AQ14" s="105">
        <v>0</v>
      </c>
      <c r="AR14" s="178" t="s">
        <v>297</v>
      </c>
      <c r="AS14" s="105">
        <v>9.6883560000000006</v>
      </c>
      <c r="AT14" s="178">
        <v>9.4211345568375859E-3</v>
      </c>
      <c r="AU14" s="105">
        <v>131.43947600000001</v>
      </c>
      <c r="AV14" s="178">
        <v>0.21139527063288921</v>
      </c>
      <c r="AW14" s="105">
        <v>52153.199132000002</v>
      </c>
      <c r="AX14" s="178">
        <v>87.49738347177184</v>
      </c>
      <c r="AY14" s="105">
        <v>849.66413699999998</v>
      </c>
      <c r="AZ14" s="178">
        <v>2.8846673861512993</v>
      </c>
      <c r="BA14" s="105">
        <v>3374.4768519999998</v>
      </c>
      <c r="BB14" s="178">
        <v>11.776317040891016</v>
      </c>
      <c r="BC14" s="105">
        <v>0</v>
      </c>
      <c r="BD14" s="178">
        <v>0</v>
      </c>
      <c r="BE14" s="105">
        <v>859.15438099999994</v>
      </c>
      <c r="BF14" s="178">
        <v>3.8768509860196532</v>
      </c>
      <c r="BG14" s="105">
        <v>2327.2042276999996</v>
      </c>
      <c r="BH14" s="178">
        <v>5.1195992221813871</v>
      </c>
      <c r="BI14" s="105">
        <v>0</v>
      </c>
      <c r="BJ14" s="178">
        <v>0</v>
      </c>
      <c r="BK14" s="105">
        <v>20686.480763</v>
      </c>
      <c r="BL14" s="178">
        <v>64.264317926141388</v>
      </c>
      <c r="BM14" s="105">
        <v>0</v>
      </c>
      <c r="BN14" s="178" t="s">
        <v>297</v>
      </c>
      <c r="BO14" s="105">
        <v>35.567639999999997</v>
      </c>
      <c r="BP14" s="178">
        <v>0.24522234239434437</v>
      </c>
      <c r="BQ14" s="105">
        <v>0</v>
      </c>
      <c r="BR14" s="178">
        <v>0</v>
      </c>
      <c r="BS14" s="105">
        <v>0</v>
      </c>
      <c r="BT14" s="178">
        <v>0</v>
      </c>
      <c r="BU14" s="105">
        <v>192.58170999999999</v>
      </c>
      <c r="BV14" s="178">
        <v>73.997164333036437</v>
      </c>
      <c r="BW14" s="105">
        <v>0</v>
      </c>
      <c r="BX14" s="178">
        <v>0</v>
      </c>
      <c r="BY14" s="105">
        <v>0</v>
      </c>
      <c r="BZ14" s="178">
        <v>0</v>
      </c>
      <c r="CA14" s="105">
        <v>0</v>
      </c>
      <c r="CB14" s="178">
        <v>0</v>
      </c>
      <c r="CC14" s="105">
        <v>7537.9197560000002</v>
      </c>
      <c r="CD14" s="178">
        <v>97.914570761243183</v>
      </c>
      <c r="CE14" s="105">
        <v>0</v>
      </c>
      <c r="CF14" s="178">
        <v>0</v>
      </c>
      <c r="CG14" s="105">
        <v>0</v>
      </c>
      <c r="CH14" s="178">
        <v>0</v>
      </c>
      <c r="CI14" s="105">
        <v>515.15392199999997</v>
      </c>
      <c r="CJ14" s="178">
        <v>57.37357832997143</v>
      </c>
      <c r="CK14" s="105">
        <v>0</v>
      </c>
      <c r="CL14" s="178">
        <v>0</v>
      </c>
      <c r="CM14" s="105">
        <v>0</v>
      </c>
      <c r="CN14" s="178">
        <v>0</v>
      </c>
      <c r="CO14" s="105">
        <v>0</v>
      </c>
      <c r="CP14" s="178">
        <v>0</v>
      </c>
      <c r="CQ14" s="105">
        <v>2.66064568</v>
      </c>
      <c r="CR14" s="178">
        <v>58.33585318873196</v>
      </c>
      <c r="CS14" s="105">
        <v>0</v>
      </c>
      <c r="CT14" s="178" t="s">
        <v>297</v>
      </c>
      <c r="CU14" s="105">
        <v>0</v>
      </c>
      <c r="CV14" s="178" t="s">
        <v>297</v>
      </c>
      <c r="CW14" s="105">
        <v>0</v>
      </c>
      <c r="CX14" s="178" t="s">
        <v>297</v>
      </c>
      <c r="CY14" s="178">
        <v>406.01278500000001</v>
      </c>
      <c r="CZ14" s="178">
        <v>87.714999978309592</v>
      </c>
      <c r="DA14" s="80"/>
      <c r="DB14" s="80"/>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row>
    <row r="15" spans="1:131" s="141" customFormat="1" ht="20.100000000000001" customHeight="1">
      <c r="A15" s="182"/>
      <c r="B15" s="350" t="s">
        <v>305</v>
      </c>
      <c r="C15" s="177">
        <v>370081.36713147996</v>
      </c>
      <c r="D15" s="178">
        <v>18.19345958961685</v>
      </c>
      <c r="E15" s="105">
        <v>227760.75489700001</v>
      </c>
      <c r="F15" s="178">
        <v>24.284325552250881</v>
      </c>
      <c r="G15" s="105">
        <v>285268.26939877</v>
      </c>
      <c r="H15" s="178">
        <v>24.041472658701846</v>
      </c>
      <c r="I15" s="105">
        <v>76627.120812170004</v>
      </c>
      <c r="J15" s="178">
        <v>15.026976139424509</v>
      </c>
      <c r="K15" s="105">
        <v>142617.163439</v>
      </c>
      <c r="L15" s="178">
        <v>29.517152063128478</v>
      </c>
      <c r="M15" s="105">
        <v>232926.292319</v>
      </c>
      <c r="N15" s="178">
        <v>43.667640661843812</v>
      </c>
      <c r="O15" s="105">
        <v>3651.229879</v>
      </c>
      <c r="P15" s="178">
        <v>0.77425026236952443</v>
      </c>
      <c r="Q15" s="105">
        <v>0</v>
      </c>
      <c r="R15" s="178">
        <v>0</v>
      </c>
      <c r="S15" s="105">
        <v>3014.0024896599998</v>
      </c>
      <c r="T15" s="178">
        <v>1.1192690841177531</v>
      </c>
      <c r="U15" s="105">
        <v>557.03545359999998</v>
      </c>
      <c r="V15" s="178">
        <v>0.26924774678201707</v>
      </c>
      <c r="W15" s="105">
        <v>13050.882247</v>
      </c>
      <c r="X15" s="178">
        <v>18.621099546762451</v>
      </c>
      <c r="Y15" s="105">
        <v>0</v>
      </c>
      <c r="Z15" s="178">
        <v>0</v>
      </c>
      <c r="AA15" s="105">
        <v>16511.074953840001</v>
      </c>
      <c r="AB15" s="178">
        <v>8.7382545395992182</v>
      </c>
      <c r="AC15" s="105">
        <v>0</v>
      </c>
      <c r="AD15" s="178">
        <v>0</v>
      </c>
      <c r="AE15" s="105">
        <v>0</v>
      </c>
      <c r="AF15" s="178">
        <v>0</v>
      </c>
      <c r="AG15" s="105">
        <v>53.721254000000002</v>
      </c>
      <c r="AH15" s="178">
        <v>0.10615037138905353</v>
      </c>
      <c r="AI15" s="105">
        <v>4185.7443539799997</v>
      </c>
      <c r="AJ15" s="178">
        <v>5.2792323307811726</v>
      </c>
      <c r="AK15" s="105">
        <v>0</v>
      </c>
      <c r="AL15" s="178">
        <v>0</v>
      </c>
      <c r="AM15" s="105">
        <v>163.79140200000001</v>
      </c>
      <c r="AN15" s="178">
        <v>0.19072519056419138</v>
      </c>
      <c r="AO15" s="105">
        <v>14826.451115</v>
      </c>
      <c r="AP15" s="178">
        <v>17.31338421015117</v>
      </c>
      <c r="AQ15" s="105">
        <v>0</v>
      </c>
      <c r="AR15" s="178" t="s">
        <v>297</v>
      </c>
      <c r="AS15" s="105">
        <v>42.138562</v>
      </c>
      <c r="AT15" s="178">
        <v>4.0976308326577088E-2</v>
      </c>
      <c r="AU15" s="105">
        <v>9181.8148070000007</v>
      </c>
      <c r="AV15" s="178">
        <v>14.76719388341775</v>
      </c>
      <c r="AW15" s="105">
        <v>0</v>
      </c>
      <c r="AX15" s="178">
        <v>0</v>
      </c>
      <c r="AY15" s="105">
        <v>4.6299890000000001</v>
      </c>
      <c r="AZ15" s="178">
        <v>1.571912675247969E-2</v>
      </c>
      <c r="BA15" s="105">
        <v>0</v>
      </c>
      <c r="BB15" s="178">
        <v>0</v>
      </c>
      <c r="BC15" s="105">
        <v>0</v>
      </c>
      <c r="BD15" s="178">
        <v>0</v>
      </c>
      <c r="BE15" s="105">
        <v>125.455882</v>
      </c>
      <c r="BF15" s="178">
        <v>0.56610752454938051</v>
      </c>
      <c r="BG15" s="105">
        <v>0</v>
      </c>
      <c r="BH15" s="178">
        <v>0</v>
      </c>
      <c r="BI15" s="105">
        <v>0</v>
      </c>
      <c r="BJ15" s="178">
        <v>0</v>
      </c>
      <c r="BK15" s="105">
        <v>0</v>
      </c>
      <c r="BL15" s="178">
        <v>0</v>
      </c>
      <c r="BM15" s="105">
        <v>0</v>
      </c>
      <c r="BN15" s="178" t="s">
        <v>297</v>
      </c>
      <c r="BO15" s="105">
        <v>0</v>
      </c>
      <c r="BP15" s="178">
        <v>0</v>
      </c>
      <c r="BQ15" s="105">
        <v>196.86760722</v>
      </c>
      <c r="BR15" s="178">
        <v>1.5452717862257266</v>
      </c>
      <c r="BS15" s="105">
        <v>0</v>
      </c>
      <c r="BT15" s="178">
        <v>0</v>
      </c>
      <c r="BU15" s="105">
        <v>0</v>
      </c>
      <c r="BV15" s="178">
        <v>0</v>
      </c>
      <c r="BW15" s="105">
        <v>0</v>
      </c>
      <c r="BX15" s="178">
        <v>0</v>
      </c>
      <c r="BY15" s="105">
        <v>0</v>
      </c>
      <c r="BZ15" s="178">
        <v>0</v>
      </c>
      <c r="CA15" s="105">
        <v>0</v>
      </c>
      <c r="CB15" s="178">
        <v>0</v>
      </c>
      <c r="CC15" s="105">
        <v>0</v>
      </c>
      <c r="CD15" s="178">
        <v>0</v>
      </c>
      <c r="CE15" s="105">
        <v>0</v>
      </c>
      <c r="CF15" s="178">
        <v>0</v>
      </c>
      <c r="CG15" s="105">
        <v>0</v>
      </c>
      <c r="CH15" s="178">
        <v>0</v>
      </c>
      <c r="CI15" s="105">
        <v>16.249040999999998</v>
      </c>
      <c r="CJ15" s="178">
        <v>1.8096836436400408</v>
      </c>
      <c r="CK15" s="105">
        <v>0</v>
      </c>
      <c r="CL15" s="178">
        <v>0</v>
      </c>
      <c r="CM15" s="105">
        <v>0</v>
      </c>
      <c r="CN15" s="178">
        <v>0</v>
      </c>
      <c r="CO15" s="105">
        <v>0</v>
      </c>
      <c r="CP15" s="178">
        <v>0</v>
      </c>
      <c r="CQ15" s="105">
        <v>0</v>
      </c>
      <c r="CR15" s="178">
        <v>0</v>
      </c>
      <c r="CS15" s="105">
        <v>0</v>
      </c>
      <c r="CT15" s="178" t="s">
        <v>297</v>
      </c>
      <c r="CU15" s="105">
        <v>0</v>
      </c>
      <c r="CV15" s="178" t="s">
        <v>297</v>
      </c>
      <c r="CW15" s="105">
        <v>0</v>
      </c>
      <c r="CX15" s="178" t="s">
        <v>297</v>
      </c>
      <c r="CY15" s="178">
        <v>0</v>
      </c>
      <c r="CZ15" s="178">
        <v>0</v>
      </c>
      <c r="DA15" s="80"/>
      <c r="DB15" s="80"/>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row>
    <row r="16" spans="1:131" s="138" customFormat="1" ht="20.100000000000001" customHeight="1">
      <c r="A16" s="182"/>
      <c r="B16" s="351" t="s">
        <v>306</v>
      </c>
      <c r="C16" s="347">
        <v>40712.403393610002</v>
      </c>
      <c r="D16" s="348">
        <v>2.00145030720953</v>
      </c>
      <c r="E16" s="349">
        <v>43938.787354</v>
      </c>
      <c r="F16" s="348">
        <v>4.6848449240440875</v>
      </c>
      <c r="G16" s="349">
        <v>11540.92708877</v>
      </c>
      <c r="H16" s="348">
        <v>0.97263142390673407</v>
      </c>
      <c r="I16" s="349">
        <v>6672.0618553800005</v>
      </c>
      <c r="J16" s="348">
        <v>1.308425962490765</v>
      </c>
      <c r="K16" s="349">
        <v>6725.0271439999997</v>
      </c>
      <c r="L16" s="348">
        <v>1.3918636723063018</v>
      </c>
      <c r="M16" s="349">
        <v>8450.6624329999995</v>
      </c>
      <c r="N16" s="348">
        <v>1.5842801033959766</v>
      </c>
      <c r="O16" s="349">
        <v>2556.533148</v>
      </c>
      <c r="P16" s="348">
        <v>0.54211773188531864</v>
      </c>
      <c r="Q16" s="349">
        <v>21.618079680000001</v>
      </c>
      <c r="R16" s="348">
        <v>1.3474849155304452E-2</v>
      </c>
      <c r="S16" s="349">
        <v>4480.9138845799998</v>
      </c>
      <c r="T16" s="348">
        <v>1.664016004236992</v>
      </c>
      <c r="U16" s="349">
        <v>11592.99479868</v>
      </c>
      <c r="V16" s="348">
        <v>5.6035710255556941</v>
      </c>
      <c r="W16" s="349">
        <v>1644.0195389999999</v>
      </c>
      <c r="X16" s="348">
        <v>2.3456997705713429</v>
      </c>
      <c r="Y16" s="349">
        <v>218.14918671000001</v>
      </c>
      <c r="Z16" s="348">
        <v>0.38761857500310665</v>
      </c>
      <c r="AA16" s="349">
        <v>3645.7922436899999</v>
      </c>
      <c r="AB16" s="348">
        <v>1.9294843438676621</v>
      </c>
      <c r="AC16" s="349">
        <v>0</v>
      </c>
      <c r="AD16" s="348">
        <v>0</v>
      </c>
      <c r="AE16" s="349">
        <v>8.8981739999999991</v>
      </c>
      <c r="AF16" s="348">
        <v>4.2105614062530834E-2</v>
      </c>
      <c r="AG16" s="349">
        <v>1593.575239</v>
      </c>
      <c r="AH16" s="348">
        <v>3.148820827158088</v>
      </c>
      <c r="AI16" s="349">
        <v>1652.5756033399998</v>
      </c>
      <c r="AJ16" s="348">
        <v>2.0842960812733899</v>
      </c>
      <c r="AK16" s="349">
        <v>45.304904999999998</v>
      </c>
      <c r="AL16" s="348">
        <v>0.44875297007362491</v>
      </c>
      <c r="AM16" s="349">
        <v>278.01463100000001</v>
      </c>
      <c r="AN16" s="348">
        <v>0.32373123881745847</v>
      </c>
      <c r="AO16" s="349">
        <v>740.45165499999996</v>
      </c>
      <c r="AP16" s="348">
        <v>0.86465222814430076</v>
      </c>
      <c r="AQ16" s="349">
        <v>0</v>
      </c>
      <c r="AR16" s="348" t="s">
        <v>297</v>
      </c>
      <c r="AS16" s="349">
        <v>1696.9290370000001</v>
      </c>
      <c r="AT16" s="348">
        <v>1.6501248293293338</v>
      </c>
      <c r="AU16" s="349">
        <v>2400.7728259999999</v>
      </c>
      <c r="AV16" s="348">
        <v>3.861184148971776</v>
      </c>
      <c r="AW16" s="349">
        <v>5308.9520210000001</v>
      </c>
      <c r="AX16" s="348">
        <v>8.9068248649325277</v>
      </c>
      <c r="AY16" s="349">
        <v>1113.0943070000001</v>
      </c>
      <c r="AZ16" s="348">
        <v>3.7790306843486112</v>
      </c>
      <c r="BA16" s="349">
        <v>10.139690999999999</v>
      </c>
      <c r="BB16" s="348">
        <v>3.5385697146477046E-2</v>
      </c>
      <c r="BC16" s="349">
        <v>0</v>
      </c>
      <c r="BD16" s="348">
        <v>0</v>
      </c>
      <c r="BE16" s="349">
        <v>192.38454300000001</v>
      </c>
      <c r="BF16" s="348">
        <v>0.86811662923300692</v>
      </c>
      <c r="BG16" s="349">
        <v>1358.4315397999999</v>
      </c>
      <c r="BH16" s="348">
        <v>2.9884034120288927</v>
      </c>
      <c r="BI16" s="349">
        <v>0</v>
      </c>
      <c r="BJ16" s="348">
        <v>0</v>
      </c>
      <c r="BK16" s="349">
        <v>1900.9755150000001</v>
      </c>
      <c r="BL16" s="348">
        <v>5.9055426713409584</v>
      </c>
      <c r="BM16" s="349">
        <v>0</v>
      </c>
      <c r="BN16" s="348" t="s">
        <v>297</v>
      </c>
      <c r="BO16" s="349">
        <v>0.17905299999999999</v>
      </c>
      <c r="BP16" s="348">
        <v>1.2344871932108664E-3</v>
      </c>
      <c r="BQ16" s="349">
        <v>81.130822719999998</v>
      </c>
      <c r="BR16" s="348">
        <v>0.63681970392618636</v>
      </c>
      <c r="BS16" s="349">
        <v>0</v>
      </c>
      <c r="BT16" s="348">
        <v>0</v>
      </c>
      <c r="BU16" s="349">
        <v>42.238987000000002</v>
      </c>
      <c r="BV16" s="348">
        <v>16.229813632353714</v>
      </c>
      <c r="BW16" s="349">
        <v>67.555287000000007</v>
      </c>
      <c r="BX16" s="348">
        <v>1.2322245577319704</v>
      </c>
      <c r="BY16" s="349">
        <v>95.874082000000001</v>
      </c>
      <c r="BZ16" s="348">
        <v>5.5522215814696079</v>
      </c>
      <c r="CA16" s="349">
        <v>272.29837023000005</v>
      </c>
      <c r="CB16" s="348">
        <v>3.5062821059282703</v>
      </c>
      <c r="CC16" s="349">
        <v>68.365112999999994</v>
      </c>
      <c r="CD16" s="348">
        <v>0.88803554708985488</v>
      </c>
      <c r="CE16" s="349">
        <v>0</v>
      </c>
      <c r="CF16" s="348">
        <v>0</v>
      </c>
      <c r="CG16" s="349">
        <v>0</v>
      </c>
      <c r="CH16" s="348">
        <v>0</v>
      </c>
      <c r="CI16" s="349">
        <v>70.071364000000003</v>
      </c>
      <c r="CJ16" s="348">
        <v>7.803968327629156</v>
      </c>
      <c r="CK16" s="349">
        <v>0</v>
      </c>
      <c r="CL16" s="348">
        <v>0</v>
      </c>
      <c r="CM16" s="349">
        <v>0</v>
      </c>
      <c r="CN16" s="348">
        <v>0</v>
      </c>
      <c r="CO16" s="349">
        <v>0</v>
      </c>
      <c r="CP16" s="348">
        <v>0</v>
      </c>
      <c r="CQ16" s="349">
        <v>0.28474368</v>
      </c>
      <c r="CR16" s="348">
        <v>6.2431332506097812</v>
      </c>
      <c r="CS16" s="349">
        <v>0</v>
      </c>
      <c r="CT16" s="348" t="s">
        <v>297</v>
      </c>
      <c r="CU16" s="349">
        <v>0</v>
      </c>
      <c r="CV16" s="348" t="s">
        <v>297</v>
      </c>
      <c r="CW16" s="349">
        <v>0</v>
      </c>
      <c r="CX16" s="348" t="s">
        <v>297</v>
      </c>
      <c r="CY16" s="348">
        <v>24.964380999999999</v>
      </c>
      <c r="CZ16" s="348">
        <v>5.3933047425428056</v>
      </c>
      <c r="DA16" s="80"/>
      <c r="DB16" s="80"/>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row>
    <row r="17" spans="1:131" s="141" customFormat="1" ht="20.100000000000001" customHeight="1">
      <c r="A17" s="182"/>
      <c r="B17" s="350" t="s">
        <v>300</v>
      </c>
      <c r="C17" s="177">
        <v>11674.68907228</v>
      </c>
      <c r="D17" s="178">
        <v>0.57393590362090974</v>
      </c>
      <c r="E17" s="105">
        <v>16465.327524</v>
      </c>
      <c r="F17" s="178">
        <v>1.7555674773649059</v>
      </c>
      <c r="G17" s="105">
        <v>3544.3926071599999</v>
      </c>
      <c r="H17" s="178">
        <v>0.29870976585070386</v>
      </c>
      <c r="I17" s="105">
        <v>254.78786612000002</v>
      </c>
      <c r="J17" s="178">
        <v>4.996522307271721E-2</v>
      </c>
      <c r="K17" s="105">
        <v>1222.521608</v>
      </c>
      <c r="L17" s="178">
        <v>0.25302253483137543</v>
      </c>
      <c r="M17" s="105">
        <v>1891.3533829999999</v>
      </c>
      <c r="N17" s="178">
        <v>0.35457972164128093</v>
      </c>
      <c r="O17" s="105">
        <v>453.22456399999999</v>
      </c>
      <c r="P17" s="178">
        <v>9.6107133546305346E-2</v>
      </c>
      <c r="Q17" s="105">
        <v>21.618079680000001</v>
      </c>
      <c r="R17" s="178">
        <v>1.3474849155304452E-2</v>
      </c>
      <c r="S17" s="105">
        <v>3962.7860976300003</v>
      </c>
      <c r="T17" s="178">
        <v>1.4716059396982255</v>
      </c>
      <c r="U17" s="105">
        <v>592.67744059000006</v>
      </c>
      <c r="V17" s="178">
        <v>0.28647559938254941</v>
      </c>
      <c r="W17" s="105">
        <v>290.681893</v>
      </c>
      <c r="X17" s="178">
        <v>0.41474716908418913</v>
      </c>
      <c r="Y17" s="105">
        <v>218.14918671000001</v>
      </c>
      <c r="Z17" s="178">
        <v>0.38761857500310665</v>
      </c>
      <c r="AA17" s="105">
        <v>2700.21467742</v>
      </c>
      <c r="AB17" s="178">
        <v>1.4290506965066014</v>
      </c>
      <c r="AC17" s="105">
        <v>0</v>
      </c>
      <c r="AD17" s="178">
        <v>0</v>
      </c>
      <c r="AE17" s="105">
        <v>8.8981739999999991</v>
      </c>
      <c r="AF17" s="178">
        <v>4.2105614062530834E-2</v>
      </c>
      <c r="AG17" s="105">
        <v>480.14081599999997</v>
      </c>
      <c r="AH17" s="178">
        <v>0.94873299006466238</v>
      </c>
      <c r="AI17" s="105">
        <v>70.886613150000002</v>
      </c>
      <c r="AJ17" s="178">
        <v>8.9405101772454296E-2</v>
      </c>
      <c r="AK17" s="105">
        <v>45.304904999999998</v>
      </c>
      <c r="AL17" s="178">
        <v>0.44875297007362491</v>
      </c>
      <c r="AM17" s="105">
        <v>238.688952</v>
      </c>
      <c r="AN17" s="178">
        <v>0.27793886186875133</v>
      </c>
      <c r="AO17" s="105">
        <v>379.87662399999999</v>
      </c>
      <c r="AP17" s="178">
        <v>0.44359569884617883</v>
      </c>
      <c r="AQ17" s="105">
        <v>0</v>
      </c>
      <c r="AR17" s="178" t="s">
        <v>297</v>
      </c>
      <c r="AS17" s="105">
        <v>1696.468474</v>
      </c>
      <c r="AT17" s="178">
        <v>1.6496769694452726</v>
      </c>
      <c r="AU17" s="105">
        <v>1210.5070350000001</v>
      </c>
      <c r="AV17" s="178">
        <v>1.946869160272986</v>
      </c>
      <c r="AW17" s="105">
        <v>0</v>
      </c>
      <c r="AX17" s="178">
        <v>0</v>
      </c>
      <c r="AY17" s="105">
        <v>1108.6009939999999</v>
      </c>
      <c r="AZ17" s="178">
        <v>3.7637755818882019</v>
      </c>
      <c r="BA17" s="105">
        <v>1.0011350000000001</v>
      </c>
      <c r="BB17" s="178">
        <v>3.4937810148986106E-3</v>
      </c>
      <c r="BC17" s="105">
        <v>0</v>
      </c>
      <c r="BD17" s="178">
        <v>0</v>
      </c>
      <c r="BE17" s="105">
        <v>168.110781</v>
      </c>
      <c r="BF17" s="178">
        <v>0.75858362768493415</v>
      </c>
      <c r="BG17" s="105">
        <v>1348.85656221</v>
      </c>
      <c r="BH17" s="178">
        <v>2.9673394902472556</v>
      </c>
      <c r="BI17" s="105">
        <v>0</v>
      </c>
      <c r="BJ17" s="178">
        <v>0</v>
      </c>
      <c r="BK17" s="105">
        <v>0</v>
      </c>
      <c r="BL17" s="178">
        <v>0</v>
      </c>
      <c r="BM17" s="105">
        <v>0</v>
      </c>
      <c r="BN17" s="178" t="s">
        <v>297</v>
      </c>
      <c r="BO17" s="105">
        <v>0</v>
      </c>
      <c r="BP17" s="178">
        <v>0</v>
      </c>
      <c r="BQ17" s="105">
        <v>75.420286629999993</v>
      </c>
      <c r="BR17" s="178">
        <v>0.59199602557345687</v>
      </c>
      <c r="BS17" s="105">
        <v>0</v>
      </c>
      <c r="BT17" s="178">
        <v>0</v>
      </c>
      <c r="BU17" s="105">
        <v>0</v>
      </c>
      <c r="BV17" s="178">
        <v>0</v>
      </c>
      <c r="BW17" s="105">
        <v>67.555287000000007</v>
      </c>
      <c r="BX17" s="178">
        <v>1.2322245577319704</v>
      </c>
      <c r="BY17" s="105">
        <v>95.676100000000005</v>
      </c>
      <c r="BZ17" s="178">
        <v>5.5407561268836396</v>
      </c>
      <c r="CA17" s="105">
        <v>272.29837023000005</v>
      </c>
      <c r="CB17" s="178">
        <v>3.5062821059282703</v>
      </c>
      <c r="CC17" s="105">
        <v>0</v>
      </c>
      <c r="CD17" s="178">
        <v>0</v>
      </c>
      <c r="CE17" s="105">
        <v>0</v>
      </c>
      <c r="CF17" s="178">
        <v>0</v>
      </c>
      <c r="CG17" s="105">
        <v>0</v>
      </c>
      <c r="CH17" s="178">
        <v>0</v>
      </c>
      <c r="CI17" s="105">
        <v>0</v>
      </c>
      <c r="CJ17" s="178">
        <v>0</v>
      </c>
      <c r="CK17" s="105">
        <v>0</v>
      </c>
      <c r="CL17" s="178">
        <v>0</v>
      </c>
      <c r="CM17" s="105">
        <v>0</v>
      </c>
      <c r="CN17" s="178">
        <v>0</v>
      </c>
      <c r="CO17" s="105">
        <v>0</v>
      </c>
      <c r="CP17" s="178">
        <v>0</v>
      </c>
      <c r="CQ17" s="105">
        <v>0</v>
      </c>
      <c r="CR17" s="178">
        <v>0</v>
      </c>
      <c r="CS17" s="105">
        <v>0</v>
      </c>
      <c r="CT17" s="178" t="s">
        <v>297</v>
      </c>
      <c r="CU17" s="105">
        <v>0</v>
      </c>
      <c r="CV17" s="178" t="s">
        <v>297</v>
      </c>
      <c r="CW17" s="105">
        <v>0</v>
      </c>
      <c r="CX17" s="178" t="s">
        <v>297</v>
      </c>
      <c r="CY17" s="178">
        <v>0</v>
      </c>
      <c r="CZ17" s="178">
        <v>0</v>
      </c>
      <c r="DA17" s="80"/>
      <c r="DB17" s="80"/>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row>
    <row r="18" spans="1:131" s="141" customFormat="1" ht="20.100000000000001" customHeight="1">
      <c r="A18" s="182"/>
      <c r="B18" s="350" t="s">
        <v>301</v>
      </c>
      <c r="C18" s="177">
        <v>11671.799836910001</v>
      </c>
      <c r="D18" s="178">
        <v>0.57379386678356126</v>
      </c>
      <c r="E18" s="105">
        <v>16434.509333000002</v>
      </c>
      <c r="F18" s="178">
        <v>1.752281577722038</v>
      </c>
      <c r="G18" s="105">
        <v>3544.3926071599999</v>
      </c>
      <c r="H18" s="178">
        <v>0.29870976585070386</v>
      </c>
      <c r="I18" s="105">
        <v>254.78786612000002</v>
      </c>
      <c r="J18" s="178">
        <v>4.996522307271721E-2</v>
      </c>
      <c r="K18" s="105">
        <v>1222.3449840000001</v>
      </c>
      <c r="L18" s="178">
        <v>0.25298597936119022</v>
      </c>
      <c r="M18" s="105">
        <v>1891.3533829999999</v>
      </c>
      <c r="N18" s="178">
        <v>0.35457972164128093</v>
      </c>
      <c r="O18" s="105">
        <v>453.22456399999999</v>
      </c>
      <c r="P18" s="178">
        <v>9.6107133546305346E-2</v>
      </c>
      <c r="Q18" s="105">
        <v>20.065126589999998</v>
      </c>
      <c r="R18" s="178">
        <v>1.2506871937033141E-2</v>
      </c>
      <c r="S18" s="105">
        <v>3950.7334329099999</v>
      </c>
      <c r="T18" s="178">
        <v>1.4671301056374995</v>
      </c>
      <c r="U18" s="105">
        <v>592.67744059000006</v>
      </c>
      <c r="V18" s="178">
        <v>0.28647559938254941</v>
      </c>
      <c r="W18" s="105">
        <v>290.681893</v>
      </c>
      <c r="X18" s="178">
        <v>0.41474716908418913</v>
      </c>
      <c r="Y18" s="105">
        <v>218.14918671000001</v>
      </c>
      <c r="Z18" s="178">
        <v>0.38761857500310665</v>
      </c>
      <c r="AA18" s="105">
        <v>2700.21467742</v>
      </c>
      <c r="AB18" s="178">
        <v>1.4290506965066014</v>
      </c>
      <c r="AC18" s="105">
        <v>0</v>
      </c>
      <c r="AD18" s="178">
        <v>0</v>
      </c>
      <c r="AE18" s="105">
        <v>8.8981739999999991</v>
      </c>
      <c r="AF18" s="178">
        <v>4.2105614062530834E-2</v>
      </c>
      <c r="AG18" s="105">
        <v>480.14081599999997</v>
      </c>
      <c r="AH18" s="178">
        <v>0.94873299006466238</v>
      </c>
      <c r="AI18" s="105">
        <v>70.886613150000002</v>
      </c>
      <c r="AJ18" s="178">
        <v>8.9405101772454296E-2</v>
      </c>
      <c r="AK18" s="105">
        <v>45.304904999999998</v>
      </c>
      <c r="AL18" s="178">
        <v>0.44875297007362491</v>
      </c>
      <c r="AM18" s="105">
        <v>204.06375199999999</v>
      </c>
      <c r="AN18" s="178">
        <v>0.23761990868998045</v>
      </c>
      <c r="AO18" s="105">
        <v>379.87662399999999</v>
      </c>
      <c r="AP18" s="178">
        <v>0.44359569884617883</v>
      </c>
      <c r="AQ18" s="105">
        <v>0</v>
      </c>
      <c r="AR18" s="178" t="s">
        <v>297</v>
      </c>
      <c r="AS18" s="105">
        <v>1696.468474</v>
      </c>
      <c r="AT18" s="178">
        <v>1.6496769694452726</v>
      </c>
      <c r="AU18" s="105">
        <v>1210.5070350000001</v>
      </c>
      <c r="AV18" s="178">
        <v>1.946869160272986</v>
      </c>
      <c r="AW18" s="105">
        <v>0</v>
      </c>
      <c r="AX18" s="178">
        <v>0</v>
      </c>
      <c r="AY18" s="105">
        <v>1094.640013</v>
      </c>
      <c r="AZ18" s="178">
        <v>3.7163771042831883</v>
      </c>
      <c r="BA18" s="105">
        <v>1.0011350000000001</v>
      </c>
      <c r="BB18" s="178">
        <v>3.4937810148986106E-3</v>
      </c>
      <c r="BC18" s="105">
        <v>0</v>
      </c>
      <c r="BD18" s="178">
        <v>0</v>
      </c>
      <c r="BE18" s="105">
        <v>168.110781</v>
      </c>
      <c r="BF18" s="178">
        <v>0.75858362768493415</v>
      </c>
      <c r="BG18" s="105">
        <v>1342.4862964900001</v>
      </c>
      <c r="BH18" s="178">
        <v>2.9533255902048721</v>
      </c>
      <c r="BI18" s="105">
        <v>0</v>
      </c>
      <c r="BJ18" s="178">
        <v>0</v>
      </c>
      <c r="BK18" s="105">
        <v>0</v>
      </c>
      <c r="BL18" s="178">
        <v>0</v>
      </c>
      <c r="BM18" s="105">
        <v>0</v>
      </c>
      <c r="BN18" s="178" t="s">
        <v>297</v>
      </c>
      <c r="BO18" s="105">
        <v>0</v>
      </c>
      <c r="BP18" s="178">
        <v>0</v>
      </c>
      <c r="BQ18" s="105">
        <v>75.420286629999993</v>
      </c>
      <c r="BR18" s="178">
        <v>0.59199602557345687</v>
      </c>
      <c r="BS18" s="105">
        <v>0</v>
      </c>
      <c r="BT18" s="178">
        <v>0</v>
      </c>
      <c r="BU18" s="105">
        <v>0</v>
      </c>
      <c r="BV18" s="178">
        <v>0</v>
      </c>
      <c r="BW18" s="105">
        <v>67.555287000000007</v>
      </c>
      <c r="BX18" s="178">
        <v>1.2322245577319704</v>
      </c>
      <c r="BY18" s="105">
        <v>95.676100000000005</v>
      </c>
      <c r="BZ18" s="178">
        <v>5.5407561268836396</v>
      </c>
      <c r="CA18" s="105">
        <v>272.29837023000005</v>
      </c>
      <c r="CB18" s="178">
        <v>3.5062821059282703</v>
      </c>
      <c r="CC18" s="105">
        <v>0</v>
      </c>
      <c r="CD18" s="178">
        <v>0</v>
      </c>
      <c r="CE18" s="105">
        <v>0</v>
      </c>
      <c r="CF18" s="178">
        <v>0</v>
      </c>
      <c r="CG18" s="105">
        <v>0</v>
      </c>
      <c r="CH18" s="178">
        <v>0</v>
      </c>
      <c r="CI18" s="105">
        <v>0</v>
      </c>
      <c r="CJ18" s="178">
        <v>0</v>
      </c>
      <c r="CK18" s="105">
        <v>0</v>
      </c>
      <c r="CL18" s="178">
        <v>0</v>
      </c>
      <c r="CM18" s="105">
        <v>0</v>
      </c>
      <c r="CN18" s="178">
        <v>0</v>
      </c>
      <c r="CO18" s="105">
        <v>0</v>
      </c>
      <c r="CP18" s="178">
        <v>0</v>
      </c>
      <c r="CQ18" s="105">
        <v>0</v>
      </c>
      <c r="CR18" s="178">
        <v>0</v>
      </c>
      <c r="CS18" s="105">
        <v>0</v>
      </c>
      <c r="CT18" s="178" t="s">
        <v>297</v>
      </c>
      <c r="CU18" s="105">
        <v>0</v>
      </c>
      <c r="CV18" s="178" t="s">
        <v>297</v>
      </c>
      <c r="CW18" s="105">
        <v>0</v>
      </c>
      <c r="CX18" s="178" t="s">
        <v>297</v>
      </c>
      <c r="CY18" s="178">
        <v>0</v>
      </c>
      <c r="CZ18" s="178">
        <v>0</v>
      </c>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row>
    <row r="19" spans="1:131" s="141" customFormat="1" ht="20.100000000000001" customHeight="1">
      <c r="A19" s="182"/>
      <c r="B19" s="350" t="s">
        <v>302</v>
      </c>
      <c r="C19" s="177">
        <v>2.8892353700000002</v>
      </c>
      <c r="D19" s="178">
        <v>1.4203683734855988E-4</v>
      </c>
      <c r="E19" s="105">
        <v>30.818190999999999</v>
      </c>
      <c r="F19" s="178">
        <v>3.2858996428682184E-3</v>
      </c>
      <c r="G19" s="105">
        <v>0</v>
      </c>
      <c r="H19" s="178">
        <v>0</v>
      </c>
      <c r="I19" s="105">
        <v>0</v>
      </c>
      <c r="J19" s="178">
        <v>0</v>
      </c>
      <c r="K19" s="105">
        <v>0.176624</v>
      </c>
      <c r="L19" s="178">
        <v>3.6555470185240973E-5</v>
      </c>
      <c r="M19" s="105">
        <v>0</v>
      </c>
      <c r="N19" s="178">
        <v>0</v>
      </c>
      <c r="O19" s="105">
        <v>0</v>
      </c>
      <c r="P19" s="178">
        <v>0</v>
      </c>
      <c r="Q19" s="105">
        <v>1.5529530900000001</v>
      </c>
      <c r="R19" s="178">
        <v>9.679772182713105E-4</v>
      </c>
      <c r="S19" s="105">
        <v>12.052664720000001</v>
      </c>
      <c r="T19" s="178">
        <v>4.4758340607258555E-3</v>
      </c>
      <c r="U19" s="105">
        <v>0</v>
      </c>
      <c r="V19" s="178">
        <v>0</v>
      </c>
      <c r="W19" s="105">
        <v>0</v>
      </c>
      <c r="X19" s="178">
        <v>0</v>
      </c>
      <c r="Y19" s="105">
        <v>0</v>
      </c>
      <c r="Z19" s="178">
        <v>0</v>
      </c>
      <c r="AA19" s="105">
        <v>0</v>
      </c>
      <c r="AB19" s="178">
        <v>0</v>
      </c>
      <c r="AC19" s="105">
        <v>0</v>
      </c>
      <c r="AD19" s="178">
        <v>0</v>
      </c>
      <c r="AE19" s="105">
        <v>0</v>
      </c>
      <c r="AF19" s="178">
        <v>0</v>
      </c>
      <c r="AG19" s="105">
        <v>0</v>
      </c>
      <c r="AH19" s="178">
        <v>0</v>
      </c>
      <c r="AI19" s="105">
        <v>0</v>
      </c>
      <c r="AJ19" s="178">
        <v>0</v>
      </c>
      <c r="AK19" s="105">
        <v>0</v>
      </c>
      <c r="AL19" s="178">
        <v>0</v>
      </c>
      <c r="AM19" s="105">
        <v>34.6252</v>
      </c>
      <c r="AN19" s="178">
        <v>4.0318953178770871E-2</v>
      </c>
      <c r="AO19" s="105">
        <v>0</v>
      </c>
      <c r="AP19" s="178">
        <v>0</v>
      </c>
      <c r="AQ19" s="105">
        <v>0</v>
      </c>
      <c r="AR19" s="178" t="s">
        <v>297</v>
      </c>
      <c r="AS19" s="105">
        <v>0</v>
      </c>
      <c r="AT19" s="178">
        <v>0</v>
      </c>
      <c r="AU19" s="105">
        <v>0</v>
      </c>
      <c r="AV19" s="178">
        <v>0</v>
      </c>
      <c r="AW19" s="105">
        <v>0</v>
      </c>
      <c r="AX19" s="178">
        <v>0</v>
      </c>
      <c r="AY19" s="105">
        <v>0</v>
      </c>
      <c r="AZ19" s="178">
        <v>0</v>
      </c>
      <c r="BA19" s="105">
        <v>0</v>
      </c>
      <c r="BB19" s="178">
        <v>0</v>
      </c>
      <c r="BC19" s="105">
        <v>0</v>
      </c>
      <c r="BD19" s="178">
        <v>0</v>
      </c>
      <c r="BE19" s="105">
        <v>0</v>
      </c>
      <c r="BF19" s="178">
        <v>0</v>
      </c>
      <c r="BG19" s="105">
        <v>6.3702657199999999</v>
      </c>
      <c r="BH19" s="178">
        <v>1.4013900042383787E-2</v>
      </c>
      <c r="BI19" s="105">
        <v>0</v>
      </c>
      <c r="BJ19" s="178">
        <v>0</v>
      </c>
      <c r="BK19" s="105">
        <v>0</v>
      </c>
      <c r="BL19" s="178">
        <v>0</v>
      </c>
      <c r="BM19" s="105">
        <v>0</v>
      </c>
      <c r="BN19" s="178" t="s">
        <v>297</v>
      </c>
      <c r="BO19" s="105">
        <v>0</v>
      </c>
      <c r="BP19" s="178">
        <v>0</v>
      </c>
      <c r="BQ19" s="105">
        <v>0</v>
      </c>
      <c r="BR19" s="178">
        <v>0</v>
      </c>
      <c r="BS19" s="105">
        <v>0</v>
      </c>
      <c r="BT19" s="178">
        <v>0</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0</v>
      </c>
      <c r="CL19" s="178">
        <v>0</v>
      </c>
      <c r="CM19" s="105">
        <v>0</v>
      </c>
      <c r="CN19" s="178">
        <v>0</v>
      </c>
      <c r="CO19" s="105">
        <v>0</v>
      </c>
      <c r="CP19" s="178">
        <v>0</v>
      </c>
      <c r="CQ19" s="105">
        <v>0</v>
      </c>
      <c r="CR19" s="178">
        <v>0</v>
      </c>
      <c r="CS19" s="105">
        <v>0</v>
      </c>
      <c r="CT19" s="178" t="s">
        <v>297</v>
      </c>
      <c r="CU19" s="105">
        <v>0</v>
      </c>
      <c r="CV19" s="178" t="s">
        <v>297</v>
      </c>
      <c r="CW19" s="105">
        <v>0</v>
      </c>
      <c r="CX19" s="178" t="s">
        <v>297</v>
      </c>
      <c r="CY19" s="178">
        <v>0</v>
      </c>
      <c r="CZ19" s="178">
        <v>0</v>
      </c>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row>
    <row r="20" spans="1:131" s="141" customFormat="1" ht="20.100000000000001" customHeight="1">
      <c r="A20" s="182"/>
      <c r="B20" s="350" t="s">
        <v>303</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05">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v>0</v>
      </c>
      <c r="AO20" s="105">
        <v>0</v>
      </c>
      <c r="AP20" s="178">
        <v>0</v>
      </c>
      <c r="AQ20" s="105">
        <v>0</v>
      </c>
      <c r="AR20" s="178" t="s">
        <v>297</v>
      </c>
      <c r="AS20" s="105">
        <v>0</v>
      </c>
      <c r="AT20" s="178">
        <v>0</v>
      </c>
      <c r="AU20" s="105">
        <v>0</v>
      </c>
      <c r="AV20" s="178">
        <v>0</v>
      </c>
      <c r="AW20" s="105">
        <v>0</v>
      </c>
      <c r="AX20" s="178">
        <v>0</v>
      </c>
      <c r="AY20" s="105">
        <v>13.960981</v>
      </c>
      <c r="AZ20" s="178">
        <v>4.7398477605013895E-2</v>
      </c>
      <c r="BA20" s="105">
        <v>0</v>
      </c>
      <c r="BB20" s="178">
        <v>0</v>
      </c>
      <c r="BC20" s="105">
        <v>0</v>
      </c>
      <c r="BD20" s="178">
        <v>0</v>
      </c>
      <c r="BE20" s="105">
        <v>0</v>
      </c>
      <c r="BF20" s="178">
        <v>0</v>
      </c>
      <c r="BG20" s="105">
        <v>0</v>
      </c>
      <c r="BH20" s="178">
        <v>0</v>
      </c>
      <c r="BI20" s="105">
        <v>0</v>
      </c>
      <c r="BJ20" s="178">
        <v>0</v>
      </c>
      <c r="BK20" s="105">
        <v>0</v>
      </c>
      <c r="BL20" s="178">
        <v>0</v>
      </c>
      <c r="BM20" s="105">
        <v>0</v>
      </c>
      <c r="BN20" s="178" t="s">
        <v>297</v>
      </c>
      <c r="BO20" s="105">
        <v>0</v>
      </c>
      <c r="BP20" s="178">
        <v>0</v>
      </c>
      <c r="BQ20" s="105">
        <v>0</v>
      </c>
      <c r="BR20" s="178">
        <v>0</v>
      </c>
      <c r="BS20" s="105">
        <v>0</v>
      </c>
      <c r="BT20" s="178">
        <v>0</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v>0</v>
      </c>
      <c r="CS20" s="105">
        <v>0</v>
      </c>
      <c r="CT20" s="178" t="s">
        <v>297</v>
      </c>
      <c r="CU20" s="105">
        <v>0</v>
      </c>
      <c r="CV20" s="178" t="s">
        <v>297</v>
      </c>
      <c r="CW20" s="105">
        <v>0</v>
      </c>
      <c r="CX20" s="178" t="s">
        <v>297</v>
      </c>
      <c r="CY20" s="178">
        <v>0</v>
      </c>
      <c r="CZ20" s="178">
        <v>0</v>
      </c>
      <c r="DA20" s="80"/>
      <c r="DB20" s="80"/>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row>
    <row r="21" spans="1:131" s="141" customFormat="1" ht="20.100000000000001" customHeight="1">
      <c r="A21" s="182"/>
      <c r="B21" s="350" t="s">
        <v>304</v>
      </c>
      <c r="C21" s="177">
        <v>14662.618125430001</v>
      </c>
      <c r="D21" s="178">
        <v>0.72082459165856982</v>
      </c>
      <c r="E21" s="105">
        <v>9185.5476870000002</v>
      </c>
      <c r="F21" s="178">
        <v>0.97938220527811937</v>
      </c>
      <c r="G21" s="105">
        <v>3727.5260865700002</v>
      </c>
      <c r="H21" s="178">
        <v>0.3141436539147629</v>
      </c>
      <c r="I21" s="105">
        <v>5558.7390572499999</v>
      </c>
      <c r="J21" s="178">
        <v>1.090097582856282</v>
      </c>
      <c r="K21" s="105">
        <v>3039.5635820000002</v>
      </c>
      <c r="L21" s="178">
        <v>0.62909160645181439</v>
      </c>
      <c r="M21" s="105">
        <v>1669.665794</v>
      </c>
      <c r="N21" s="178">
        <v>0.31301904646260825</v>
      </c>
      <c r="O21" s="105">
        <v>1955.8052009999999</v>
      </c>
      <c r="P21" s="178">
        <v>0.41473222453817743</v>
      </c>
      <c r="Q21" s="105">
        <v>0</v>
      </c>
      <c r="R21" s="178">
        <v>0</v>
      </c>
      <c r="S21" s="105">
        <v>216.09280387000001</v>
      </c>
      <c r="T21" s="178">
        <v>8.0247443557784279E-2</v>
      </c>
      <c r="U21" s="105">
        <v>10970.426281780001</v>
      </c>
      <c r="V21" s="178">
        <v>5.3026473243632095</v>
      </c>
      <c r="W21" s="105">
        <v>602.72419200000002</v>
      </c>
      <c r="X21" s="178">
        <v>0.85997153035794804</v>
      </c>
      <c r="Y21" s="105">
        <v>0</v>
      </c>
      <c r="Z21" s="178">
        <v>0</v>
      </c>
      <c r="AA21" s="105">
        <v>363.91212524000002</v>
      </c>
      <c r="AB21" s="178">
        <v>0.19259538154140979</v>
      </c>
      <c r="AC21" s="105">
        <v>0</v>
      </c>
      <c r="AD21" s="178">
        <v>0</v>
      </c>
      <c r="AE21" s="105">
        <v>0</v>
      </c>
      <c r="AF21" s="178">
        <v>0</v>
      </c>
      <c r="AG21" s="105">
        <v>1113.4344229999999</v>
      </c>
      <c r="AH21" s="178">
        <v>2.2000878370934251</v>
      </c>
      <c r="AI21" s="105">
        <v>1478.2674300899998</v>
      </c>
      <c r="AJ21" s="178">
        <v>1.8644514691995961</v>
      </c>
      <c r="AK21" s="105">
        <v>0</v>
      </c>
      <c r="AL21" s="178">
        <v>0</v>
      </c>
      <c r="AM21" s="105">
        <v>39.325679000000001</v>
      </c>
      <c r="AN21" s="178">
        <v>4.5792376948707102E-2</v>
      </c>
      <c r="AO21" s="105">
        <v>18.568328999999999</v>
      </c>
      <c r="AP21" s="178">
        <v>2.1682910605104171E-2</v>
      </c>
      <c r="AQ21" s="105">
        <v>0</v>
      </c>
      <c r="AR21" s="178" t="s">
        <v>297</v>
      </c>
      <c r="AS21" s="105">
        <v>0.460563</v>
      </c>
      <c r="AT21" s="178">
        <v>4.4785988406090656E-4</v>
      </c>
      <c r="AU21" s="105">
        <v>0.44062400000000002</v>
      </c>
      <c r="AV21" s="178">
        <v>7.0865947249627024E-4</v>
      </c>
      <c r="AW21" s="105">
        <v>5308.9520210000001</v>
      </c>
      <c r="AX21" s="178">
        <v>8.9068248649325277</v>
      </c>
      <c r="AY21" s="105">
        <v>0</v>
      </c>
      <c r="AZ21" s="178">
        <v>0</v>
      </c>
      <c r="BA21" s="105">
        <v>9.1385559999999995</v>
      </c>
      <c r="BB21" s="178">
        <v>3.1891916131578442E-2</v>
      </c>
      <c r="BC21" s="105">
        <v>0</v>
      </c>
      <c r="BD21" s="178">
        <v>0</v>
      </c>
      <c r="BE21" s="105">
        <v>22.244917000000001</v>
      </c>
      <c r="BF21" s="178">
        <v>0.10037803485911034</v>
      </c>
      <c r="BG21" s="105">
        <v>9.5749775899999996</v>
      </c>
      <c r="BH21" s="178">
        <v>2.1063921781637202E-2</v>
      </c>
      <c r="BI21" s="105">
        <v>0</v>
      </c>
      <c r="BJ21" s="178">
        <v>0</v>
      </c>
      <c r="BK21" s="105">
        <v>1900.9755150000001</v>
      </c>
      <c r="BL21" s="178">
        <v>5.9055426713409584</v>
      </c>
      <c r="BM21" s="105">
        <v>0</v>
      </c>
      <c r="BN21" s="178" t="s">
        <v>297</v>
      </c>
      <c r="BO21" s="105">
        <v>0.17905299999999999</v>
      </c>
      <c r="BP21" s="178">
        <v>1.2344871932108664E-3</v>
      </c>
      <c r="BQ21" s="105">
        <v>0</v>
      </c>
      <c r="BR21" s="178">
        <v>0</v>
      </c>
      <c r="BS21" s="105">
        <v>0</v>
      </c>
      <c r="BT21" s="178">
        <v>0</v>
      </c>
      <c r="BU21" s="105">
        <v>42.238987000000002</v>
      </c>
      <c r="BV21" s="178">
        <v>16.229813632353714</v>
      </c>
      <c r="BW21" s="105">
        <v>0</v>
      </c>
      <c r="BX21" s="178">
        <v>0</v>
      </c>
      <c r="BY21" s="105">
        <v>0.19798199999999999</v>
      </c>
      <c r="BZ21" s="178">
        <v>1.14654545859695E-2</v>
      </c>
      <c r="CA21" s="105">
        <v>0</v>
      </c>
      <c r="CB21" s="178">
        <v>0</v>
      </c>
      <c r="CC21" s="105">
        <v>68.365112999999994</v>
      </c>
      <c r="CD21" s="178">
        <v>0.88803554708985488</v>
      </c>
      <c r="CE21" s="105">
        <v>0</v>
      </c>
      <c r="CF21" s="178">
        <v>0</v>
      </c>
      <c r="CG21" s="105">
        <v>0</v>
      </c>
      <c r="CH21" s="178">
        <v>0</v>
      </c>
      <c r="CI21" s="105">
        <v>70.071364000000003</v>
      </c>
      <c r="CJ21" s="178">
        <v>7.803968327629156</v>
      </c>
      <c r="CK21" s="105">
        <v>0</v>
      </c>
      <c r="CL21" s="178">
        <v>0</v>
      </c>
      <c r="CM21" s="105">
        <v>0</v>
      </c>
      <c r="CN21" s="178">
        <v>0</v>
      </c>
      <c r="CO21" s="105">
        <v>0</v>
      </c>
      <c r="CP21" s="178">
        <v>0</v>
      </c>
      <c r="CQ21" s="105">
        <v>0.28474368</v>
      </c>
      <c r="CR21" s="178">
        <v>6.2431332506097812</v>
      </c>
      <c r="CS21" s="105">
        <v>0</v>
      </c>
      <c r="CT21" s="178" t="s">
        <v>297</v>
      </c>
      <c r="CU21" s="105">
        <v>0</v>
      </c>
      <c r="CV21" s="178" t="s">
        <v>297</v>
      </c>
      <c r="CW21" s="105">
        <v>0</v>
      </c>
      <c r="CX21" s="178" t="s">
        <v>297</v>
      </c>
      <c r="CY21" s="178">
        <v>24.964380999999999</v>
      </c>
      <c r="CZ21" s="178">
        <v>5.3933047425428056</v>
      </c>
      <c r="DA21" s="80"/>
      <c r="DB21" s="80"/>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row>
    <row r="22" spans="1:131" s="141" customFormat="1" ht="20.100000000000001" customHeight="1">
      <c r="A22" s="182"/>
      <c r="B22" s="350" t="s">
        <v>305</v>
      </c>
      <c r="C22" s="177">
        <v>14375.0961959</v>
      </c>
      <c r="D22" s="178">
        <v>0.70668981193005054</v>
      </c>
      <c r="E22" s="105">
        <v>18287.912143000001</v>
      </c>
      <c r="F22" s="178">
        <v>1.9498952414010629</v>
      </c>
      <c r="G22" s="105">
        <v>4269.0083950400003</v>
      </c>
      <c r="H22" s="178">
        <v>0.35977800414126726</v>
      </c>
      <c r="I22" s="105">
        <v>858.53493201000003</v>
      </c>
      <c r="J22" s="178">
        <v>0.1683631565617657</v>
      </c>
      <c r="K22" s="105">
        <v>2462.9419539999999</v>
      </c>
      <c r="L22" s="178">
        <v>0.50974953102311205</v>
      </c>
      <c r="M22" s="105">
        <v>4889.6432560000003</v>
      </c>
      <c r="N22" s="178">
        <v>0.9166813352920874</v>
      </c>
      <c r="O22" s="105">
        <v>147.50338300000001</v>
      </c>
      <c r="P22" s="178">
        <v>3.1278373800835792E-2</v>
      </c>
      <c r="Q22" s="105">
        <v>0</v>
      </c>
      <c r="R22" s="178">
        <v>0</v>
      </c>
      <c r="S22" s="105">
        <v>302.03498307999996</v>
      </c>
      <c r="T22" s="178">
        <v>0.11216262098098263</v>
      </c>
      <c r="U22" s="105">
        <v>29.891076309999999</v>
      </c>
      <c r="V22" s="178">
        <v>1.4448101809936265E-2</v>
      </c>
      <c r="W22" s="105">
        <v>750.61345400000005</v>
      </c>
      <c r="X22" s="178">
        <v>1.070981071129206</v>
      </c>
      <c r="Y22" s="105">
        <v>0</v>
      </c>
      <c r="Z22" s="178">
        <v>0</v>
      </c>
      <c r="AA22" s="105">
        <v>581.66544103000001</v>
      </c>
      <c r="AB22" s="178">
        <v>0.30783826581965096</v>
      </c>
      <c r="AC22" s="105">
        <v>0</v>
      </c>
      <c r="AD22" s="178">
        <v>0</v>
      </c>
      <c r="AE22" s="105">
        <v>0</v>
      </c>
      <c r="AF22" s="178">
        <v>0</v>
      </c>
      <c r="AG22" s="105">
        <v>0</v>
      </c>
      <c r="AH22" s="178">
        <v>0</v>
      </c>
      <c r="AI22" s="105">
        <v>103.42156009999999</v>
      </c>
      <c r="AJ22" s="178">
        <v>0.13043951030133957</v>
      </c>
      <c r="AK22" s="105">
        <v>0</v>
      </c>
      <c r="AL22" s="178">
        <v>0</v>
      </c>
      <c r="AM22" s="105">
        <v>0</v>
      </c>
      <c r="AN22" s="178">
        <v>0</v>
      </c>
      <c r="AO22" s="105">
        <v>342.00670200000002</v>
      </c>
      <c r="AP22" s="178">
        <v>0.39937361869301774</v>
      </c>
      <c r="AQ22" s="105">
        <v>0</v>
      </c>
      <c r="AR22" s="178" t="s">
        <v>297</v>
      </c>
      <c r="AS22" s="105">
        <v>0</v>
      </c>
      <c r="AT22" s="178">
        <v>0</v>
      </c>
      <c r="AU22" s="105">
        <v>1189.825167</v>
      </c>
      <c r="AV22" s="178">
        <v>1.9136063292262941</v>
      </c>
      <c r="AW22" s="105">
        <v>0</v>
      </c>
      <c r="AX22" s="178">
        <v>0</v>
      </c>
      <c r="AY22" s="105">
        <v>4.4933129999999997</v>
      </c>
      <c r="AZ22" s="178">
        <v>1.5255102460408603E-2</v>
      </c>
      <c r="BA22" s="105">
        <v>0</v>
      </c>
      <c r="BB22" s="178">
        <v>0</v>
      </c>
      <c r="BC22" s="105">
        <v>0</v>
      </c>
      <c r="BD22" s="178">
        <v>0</v>
      </c>
      <c r="BE22" s="105">
        <v>2.028845</v>
      </c>
      <c r="BF22" s="178">
        <v>9.1549666889623217E-3</v>
      </c>
      <c r="BG22" s="105">
        <v>0</v>
      </c>
      <c r="BH22" s="178">
        <v>0</v>
      </c>
      <c r="BI22" s="105">
        <v>0</v>
      </c>
      <c r="BJ22" s="178">
        <v>0</v>
      </c>
      <c r="BK22" s="105">
        <v>0</v>
      </c>
      <c r="BL22" s="178">
        <v>0</v>
      </c>
      <c r="BM22" s="105">
        <v>0</v>
      </c>
      <c r="BN22" s="178" t="s">
        <v>297</v>
      </c>
      <c r="BO22" s="105">
        <v>0</v>
      </c>
      <c r="BP22" s="178">
        <v>0</v>
      </c>
      <c r="BQ22" s="105">
        <v>5.7105360899999997</v>
      </c>
      <c r="BR22" s="178">
        <v>4.4823678352729546E-2</v>
      </c>
      <c r="BS22" s="105">
        <v>0</v>
      </c>
      <c r="BT22" s="178">
        <v>0</v>
      </c>
      <c r="BU22" s="105">
        <v>0</v>
      </c>
      <c r="BV22" s="178">
        <v>0</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v>0</v>
      </c>
      <c r="CS22" s="105">
        <v>0</v>
      </c>
      <c r="CT22" s="178" t="s">
        <v>297</v>
      </c>
      <c r="CU22" s="105">
        <v>0</v>
      </c>
      <c r="CV22" s="178" t="s">
        <v>297</v>
      </c>
      <c r="CW22" s="105">
        <v>0</v>
      </c>
      <c r="CX22" s="178" t="s">
        <v>297</v>
      </c>
      <c r="CY22" s="178">
        <v>0</v>
      </c>
      <c r="CZ22" s="178">
        <v>0</v>
      </c>
      <c r="DA22" s="80"/>
      <c r="DB22" s="80"/>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row>
    <row r="23" spans="1:131" s="138" customFormat="1" ht="20.100000000000001" customHeight="1">
      <c r="A23" s="182"/>
      <c r="B23" s="351" t="s">
        <v>307</v>
      </c>
      <c r="C23" s="347">
        <v>35002.612416309996</v>
      </c>
      <c r="D23" s="348">
        <v>1.7207529778199084</v>
      </c>
      <c r="E23" s="349">
        <v>22158.613367000002</v>
      </c>
      <c r="F23" s="348">
        <v>2.3625974590487884</v>
      </c>
      <c r="G23" s="349">
        <v>16439.110565769999</v>
      </c>
      <c r="H23" s="348">
        <v>1.3854342371596418</v>
      </c>
      <c r="I23" s="349">
        <v>14624.238933190001</v>
      </c>
      <c r="J23" s="348">
        <v>2.8678891647901619</v>
      </c>
      <c r="K23" s="349">
        <v>14451.258033</v>
      </c>
      <c r="L23" s="348">
        <v>2.9909442214226587</v>
      </c>
      <c r="M23" s="349">
        <v>22016.479458999998</v>
      </c>
      <c r="N23" s="348">
        <v>4.1275190708732827</v>
      </c>
      <c r="O23" s="349">
        <v>7050.8611140000003</v>
      </c>
      <c r="P23" s="348">
        <v>1.4951485522299479</v>
      </c>
      <c r="Q23" s="349">
        <v>2264.8620048600001</v>
      </c>
      <c r="R23" s="348">
        <v>1.4117199272469754</v>
      </c>
      <c r="S23" s="349">
        <v>5138.4453649799998</v>
      </c>
      <c r="T23" s="348">
        <v>1.9081945211329485</v>
      </c>
      <c r="U23" s="349">
        <v>11617.64056213</v>
      </c>
      <c r="V23" s="348">
        <v>5.6154837615112774</v>
      </c>
      <c r="W23" s="349">
        <v>2737.5625180000002</v>
      </c>
      <c r="X23" s="348">
        <v>3.9059753354897984</v>
      </c>
      <c r="Y23" s="349">
        <v>725.0706359400001</v>
      </c>
      <c r="Z23" s="348">
        <v>1.2883423996133365</v>
      </c>
      <c r="AA23" s="349">
        <v>3300.1534455400001</v>
      </c>
      <c r="AB23" s="348">
        <v>1.746559864060039</v>
      </c>
      <c r="AC23" s="349">
        <v>0</v>
      </c>
      <c r="AD23" s="348">
        <v>0</v>
      </c>
      <c r="AE23" s="349">
        <v>0</v>
      </c>
      <c r="AF23" s="348">
        <v>0</v>
      </c>
      <c r="AG23" s="349">
        <v>1204.8314439999999</v>
      </c>
      <c r="AH23" s="348">
        <v>2.3806835417842187</v>
      </c>
      <c r="AI23" s="349">
        <v>3568.9026320600001</v>
      </c>
      <c r="AJ23" s="348">
        <v>4.5012462700131737</v>
      </c>
      <c r="AK23" s="349">
        <v>337.64376199999998</v>
      </c>
      <c r="AL23" s="348">
        <v>3.3444202349465719</v>
      </c>
      <c r="AM23" s="349">
        <v>2306.1631689999999</v>
      </c>
      <c r="AN23" s="348">
        <v>2.6853876608226628</v>
      </c>
      <c r="AO23" s="349">
        <v>2648.2677050000002</v>
      </c>
      <c r="AP23" s="348">
        <v>3.0924781603072304</v>
      </c>
      <c r="AQ23" s="349">
        <v>0</v>
      </c>
      <c r="AR23" s="348" t="s">
        <v>297</v>
      </c>
      <c r="AS23" s="349">
        <v>1858.835748</v>
      </c>
      <c r="AT23" s="348">
        <v>1.8075658760854616</v>
      </c>
      <c r="AU23" s="349">
        <v>1666.465987</v>
      </c>
      <c r="AV23" s="348">
        <v>2.6801919715684948</v>
      </c>
      <c r="AW23" s="349">
        <v>2143.28739</v>
      </c>
      <c r="AX23" s="348">
        <v>3.5957916632956395</v>
      </c>
      <c r="AY23" s="349">
        <v>1067.279626</v>
      </c>
      <c r="AZ23" s="348">
        <v>3.6234867342952906</v>
      </c>
      <c r="BA23" s="349">
        <v>885.88538500000004</v>
      </c>
      <c r="BB23" s="348">
        <v>3.0915805955132387</v>
      </c>
      <c r="BC23" s="349">
        <v>0</v>
      </c>
      <c r="BD23" s="348">
        <v>0</v>
      </c>
      <c r="BE23" s="349">
        <v>406.777424</v>
      </c>
      <c r="BF23" s="348">
        <v>1.8355437534862955</v>
      </c>
      <c r="BG23" s="349">
        <v>944.99589996000009</v>
      </c>
      <c r="BH23" s="348">
        <v>2.0788894317114845</v>
      </c>
      <c r="BI23" s="349">
        <v>0</v>
      </c>
      <c r="BJ23" s="348">
        <v>0</v>
      </c>
      <c r="BK23" s="349">
        <v>487.39745599999998</v>
      </c>
      <c r="BL23" s="348">
        <v>1.5141417927789704</v>
      </c>
      <c r="BM23" s="349">
        <v>0</v>
      </c>
      <c r="BN23" s="348" t="s">
        <v>297</v>
      </c>
      <c r="BO23" s="349">
        <v>123.73418100000001</v>
      </c>
      <c r="BP23" s="348">
        <v>0.85308965394009229</v>
      </c>
      <c r="BQ23" s="349">
        <v>349.31299648000004</v>
      </c>
      <c r="BR23" s="348">
        <v>2.7418605104459934</v>
      </c>
      <c r="BS23" s="349">
        <v>0</v>
      </c>
      <c r="BT23" s="348">
        <v>0</v>
      </c>
      <c r="BU23" s="349">
        <v>25.434830000000002</v>
      </c>
      <c r="BV23" s="348">
        <v>9.7730220346098555</v>
      </c>
      <c r="BW23" s="349">
        <v>0</v>
      </c>
      <c r="BX23" s="348">
        <v>0</v>
      </c>
      <c r="BY23" s="349">
        <v>1127.822817</v>
      </c>
      <c r="BZ23" s="348">
        <v>65.314024958499715</v>
      </c>
      <c r="CA23" s="349">
        <v>407.63355588000002</v>
      </c>
      <c r="CB23" s="348">
        <v>5.2489415986981447</v>
      </c>
      <c r="CC23" s="349">
        <v>92.180943999999997</v>
      </c>
      <c r="CD23" s="348">
        <v>1.1973936916669659</v>
      </c>
      <c r="CE23" s="349">
        <v>55.683566999999996</v>
      </c>
      <c r="CF23" s="348">
        <v>1.3617422049259083</v>
      </c>
      <c r="CG23" s="349">
        <v>60.275063159999995</v>
      </c>
      <c r="CH23" s="348">
        <v>2.1023982869002737</v>
      </c>
      <c r="CI23" s="349">
        <v>146.39255499999999</v>
      </c>
      <c r="CJ23" s="348">
        <v>16.303990637612095</v>
      </c>
      <c r="CK23" s="349">
        <v>0</v>
      </c>
      <c r="CL23" s="348">
        <v>0</v>
      </c>
      <c r="CM23" s="349">
        <v>58.029552000000002</v>
      </c>
      <c r="CN23" s="348">
        <v>1.6317203848325068</v>
      </c>
      <c r="CO23" s="349">
        <v>3.244675</v>
      </c>
      <c r="CP23" s="348">
        <v>0.21936578846525664</v>
      </c>
      <c r="CQ23" s="349">
        <v>1.6155204999999999</v>
      </c>
      <c r="CR23" s="348">
        <v>35.421013560658267</v>
      </c>
      <c r="CS23" s="349">
        <v>0</v>
      </c>
      <c r="CT23" s="348" t="s">
        <v>297</v>
      </c>
      <c r="CU23" s="349">
        <v>0</v>
      </c>
      <c r="CV23" s="348" t="s">
        <v>297</v>
      </c>
      <c r="CW23" s="349">
        <v>0</v>
      </c>
      <c r="CX23" s="348" t="s">
        <v>297</v>
      </c>
      <c r="CY23" s="348">
        <v>31.900089999999999</v>
      </c>
      <c r="CZ23" s="348">
        <v>6.8916952791476112</v>
      </c>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row>
    <row r="24" spans="1:131" s="141" customFormat="1" ht="20.100000000000001" customHeight="1">
      <c r="A24" s="182"/>
      <c r="B24" s="350" t="s">
        <v>300</v>
      </c>
      <c r="C24" s="177">
        <v>10272.74165059</v>
      </c>
      <c r="D24" s="178">
        <v>0.50501518502060572</v>
      </c>
      <c r="E24" s="105">
        <v>6876.3823560000001</v>
      </c>
      <c r="F24" s="178">
        <v>0.73317419337837575</v>
      </c>
      <c r="G24" s="105">
        <v>8799.8122482600011</v>
      </c>
      <c r="H24" s="178">
        <v>0.74161926951825441</v>
      </c>
      <c r="I24" s="105">
        <v>3879.23689801</v>
      </c>
      <c r="J24" s="178">
        <v>0.76073849164267726</v>
      </c>
      <c r="K24" s="105">
        <v>6880.2888810000004</v>
      </c>
      <c r="L24" s="178">
        <v>1.423997843188018</v>
      </c>
      <c r="M24" s="105">
        <v>5579.8608249999997</v>
      </c>
      <c r="N24" s="178">
        <v>1.0460792340072114</v>
      </c>
      <c r="O24" s="105">
        <v>4798.2121939999997</v>
      </c>
      <c r="P24" s="178">
        <v>1.0174700507015517</v>
      </c>
      <c r="Q24" s="105">
        <v>2264.8620048600001</v>
      </c>
      <c r="R24" s="178">
        <v>1.4117199272469754</v>
      </c>
      <c r="S24" s="105">
        <v>4752.4538944799997</v>
      </c>
      <c r="T24" s="178">
        <v>1.7648541220636245</v>
      </c>
      <c r="U24" s="105">
        <v>1642.0569050499998</v>
      </c>
      <c r="V24" s="178">
        <v>0.79370194287497853</v>
      </c>
      <c r="W24" s="105">
        <v>1734.2092250000001</v>
      </c>
      <c r="X24" s="178">
        <v>2.474383110847691</v>
      </c>
      <c r="Y24" s="105">
        <v>725.0706359400001</v>
      </c>
      <c r="Z24" s="178">
        <v>1.2883423996133365</v>
      </c>
      <c r="AA24" s="105">
        <v>2787.23710807</v>
      </c>
      <c r="AB24" s="178">
        <v>1.4751060957946693</v>
      </c>
      <c r="AC24" s="105">
        <v>0</v>
      </c>
      <c r="AD24" s="178">
        <v>0</v>
      </c>
      <c r="AE24" s="105">
        <v>0</v>
      </c>
      <c r="AF24" s="178">
        <v>0</v>
      </c>
      <c r="AG24" s="105">
        <v>368.475573</v>
      </c>
      <c r="AH24" s="178">
        <v>0.72808834510349107</v>
      </c>
      <c r="AI24" s="105">
        <v>834.19948798999997</v>
      </c>
      <c r="AJ24" s="178">
        <v>1.0521265836816922</v>
      </c>
      <c r="AK24" s="105">
        <v>337.64376199999998</v>
      </c>
      <c r="AL24" s="178">
        <v>3.3444202349465719</v>
      </c>
      <c r="AM24" s="105">
        <v>1938.6739359999999</v>
      </c>
      <c r="AN24" s="178">
        <v>2.2574686544622828</v>
      </c>
      <c r="AO24" s="105">
        <v>927.41711399999997</v>
      </c>
      <c r="AP24" s="178">
        <v>1.0829785693966163</v>
      </c>
      <c r="AQ24" s="105">
        <v>0</v>
      </c>
      <c r="AR24" s="178" t="s">
        <v>297</v>
      </c>
      <c r="AS24" s="105">
        <v>1858.680308</v>
      </c>
      <c r="AT24" s="178">
        <v>1.8074147233867466</v>
      </c>
      <c r="AU24" s="105">
        <v>1577.152108</v>
      </c>
      <c r="AV24" s="178">
        <v>2.5365476708069936</v>
      </c>
      <c r="AW24" s="105">
        <v>0</v>
      </c>
      <c r="AX24" s="178">
        <v>0</v>
      </c>
      <c r="AY24" s="105">
        <v>1027.5576659999999</v>
      </c>
      <c r="AZ24" s="178">
        <v>3.488627985365881</v>
      </c>
      <c r="BA24" s="105">
        <v>664.38870899999995</v>
      </c>
      <c r="BB24" s="178">
        <v>2.3185970503650331</v>
      </c>
      <c r="BC24" s="105">
        <v>0</v>
      </c>
      <c r="BD24" s="178">
        <v>0</v>
      </c>
      <c r="BE24" s="105">
        <v>358.41293000000002</v>
      </c>
      <c r="BF24" s="178">
        <v>1.6173036555495295</v>
      </c>
      <c r="BG24" s="105">
        <v>902.63087354999993</v>
      </c>
      <c r="BH24" s="178">
        <v>1.9856909261077509</v>
      </c>
      <c r="BI24" s="105">
        <v>0</v>
      </c>
      <c r="BJ24" s="178">
        <v>0</v>
      </c>
      <c r="BK24" s="105">
        <v>0</v>
      </c>
      <c r="BL24" s="178">
        <v>0</v>
      </c>
      <c r="BM24" s="105">
        <v>0</v>
      </c>
      <c r="BN24" s="178" t="s">
        <v>297</v>
      </c>
      <c r="BO24" s="105">
        <v>122.650475</v>
      </c>
      <c r="BP24" s="178">
        <v>0.8456180048853108</v>
      </c>
      <c r="BQ24" s="105">
        <v>345.30616119999996</v>
      </c>
      <c r="BR24" s="178">
        <v>2.7104096811416132</v>
      </c>
      <c r="BS24" s="105">
        <v>0</v>
      </c>
      <c r="BT24" s="178">
        <v>0</v>
      </c>
      <c r="BU24" s="105">
        <v>0</v>
      </c>
      <c r="BV24" s="178">
        <v>0</v>
      </c>
      <c r="BW24" s="105">
        <v>0</v>
      </c>
      <c r="BX24" s="178">
        <v>0</v>
      </c>
      <c r="BY24" s="105">
        <v>1069.236527</v>
      </c>
      <c r="BZ24" s="178">
        <v>61.921199108900062</v>
      </c>
      <c r="CA24" s="105">
        <v>407.63355588000002</v>
      </c>
      <c r="CB24" s="178">
        <v>5.2489415986981447</v>
      </c>
      <c r="CC24" s="105">
        <v>0</v>
      </c>
      <c r="CD24" s="178">
        <v>0</v>
      </c>
      <c r="CE24" s="105">
        <v>55.683566999999996</v>
      </c>
      <c r="CF24" s="178">
        <v>1.3617422049259083</v>
      </c>
      <c r="CG24" s="105">
        <v>60.275063159999995</v>
      </c>
      <c r="CH24" s="178">
        <v>2.1023982869002737</v>
      </c>
      <c r="CI24" s="105">
        <v>73.856488999999996</v>
      </c>
      <c r="CJ24" s="178">
        <v>8.2255242090890519</v>
      </c>
      <c r="CK24" s="105">
        <v>0</v>
      </c>
      <c r="CL24" s="178">
        <v>0</v>
      </c>
      <c r="CM24" s="105">
        <v>58.029552000000002</v>
      </c>
      <c r="CN24" s="178">
        <v>1.6317203848325068</v>
      </c>
      <c r="CO24" s="105">
        <v>3.244675</v>
      </c>
      <c r="CP24" s="178">
        <v>0.21936578846525664</v>
      </c>
      <c r="CQ24" s="105">
        <v>0</v>
      </c>
      <c r="CR24" s="178">
        <v>0</v>
      </c>
      <c r="CS24" s="105">
        <v>0</v>
      </c>
      <c r="CT24" s="178" t="s">
        <v>297</v>
      </c>
      <c r="CU24" s="105">
        <v>0</v>
      </c>
      <c r="CV24" s="178" t="s">
        <v>297</v>
      </c>
      <c r="CW24" s="105">
        <v>0</v>
      </c>
      <c r="CX24" s="178" t="s">
        <v>297</v>
      </c>
      <c r="CY24" s="178">
        <v>0</v>
      </c>
      <c r="CZ24" s="178">
        <v>0</v>
      </c>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row>
    <row r="25" spans="1:131" s="141" customFormat="1" ht="20.100000000000001" customHeight="1">
      <c r="A25" s="182"/>
      <c r="B25" s="350" t="s">
        <v>301</v>
      </c>
      <c r="C25" s="177">
        <v>10256.489077</v>
      </c>
      <c r="D25" s="178">
        <v>0.50421619710308685</v>
      </c>
      <c r="E25" s="105">
        <v>6876.3823560000001</v>
      </c>
      <c r="F25" s="178">
        <v>0.73317419337837575</v>
      </c>
      <c r="G25" s="105">
        <v>8726.7273694699998</v>
      </c>
      <c r="H25" s="178">
        <v>0.73545991601252614</v>
      </c>
      <c r="I25" s="105">
        <v>3879.23689801</v>
      </c>
      <c r="J25" s="178">
        <v>0.76073849164267726</v>
      </c>
      <c r="K25" s="105">
        <v>6200.0600770000001</v>
      </c>
      <c r="L25" s="178">
        <v>1.2832124246505365</v>
      </c>
      <c r="M25" s="105">
        <v>5484.404254</v>
      </c>
      <c r="N25" s="178">
        <v>1.0281836018750903</v>
      </c>
      <c r="O25" s="105">
        <v>4798.2121939999997</v>
      </c>
      <c r="P25" s="178">
        <v>1.0174700507015517</v>
      </c>
      <c r="Q25" s="105">
        <v>9.7356535900000001</v>
      </c>
      <c r="R25" s="178">
        <v>6.0683680278464146E-3</v>
      </c>
      <c r="S25" s="105">
        <v>4640.7064231800005</v>
      </c>
      <c r="T25" s="178">
        <v>1.723355984526076</v>
      </c>
      <c r="U25" s="105">
        <v>1642.0569050499998</v>
      </c>
      <c r="V25" s="178">
        <v>0.79370194287497853</v>
      </c>
      <c r="W25" s="105">
        <v>1734.2092250000001</v>
      </c>
      <c r="X25" s="178">
        <v>2.474383110847691</v>
      </c>
      <c r="Y25" s="105">
        <v>687.52695563999998</v>
      </c>
      <c r="Z25" s="178">
        <v>1.2216328781260801</v>
      </c>
      <c r="AA25" s="105">
        <v>2787.23710807</v>
      </c>
      <c r="AB25" s="178">
        <v>1.4751060957946693</v>
      </c>
      <c r="AC25" s="105">
        <v>0</v>
      </c>
      <c r="AD25" s="178">
        <v>0</v>
      </c>
      <c r="AE25" s="105">
        <v>0</v>
      </c>
      <c r="AF25" s="178">
        <v>0</v>
      </c>
      <c r="AG25" s="105">
        <v>368.475573</v>
      </c>
      <c r="AH25" s="178">
        <v>0.72808834510349107</v>
      </c>
      <c r="AI25" s="105">
        <v>834.19948798999997</v>
      </c>
      <c r="AJ25" s="178">
        <v>1.0521265836816922</v>
      </c>
      <c r="AK25" s="105">
        <v>337.64376199999998</v>
      </c>
      <c r="AL25" s="178">
        <v>3.3444202349465719</v>
      </c>
      <c r="AM25" s="105">
        <v>1839.613617</v>
      </c>
      <c r="AN25" s="178">
        <v>2.1421188986880173</v>
      </c>
      <c r="AO25" s="105">
        <v>885.69177300000001</v>
      </c>
      <c r="AP25" s="178">
        <v>1.0342543767743029</v>
      </c>
      <c r="AQ25" s="105">
        <v>0</v>
      </c>
      <c r="AR25" s="178" t="s">
        <v>297</v>
      </c>
      <c r="AS25" s="105">
        <v>1858.680308</v>
      </c>
      <c r="AT25" s="178">
        <v>1.8074147233867466</v>
      </c>
      <c r="AU25" s="105">
        <v>1545.4813099999999</v>
      </c>
      <c r="AV25" s="178">
        <v>2.4856112465445475</v>
      </c>
      <c r="AW25" s="105">
        <v>0</v>
      </c>
      <c r="AX25" s="178">
        <v>0</v>
      </c>
      <c r="AY25" s="105">
        <v>1000.257549</v>
      </c>
      <c r="AZ25" s="178">
        <v>3.3959422361166869</v>
      </c>
      <c r="BA25" s="105">
        <v>664.38870899999995</v>
      </c>
      <c r="BB25" s="178">
        <v>2.3185970503650331</v>
      </c>
      <c r="BC25" s="105">
        <v>0</v>
      </c>
      <c r="BD25" s="178">
        <v>0</v>
      </c>
      <c r="BE25" s="105">
        <v>358.41293000000002</v>
      </c>
      <c r="BF25" s="178">
        <v>1.6173036555495295</v>
      </c>
      <c r="BG25" s="105">
        <v>885.96018995000009</v>
      </c>
      <c r="BH25" s="178">
        <v>1.9490172136007309</v>
      </c>
      <c r="BI25" s="105">
        <v>0</v>
      </c>
      <c r="BJ25" s="178">
        <v>0</v>
      </c>
      <c r="BK25" s="105">
        <v>0</v>
      </c>
      <c r="BL25" s="178">
        <v>0</v>
      </c>
      <c r="BM25" s="105">
        <v>0</v>
      </c>
      <c r="BN25" s="178" t="s">
        <v>297</v>
      </c>
      <c r="BO25" s="105">
        <v>122.650475</v>
      </c>
      <c r="BP25" s="178">
        <v>0.8456180048853108</v>
      </c>
      <c r="BQ25" s="105">
        <v>345.30616119999996</v>
      </c>
      <c r="BR25" s="178">
        <v>2.7104096811416132</v>
      </c>
      <c r="BS25" s="105">
        <v>0</v>
      </c>
      <c r="BT25" s="178">
        <v>0</v>
      </c>
      <c r="BU25" s="105">
        <v>0</v>
      </c>
      <c r="BV25" s="178">
        <v>0</v>
      </c>
      <c r="BW25" s="105">
        <v>0</v>
      </c>
      <c r="BX25" s="178">
        <v>0</v>
      </c>
      <c r="BY25" s="105">
        <v>1069.236527</v>
      </c>
      <c r="BZ25" s="178">
        <v>61.921199108900062</v>
      </c>
      <c r="CA25" s="105">
        <v>407.63355588000002</v>
      </c>
      <c r="CB25" s="178">
        <v>5.2489415986981447</v>
      </c>
      <c r="CC25" s="105">
        <v>0</v>
      </c>
      <c r="CD25" s="178">
        <v>0</v>
      </c>
      <c r="CE25" s="105">
        <v>55.683566999999996</v>
      </c>
      <c r="CF25" s="178">
        <v>1.3617422049259083</v>
      </c>
      <c r="CG25" s="105">
        <v>60.275063159999995</v>
      </c>
      <c r="CH25" s="178">
        <v>2.1023982869002737</v>
      </c>
      <c r="CI25" s="105">
        <v>73.856488999999996</v>
      </c>
      <c r="CJ25" s="178">
        <v>8.2255242090890519</v>
      </c>
      <c r="CK25" s="105">
        <v>0</v>
      </c>
      <c r="CL25" s="178">
        <v>0</v>
      </c>
      <c r="CM25" s="105">
        <v>0</v>
      </c>
      <c r="CN25" s="178">
        <v>0</v>
      </c>
      <c r="CO25" s="105">
        <v>3.244675</v>
      </c>
      <c r="CP25" s="178">
        <v>0.21936578846525664</v>
      </c>
      <c r="CQ25" s="105">
        <v>0</v>
      </c>
      <c r="CR25" s="178">
        <v>0</v>
      </c>
      <c r="CS25" s="105">
        <v>0</v>
      </c>
      <c r="CT25" s="178" t="s">
        <v>297</v>
      </c>
      <c r="CU25" s="105">
        <v>0</v>
      </c>
      <c r="CV25" s="178" t="s">
        <v>297</v>
      </c>
      <c r="CW25" s="105">
        <v>0</v>
      </c>
      <c r="CX25" s="178" t="s">
        <v>297</v>
      </c>
      <c r="CY25" s="178">
        <v>0</v>
      </c>
      <c r="CZ25" s="178">
        <v>0</v>
      </c>
      <c r="DA25" s="80"/>
      <c r="DB25" s="80"/>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row>
    <row r="26" spans="1:131" s="141" customFormat="1" ht="20.100000000000001" customHeight="1">
      <c r="A26" s="182"/>
      <c r="B26" s="350" t="s">
        <v>302</v>
      </c>
      <c r="C26" s="177">
        <v>16.252573590000001</v>
      </c>
      <c r="D26" s="178">
        <v>7.9898791751892816E-4</v>
      </c>
      <c r="E26" s="105">
        <v>0</v>
      </c>
      <c r="F26" s="178">
        <v>0</v>
      </c>
      <c r="G26" s="105">
        <v>73.084878790000005</v>
      </c>
      <c r="H26" s="178">
        <v>6.1593535057281757E-3</v>
      </c>
      <c r="I26" s="105">
        <v>0</v>
      </c>
      <c r="J26" s="178">
        <v>0</v>
      </c>
      <c r="K26" s="105">
        <v>680.22778800000003</v>
      </c>
      <c r="L26" s="178">
        <v>0.14078520825825722</v>
      </c>
      <c r="M26" s="105">
        <v>95.456570999999997</v>
      </c>
      <c r="N26" s="178">
        <v>1.7895632132121322E-2</v>
      </c>
      <c r="O26" s="105">
        <v>0</v>
      </c>
      <c r="P26" s="178">
        <v>0</v>
      </c>
      <c r="Q26" s="105">
        <v>2255.1263512699998</v>
      </c>
      <c r="R26" s="178">
        <v>1.4056515592191288</v>
      </c>
      <c r="S26" s="105">
        <v>111.7474713</v>
      </c>
      <c r="T26" s="178">
        <v>4.1498137537549037E-2</v>
      </c>
      <c r="U26" s="105">
        <v>0</v>
      </c>
      <c r="V26" s="178">
        <v>0</v>
      </c>
      <c r="W26" s="105">
        <v>0</v>
      </c>
      <c r="X26" s="178">
        <v>0</v>
      </c>
      <c r="Y26" s="105">
        <v>37.543680299999998</v>
      </c>
      <c r="Z26" s="178">
        <v>6.6709521487256201E-2</v>
      </c>
      <c r="AA26" s="105">
        <v>0</v>
      </c>
      <c r="AB26" s="178">
        <v>0</v>
      </c>
      <c r="AC26" s="105">
        <v>0</v>
      </c>
      <c r="AD26" s="178">
        <v>0</v>
      </c>
      <c r="AE26" s="105">
        <v>0</v>
      </c>
      <c r="AF26" s="178">
        <v>0</v>
      </c>
      <c r="AG26" s="105">
        <v>0</v>
      </c>
      <c r="AH26" s="178">
        <v>0</v>
      </c>
      <c r="AI26" s="105">
        <v>0</v>
      </c>
      <c r="AJ26" s="178">
        <v>0</v>
      </c>
      <c r="AK26" s="105">
        <v>0</v>
      </c>
      <c r="AL26" s="178">
        <v>0</v>
      </c>
      <c r="AM26" s="105">
        <v>99.060319000000007</v>
      </c>
      <c r="AN26" s="178">
        <v>0.11534975577426577</v>
      </c>
      <c r="AO26" s="105">
        <v>41.725341</v>
      </c>
      <c r="AP26" s="178">
        <v>4.8724192622313402E-2</v>
      </c>
      <c r="AQ26" s="105">
        <v>0</v>
      </c>
      <c r="AR26" s="178" t="s">
        <v>297</v>
      </c>
      <c r="AS26" s="105">
        <v>0</v>
      </c>
      <c r="AT26" s="178">
        <v>0</v>
      </c>
      <c r="AU26" s="105">
        <v>31.670798000000001</v>
      </c>
      <c r="AV26" s="178">
        <v>5.093642426244583E-2</v>
      </c>
      <c r="AW26" s="105">
        <v>0</v>
      </c>
      <c r="AX26" s="178">
        <v>0</v>
      </c>
      <c r="AY26" s="105">
        <v>7.1206820000000004</v>
      </c>
      <c r="AZ26" s="178">
        <v>2.4175198455568814E-2</v>
      </c>
      <c r="BA26" s="105">
        <v>0</v>
      </c>
      <c r="BB26" s="178">
        <v>0</v>
      </c>
      <c r="BC26" s="105">
        <v>0</v>
      </c>
      <c r="BD26" s="178">
        <v>0</v>
      </c>
      <c r="BE26" s="105">
        <v>0</v>
      </c>
      <c r="BF26" s="178">
        <v>0</v>
      </c>
      <c r="BG26" s="105">
        <v>16.6706836</v>
      </c>
      <c r="BH26" s="178">
        <v>3.6673712507020298E-2</v>
      </c>
      <c r="BI26" s="105">
        <v>0</v>
      </c>
      <c r="BJ26" s="178">
        <v>0</v>
      </c>
      <c r="BK26" s="105">
        <v>0</v>
      </c>
      <c r="BL26" s="178">
        <v>0</v>
      </c>
      <c r="BM26" s="105">
        <v>0</v>
      </c>
      <c r="BN26" s="178" t="s">
        <v>297</v>
      </c>
      <c r="BO26" s="105">
        <v>0</v>
      </c>
      <c r="BP26" s="178">
        <v>0</v>
      </c>
      <c r="BQ26" s="105">
        <v>0</v>
      </c>
      <c r="BR26" s="178">
        <v>0</v>
      </c>
      <c r="BS26" s="105">
        <v>0</v>
      </c>
      <c r="BT26" s="178">
        <v>0</v>
      </c>
      <c r="BU26" s="105">
        <v>0</v>
      </c>
      <c r="BV26" s="178">
        <v>0</v>
      </c>
      <c r="BW26" s="105">
        <v>0</v>
      </c>
      <c r="BX26" s="178">
        <v>0</v>
      </c>
      <c r="BY26" s="105">
        <v>0</v>
      </c>
      <c r="BZ26" s="178">
        <v>0</v>
      </c>
      <c r="CA26" s="105">
        <v>0</v>
      </c>
      <c r="CB26" s="178">
        <v>0</v>
      </c>
      <c r="CC26" s="105">
        <v>0</v>
      </c>
      <c r="CD26" s="178">
        <v>0</v>
      </c>
      <c r="CE26" s="105">
        <v>0</v>
      </c>
      <c r="CF26" s="178">
        <v>0</v>
      </c>
      <c r="CG26" s="105">
        <v>0</v>
      </c>
      <c r="CH26" s="178">
        <v>0</v>
      </c>
      <c r="CI26" s="105">
        <v>0</v>
      </c>
      <c r="CJ26" s="178">
        <v>0</v>
      </c>
      <c r="CK26" s="105">
        <v>0</v>
      </c>
      <c r="CL26" s="178">
        <v>0</v>
      </c>
      <c r="CM26" s="105">
        <v>58.029552000000002</v>
      </c>
      <c r="CN26" s="178">
        <v>1.6317203848325068</v>
      </c>
      <c r="CO26" s="105">
        <v>0</v>
      </c>
      <c r="CP26" s="178">
        <v>0</v>
      </c>
      <c r="CQ26" s="105">
        <v>0</v>
      </c>
      <c r="CR26" s="178">
        <v>0</v>
      </c>
      <c r="CS26" s="105">
        <v>0</v>
      </c>
      <c r="CT26" s="178" t="s">
        <v>297</v>
      </c>
      <c r="CU26" s="105">
        <v>0</v>
      </c>
      <c r="CV26" s="178" t="s">
        <v>297</v>
      </c>
      <c r="CW26" s="105">
        <v>0</v>
      </c>
      <c r="CX26" s="178" t="s">
        <v>297</v>
      </c>
      <c r="CY26" s="178">
        <v>0</v>
      </c>
      <c r="CZ26" s="178">
        <v>0</v>
      </c>
      <c r="DA26" s="80"/>
      <c r="DB26" s="80"/>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row>
    <row r="27" spans="1:131" s="141" customFormat="1" ht="20.100000000000001" customHeight="1">
      <c r="A27" s="182"/>
      <c r="B27" s="350" t="s">
        <v>303</v>
      </c>
      <c r="C27" s="177">
        <v>0</v>
      </c>
      <c r="D27" s="178">
        <v>0</v>
      </c>
      <c r="E27" s="105">
        <v>0</v>
      </c>
      <c r="F27" s="178">
        <v>0</v>
      </c>
      <c r="G27" s="105">
        <v>0</v>
      </c>
      <c r="H27" s="178">
        <v>0</v>
      </c>
      <c r="I27" s="105">
        <v>0</v>
      </c>
      <c r="J27" s="178">
        <v>0</v>
      </c>
      <c r="K27" s="105">
        <v>1.016E-3</v>
      </c>
      <c r="L27" s="178">
        <v>2.1027922427419168E-7</v>
      </c>
      <c r="M27" s="105">
        <v>0</v>
      </c>
      <c r="N27" s="178">
        <v>0</v>
      </c>
      <c r="O27" s="105">
        <v>0</v>
      </c>
      <c r="P27" s="178">
        <v>0</v>
      </c>
      <c r="Q27" s="105">
        <v>0</v>
      </c>
      <c r="R27" s="178">
        <v>0</v>
      </c>
      <c r="S27" s="105">
        <v>0</v>
      </c>
      <c r="T27" s="178">
        <v>0</v>
      </c>
      <c r="U27" s="105">
        <v>0</v>
      </c>
      <c r="V27" s="178">
        <v>0</v>
      </c>
      <c r="W27" s="105">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v>0</v>
      </c>
      <c r="AO27" s="105">
        <v>0</v>
      </c>
      <c r="AP27" s="178">
        <v>0</v>
      </c>
      <c r="AQ27" s="105">
        <v>0</v>
      </c>
      <c r="AR27" s="178" t="s">
        <v>297</v>
      </c>
      <c r="AS27" s="105">
        <v>0</v>
      </c>
      <c r="AT27" s="178">
        <v>0</v>
      </c>
      <c r="AU27" s="105">
        <v>0</v>
      </c>
      <c r="AV27" s="178">
        <v>0</v>
      </c>
      <c r="AW27" s="105">
        <v>0</v>
      </c>
      <c r="AX27" s="178">
        <v>0</v>
      </c>
      <c r="AY27" s="105">
        <v>20.179435000000002</v>
      </c>
      <c r="AZ27" s="178">
        <v>6.8510550793625002E-2</v>
      </c>
      <c r="BA27" s="105">
        <v>0</v>
      </c>
      <c r="BB27" s="178">
        <v>0</v>
      </c>
      <c r="BC27" s="105">
        <v>0</v>
      </c>
      <c r="BD27" s="178">
        <v>0</v>
      </c>
      <c r="BE27" s="105">
        <v>0</v>
      </c>
      <c r="BF27" s="178">
        <v>0</v>
      </c>
      <c r="BG27" s="105">
        <v>0</v>
      </c>
      <c r="BH27" s="178">
        <v>0</v>
      </c>
      <c r="BI27" s="105">
        <v>0</v>
      </c>
      <c r="BJ27" s="178">
        <v>0</v>
      </c>
      <c r="BK27" s="105">
        <v>0</v>
      </c>
      <c r="BL27" s="178">
        <v>0</v>
      </c>
      <c r="BM27" s="105">
        <v>0</v>
      </c>
      <c r="BN27" s="178" t="s">
        <v>297</v>
      </c>
      <c r="BO27" s="105">
        <v>0</v>
      </c>
      <c r="BP27" s="178">
        <v>0</v>
      </c>
      <c r="BQ27" s="105">
        <v>0</v>
      </c>
      <c r="BR27" s="178">
        <v>0</v>
      </c>
      <c r="BS27" s="105">
        <v>0</v>
      </c>
      <c r="BT27" s="178">
        <v>0</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v>0</v>
      </c>
      <c r="CS27" s="105">
        <v>0</v>
      </c>
      <c r="CT27" s="178" t="s">
        <v>297</v>
      </c>
      <c r="CU27" s="105">
        <v>0</v>
      </c>
      <c r="CV27" s="178" t="s">
        <v>297</v>
      </c>
      <c r="CW27" s="105">
        <v>0</v>
      </c>
      <c r="CX27" s="178" t="s">
        <v>297</v>
      </c>
      <c r="CY27" s="178">
        <v>0</v>
      </c>
      <c r="CZ27" s="178">
        <v>0</v>
      </c>
      <c r="DA27" s="80"/>
      <c r="DB27" s="80"/>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row>
    <row r="28" spans="1:131" s="141" customFormat="1" ht="20.100000000000001" customHeight="1">
      <c r="A28" s="182"/>
      <c r="B28" s="350" t="s">
        <v>304</v>
      </c>
      <c r="C28" s="177">
        <v>15601.35659546</v>
      </c>
      <c r="D28" s="178">
        <v>0.76697363329254609</v>
      </c>
      <c r="E28" s="105">
        <v>6043.9202930000001</v>
      </c>
      <c r="F28" s="178">
        <v>0.64441535625152946</v>
      </c>
      <c r="G28" s="105">
        <v>4895.5022096800003</v>
      </c>
      <c r="H28" s="178">
        <v>0.41257684485095303</v>
      </c>
      <c r="I28" s="105">
        <v>8679.30986811</v>
      </c>
      <c r="J28" s="178">
        <v>1.7020577168031423</v>
      </c>
      <c r="K28" s="105">
        <v>3241.433274</v>
      </c>
      <c r="L28" s="178">
        <v>0.67087212046582023</v>
      </c>
      <c r="M28" s="105">
        <v>1583.287924</v>
      </c>
      <c r="N28" s="178">
        <v>0.29682543538185618</v>
      </c>
      <c r="O28" s="105">
        <v>1701.667807</v>
      </c>
      <c r="P28" s="178">
        <v>0.36084190524765458</v>
      </c>
      <c r="Q28" s="105">
        <v>0</v>
      </c>
      <c r="R28" s="178">
        <v>0</v>
      </c>
      <c r="S28" s="105">
        <v>191.75258962000001</v>
      </c>
      <c r="T28" s="178">
        <v>7.1208549461216838E-2</v>
      </c>
      <c r="U28" s="105">
        <v>9954.3319033799999</v>
      </c>
      <c r="V28" s="178">
        <v>4.811509605688431</v>
      </c>
      <c r="W28" s="105">
        <v>330.96039100000002</v>
      </c>
      <c r="X28" s="178">
        <v>0.47221684099272865</v>
      </c>
      <c r="Y28" s="105">
        <v>0</v>
      </c>
      <c r="Z28" s="178">
        <v>0</v>
      </c>
      <c r="AA28" s="105">
        <v>295.18192419999997</v>
      </c>
      <c r="AB28" s="178">
        <v>0.15622088788037353</v>
      </c>
      <c r="AC28" s="105">
        <v>0</v>
      </c>
      <c r="AD28" s="178">
        <v>0</v>
      </c>
      <c r="AE28" s="105">
        <v>0</v>
      </c>
      <c r="AF28" s="178">
        <v>0</v>
      </c>
      <c r="AG28" s="105">
        <v>836.35587099999998</v>
      </c>
      <c r="AH28" s="178">
        <v>1.6525951966807277</v>
      </c>
      <c r="AI28" s="105">
        <v>2465.52036073</v>
      </c>
      <c r="AJ28" s="178">
        <v>3.109615327603275</v>
      </c>
      <c r="AK28" s="105">
        <v>0</v>
      </c>
      <c r="AL28" s="178">
        <v>0</v>
      </c>
      <c r="AM28" s="105">
        <v>82.606791999999999</v>
      </c>
      <c r="AN28" s="178">
        <v>9.6190617784055105E-2</v>
      </c>
      <c r="AO28" s="105">
        <v>24.613166</v>
      </c>
      <c r="AP28" s="178">
        <v>2.8741685807408383E-2</v>
      </c>
      <c r="AQ28" s="105">
        <v>0</v>
      </c>
      <c r="AR28" s="178" t="s">
        <v>297</v>
      </c>
      <c r="AS28" s="105">
        <v>0.15543999999999999</v>
      </c>
      <c r="AT28" s="178">
        <v>1.5115269871532737E-4</v>
      </c>
      <c r="AU28" s="105">
        <v>1.8969009999999999</v>
      </c>
      <c r="AV28" s="178">
        <v>3.0508026390701536E-3</v>
      </c>
      <c r="AW28" s="105">
        <v>2143.28739</v>
      </c>
      <c r="AX28" s="178">
        <v>3.5957916632956395</v>
      </c>
      <c r="AY28" s="105">
        <v>36.271469000000003</v>
      </c>
      <c r="AZ28" s="178">
        <v>0.12314409790382608</v>
      </c>
      <c r="BA28" s="105">
        <v>221.49667600000001</v>
      </c>
      <c r="BB28" s="178">
        <v>0.77298354514820544</v>
      </c>
      <c r="BC28" s="105">
        <v>0</v>
      </c>
      <c r="BD28" s="178">
        <v>0</v>
      </c>
      <c r="BE28" s="105">
        <v>20.043956999999999</v>
      </c>
      <c r="BF28" s="178">
        <v>9.0446415891797138E-2</v>
      </c>
      <c r="BG28" s="105">
        <v>42.365026409999999</v>
      </c>
      <c r="BH28" s="178">
        <v>9.3198505603733148E-2</v>
      </c>
      <c r="BI28" s="105">
        <v>0</v>
      </c>
      <c r="BJ28" s="178">
        <v>0</v>
      </c>
      <c r="BK28" s="105">
        <v>487.39745599999998</v>
      </c>
      <c r="BL28" s="178">
        <v>1.5141417927789704</v>
      </c>
      <c r="BM28" s="105">
        <v>0</v>
      </c>
      <c r="BN28" s="178" t="s">
        <v>297</v>
      </c>
      <c r="BO28" s="105">
        <v>1.0837060000000001</v>
      </c>
      <c r="BP28" s="178">
        <v>7.4716490547814072E-3</v>
      </c>
      <c r="BQ28" s="105">
        <v>0</v>
      </c>
      <c r="BR28" s="178">
        <v>0</v>
      </c>
      <c r="BS28" s="105">
        <v>0</v>
      </c>
      <c r="BT28" s="178">
        <v>0</v>
      </c>
      <c r="BU28" s="105">
        <v>25.434830000000002</v>
      </c>
      <c r="BV28" s="178">
        <v>9.7730220346098555</v>
      </c>
      <c r="BW28" s="105">
        <v>0</v>
      </c>
      <c r="BX28" s="178">
        <v>0</v>
      </c>
      <c r="BY28" s="105">
        <v>58.586289999999998</v>
      </c>
      <c r="BZ28" s="178">
        <v>3.3928258495996557</v>
      </c>
      <c r="CA28" s="105">
        <v>0</v>
      </c>
      <c r="CB28" s="178">
        <v>0</v>
      </c>
      <c r="CC28" s="105">
        <v>92.180943999999997</v>
      </c>
      <c r="CD28" s="178">
        <v>1.1973936916669659</v>
      </c>
      <c r="CE28" s="105">
        <v>0</v>
      </c>
      <c r="CF28" s="178">
        <v>0</v>
      </c>
      <c r="CG28" s="105">
        <v>0</v>
      </c>
      <c r="CH28" s="178">
        <v>0</v>
      </c>
      <c r="CI28" s="105">
        <v>71.166839999999993</v>
      </c>
      <c r="CJ28" s="178">
        <v>7.9259733739085156</v>
      </c>
      <c r="CK28" s="105">
        <v>0</v>
      </c>
      <c r="CL28" s="178">
        <v>0</v>
      </c>
      <c r="CM28" s="105">
        <v>0</v>
      </c>
      <c r="CN28" s="178">
        <v>0</v>
      </c>
      <c r="CO28" s="105">
        <v>0</v>
      </c>
      <c r="CP28" s="178">
        <v>0</v>
      </c>
      <c r="CQ28" s="105">
        <v>1.6155204999999999</v>
      </c>
      <c r="CR28" s="178">
        <v>35.421013560658267</v>
      </c>
      <c r="CS28" s="105">
        <v>0</v>
      </c>
      <c r="CT28" s="178" t="s">
        <v>297</v>
      </c>
      <c r="CU28" s="105">
        <v>0</v>
      </c>
      <c r="CV28" s="178" t="s">
        <v>297</v>
      </c>
      <c r="CW28" s="105">
        <v>0</v>
      </c>
      <c r="CX28" s="178" t="s">
        <v>297</v>
      </c>
      <c r="CY28" s="178">
        <v>31.900089999999999</v>
      </c>
      <c r="CZ28" s="178">
        <v>6.8916952791476112</v>
      </c>
      <c r="DA28" s="80"/>
      <c r="DB28" s="80"/>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row>
    <row r="29" spans="1:131" s="141" customFormat="1" ht="20.100000000000001" customHeight="1">
      <c r="A29" s="182"/>
      <c r="B29" s="350" t="s">
        <v>305</v>
      </c>
      <c r="C29" s="177">
        <v>9128.5141702599994</v>
      </c>
      <c r="D29" s="178">
        <v>0.4487641595067568</v>
      </c>
      <c r="E29" s="105">
        <v>9238.3107180000006</v>
      </c>
      <c r="F29" s="178">
        <v>0.98500790941888294</v>
      </c>
      <c r="G29" s="105">
        <v>2743.79610783</v>
      </c>
      <c r="H29" s="178">
        <v>0.23123812279043435</v>
      </c>
      <c r="I29" s="105">
        <v>2065.6921670699999</v>
      </c>
      <c r="J29" s="178">
        <v>0.40509295634434184</v>
      </c>
      <c r="K29" s="105">
        <v>4329.5358779999997</v>
      </c>
      <c r="L29" s="178">
        <v>0.89607425776882021</v>
      </c>
      <c r="M29" s="105">
        <v>14853.33071</v>
      </c>
      <c r="N29" s="178">
        <v>2.7846144014842147</v>
      </c>
      <c r="O29" s="105">
        <v>550.98111300000005</v>
      </c>
      <c r="P29" s="178">
        <v>0.11683659628074121</v>
      </c>
      <c r="Q29" s="105">
        <v>0</v>
      </c>
      <c r="R29" s="178">
        <v>0</v>
      </c>
      <c r="S29" s="105">
        <v>194.23888087999998</v>
      </c>
      <c r="T29" s="178">
        <v>7.213184960810691E-2</v>
      </c>
      <c r="U29" s="105">
        <v>21.251753699999998</v>
      </c>
      <c r="V29" s="178">
        <v>1.0272212947867908E-2</v>
      </c>
      <c r="W29" s="105">
        <v>672.39290200000005</v>
      </c>
      <c r="X29" s="178">
        <v>0.9593753836493788</v>
      </c>
      <c r="Y29" s="105">
        <v>0</v>
      </c>
      <c r="Z29" s="178">
        <v>0</v>
      </c>
      <c r="AA29" s="105">
        <v>217.73441327</v>
      </c>
      <c r="AB29" s="178">
        <v>0.11523288038499611</v>
      </c>
      <c r="AC29" s="105">
        <v>0</v>
      </c>
      <c r="AD29" s="178">
        <v>0</v>
      </c>
      <c r="AE29" s="105">
        <v>0</v>
      </c>
      <c r="AF29" s="178">
        <v>0</v>
      </c>
      <c r="AG29" s="105">
        <v>0</v>
      </c>
      <c r="AH29" s="178">
        <v>0</v>
      </c>
      <c r="AI29" s="105">
        <v>269.18278333999996</v>
      </c>
      <c r="AJ29" s="178">
        <v>0.33950435872820667</v>
      </c>
      <c r="AK29" s="105">
        <v>0</v>
      </c>
      <c r="AL29" s="178">
        <v>0</v>
      </c>
      <c r="AM29" s="105">
        <v>284.88244099999997</v>
      </c>
      <c r="AN29" s="178">
        <v>0.33172838857632464</v>
      </c>
      <c r="AO29" s="105">
        <v>1696.237425</v>
      </c>
      <c r="AP29" s="178">
        <v>1.9807579051032052</v>
      </c>
      <c r="AQ29" s="105">
        <v>0</v>
      </c>
      <c r="AR29" s="178" t="s">
        <v>297</v>
      </c>
      <c r="AS29" s="105">
        <v>0</v>
      </c>
      <c r="AT29" s="178">
        <v>0</v>
      </c>
      <c r="AU29" s="105">
        <v>87.416978</v>
      </c>
      <c r="AV29" s="178">
        <v>0.14059349812243105</v>
      </c>
      <c r="AW29" s="105">
        <v>0</v>
      </c>
      <c r="AX29" s="178">
        <v>0</v>
      </c>
      <c r="AY29" s="105">
        <v>3.450491</v>
      </c>
      <c r="AZ29" s="178">
        <v>1.1714651025583516E-2</v>
      </c>
      <c r="BA29" s="105">
        <v>0</v>
      </c>
      <c r="BB29" s="178">
        <v>0</v>
      </c>
      <c r="BC29" s="105">
        <v>0</v>
      </c>
      <c r="BD29" s="178">
        <v>0</v>
      </c>
      <c r="BE29" s="105">
        <v>28.320537000000002</v>
      </c>
      <c r="BF29" s="178">
        <v>0.12779368204496891</v>
      </c>
      <c r="BG29" s="105">
        <v>0</v>
      </c>
      <c r="BH29" s="178">
        <v>0</v>
      </c>
      <c r="BI29" s="105">
        <v>0</v>
      </c>
      <c r="BJ29" s="178">
        <v>0</v>
      </c>
      <c r="BK29" s="105">
        <v>0</v>
      </c>
      <c r="BL29" s="178">
        <v>0</v>
      </c>
      <c r="BM29" s="105">
        <v>0</v>
      </c>
      <c r="BN29" s="178" t="s">
        <v>297</v>
      </c>
      <c r="BO29" s="105">
        <v>0</v>
      </c>
      <c r="BP29" s="178">
        <v>0</v>
      </c>
      <c r="BQ29" s="105">
        <v>4.0068352799999998</v>
      </c>
      <c r="BR29" s="178">
        <v>3.1450829304379549E-2</v>
      </c>
      <c r="BS29" s="105">
        <v>0</v>
      </c>
      <c r="BT29" s="178">
        <v>0</v>
      </c>
      <c r="BU29" s="105">
        <v>0</v>
      </c>
      <c r="BV29" s="178">
        <v>0</v>
      </c>
      <c r="BW29" s="105">
        <v>0</v>
      </c>
      <c r="BX29" s="178">
        <v>0</v>
      </c>
      <c r="BY29" s="105">
        <v>0</v>
      </c>
      <c r="BZ29" s="178">
        <v>0</v>
      </c>
      <c r="CA29" s="105">
        <v>0</v>
      </c>
      <c r="CB29" s="178">
        <v>0</v>
      </c>
      <c r="CC29" s="105">
        <v>0</v>
      </c>
      <c r="CD29" s="178">
        <v>0</v>
      </c>
      <c r="CE29" s="105">
        <v>0</v>
      </c>
      <c r="CF29" s="178">
        <v>0</v>
      </c>
      <c r="CG29" s="105">
        <v>0</v>
      </c>
      <c r="CH29" s="178">
        <v>0</v>
      </c>
      <c r="CI29" s="105">
        <v>1.3692260000000001</v>
      </c>
      <c r="CJ29" s="178">
        <v>0.15249305461452642</v>
      </c>
      <c r="CK29" s="105">
        <v>0</v>
      </c>
      <c r="CL29" s="178">
        <v>0</v>
      </c>
      <c r="CM29" s="105">
        <v>0</v>
      </c>
      <c r="CN29" s="178">
        <v>0</v>
      </c>
      <c r="CO29" s="105">
        <v>0</v>
      </c>
      <c r="CP29" s="178">
        <v>0</v>
      </c>
      <c r="CQ29" s="105">
        <v>0</v>
      </c>
      <c r="CR29" s="178">
        <v>0</v>
      </c>
      <c r="CS29" s="105">
        <v>0</v>
      </c>
      <c r="CT29" s="178" t="s">
        <v>297</v>
      </c>
      <c r="CU29" s="105">
        <v>0</v>
      </c>
      <c r="CV29" s="178" t="s">
        <v>297</v>
      </c>
      <c r="CW29" s="105">
        <v>0</v>
      </c>
      <c r="CX29" s="178" t="s">
        <v>297</v>
      </c>
      <c r="CY29" s="178">
        <v>0</v>
      </c>
      <c r="CZ29" s="178">
        <v>0</v>
      </c>
      <c r="DA29" s="80"/>
      <c r="DB29" s="80"/>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row>
    <row r="30" spans="1:131" s="138" customFormat="1" ht="20.100000000000001" customHeight="1">
      <c r="A30" s="182"/>
      <c r="B30" s="351" t="s">
        <v>308</v>
      </c>
      <c r="C30" s="347">
        <v>10688.03002711</v>
      </c>
      <c r="D30" s="348">
        <v>0.52543105290073577</v>
      </c>
      <c r="E30" s="349">
        <v>9917.863319</v>
      </c>
      <c r="F30" s="348">
        <v>1.0574632215731905</v>
      </c>
      <c r="G30" s="349">
        <v>0</v>
      </c>
      <c r="H30" s="348">
        <v>0</v>
      </c>
      <c r="I30" s="349">
        <v>0</v>
      </c>
      <c r="J30" s="348">
        <v>0</v>
      </c>
      <c r="K30" s="349">
        <v>0</v>
      </c>
      <c r="L30" s="348">
        <v>0</v>
      </c>
      <c r="M30" s="349">
        <v>0</v>
      </c>
      <c r="N30" s="348">
        <v>0</v>
      </c>
      <c r="O30" s="349">
        <v>0</v>
      </c>
      <c r="P30" s="348">
        <v>0</v>
      </c>
      <c r="Q30" s="349">
        <v>0</v>
      </c>
      <c r="R30" s="348">
        <v>0</v>
      </c>
      <c r="S30" s="349">
        <v>0</v>
      </c>
      <c r="T30" s="348">
        <v>0</v>
      </c>
      <c r="U30" s="349">
        <v>0</v>
      </c>
      <c r="V30" s="348">
        <v>0</v>
      </c>
      <c r="W30" s="349">
        <v>0</v>
      </c>
      <c r="X30" s="348">
        <v>0</v>
      </c>
      <c r="Y30" s="349">
        <v>0</v>
      </c>
      <c r="Z30" s="348">
        <v>0</v>
      </c>
      <c r="AA30" s="349">
        <v>0</v>
      </c>
      <c r="AB30" s="348">
        <v>0</v>
      </c>
      <c r="AC30" s="349">
        <v>0</v>
      </c>
      <c r="AD30" s="348">
        <v>0</v>
      </c>
      <c r="AE30" s="349">
        <v>0</v>
      </c>
      <c r="AF30" s="348">
        <v>0</v>
      </c>
      <c r="AG30" s="349">
        <v>0</v>
      </c>
      <c r="AH30" s="348">
        <v>0</v>
      </c>
      <c r="AI30" s="349">
        <v>0</v>
      </c>
      <c r="AJ30" s="348">
        <v>0</v>
      </c>
      <c r="AK30" s="349">
        <v>0</v>
      </c>
      <c r="AL30" s="348">
        <v>0</v>
      </c>
      <c r="AM30" s="349">
        <v>0</v>
      </c>
      <c r="AN30" s="348">
        <v>0</v>
      </c>
      <c r="AO30" s="349">
        <v>0</v>
      </c>
      <c r="AP30" s="348">
        <v>0</v>
      </c>
      <c r="AQ30" s="349">
        <v>0</v>
      </c>
      <c r="AR30" s="348" t="s">
        <v>297</v>
      </c>
      <c r="AS30" s="349">
        <v>0</v>
      </c>
      <c r="AT30" s="348">
        <v>0</v>
      </c>
      <c r="AU30" s="349">
        <v>0</v>
      </c>
      <c r="AV30" s="348">
        <v>0</v>
      </c>
      <c r="AW30" s="349">
        <v>0</v>
      </c>
      <c r="AX30" s="348">
        <v>0</v>
      </c>
      <c r="AY30" s="349">
        <v>0</v>
      </c>
      <c r="AZ30" s="348">
        <v>0</v>
      </c>
      <c r="BA30" s="349">
        <v>0</v>
      </c>
      <c r="BB30" s="348">
        <v>0</v>
      </c>
      <c r="BC30" s="349">
        <v>0</v>
      </c>
      <c r="BD30" s="348">
        <v>0</v>
      </c>
      <c r="BE30" s="349">
        <v>0</v>
      </c>
      <c r="BF30" s="348">
        <v>0</v>
      </c>
      <c r="BG30" s="349">
        <v>0</v>
      </c>
      <c r="BH30" s="348">
        <v>0</v>
      </c>
      <c r="BI30" s="349">
        <v>0</v>
      </c>
      <c r="BJ30" s="348">
        <v>0</v>
      </c>
      <c r="BK30" s="349">
        <v>0</v>
      </c>
      <c r="BL30" s="348">
        <v>0</v>
      </c>
      <c r="BM30" s="349">
        <v>0</v>
      </c>
      <c r="BN30" s="348" t="s">
        <v>297</v>
      </c>
      <c r="BO30" s="349">
        <v>0</v>
      </c>
      <c r="BP30" s="348">
        <v>0</v>
      </c>
      <c r="BQ30" s="349">
        <v>0</v>
      </c>
      <c r="BR30" s="348">
        <v>0</v>
      </c>
      <c r="BS30" s="349">
        <v>0</v>
      </c>
      <c r="BT30" s="348">
        <v>0</v>
      </c>
      <c r="BU30" s="349">
        <v>0</v>
      </c>
      <c r="BV30" s="348">
        <v>0</v>
      </c>
      <c r="BW30" s="349">
        <v>0</v>
      </c>
      <c r="BX30" s="348">
        <v>0</v>
      </c>
      <c r="BY30" s="349">
        <v>0</v>
      </c>
      <c r="BZ30" s="348">
        <v>0</v>
      </c>
      <c r="CA30" s="349">
        <v>0</v>
      </c>
      <c r="CB30" s="348">
        <v>0</v>
      </c>
      <c r="CC30" s="349">
        <v>0</v>
      </c>
      <c r="CD30" s="348">
        <v>0</v>
      </c>
      <c r="CE30" s="349">
        <v>0</v>
      </c>
      <c r="CF30" s="348">
        <v>0</v>
      </c>
      <c r="CG30" s="349">
        <v>0</v>
      </c>
      <c r="CH30" s="348">
        <v>0</v>
      </c>
      <c r="CI30" s="349">
        <v>0</v>
      </c>
      <c r="CJ30" s="348">
        <v>0</v>
      </c>
      <c r="CK30" s="349">
        <v>0</v>
      </c>
      <c r="CL30" s="348">
        <v>0</v>
      </c>
      <c r="CM30" s="349">
        <v>0</v>
      </c>
      <c r="CN30" s="348">
        <v>0</v>
      </c>
      <c r="CO30" s="349">
        <v>0</v>
      </c>
      <c r="CP30" s="348">
        <v>0</v>
      </c>
      <c r="CQ30" s="349">
        <v>0</v>
      </c>
      <c r="CR30" s="348">
        <v>0</v>
      </c>
      <c r="CS30" s="349">
        <v>0</v>
      </c>
      <c r="CT30" s="348" t="s">
        <v>297</v>
      </c>
      <c r="CU30" s="349">
        <v>0</v>
      </c>
      <c r="CV30" s="348" t="s">
        <v>297</v>
      </c>
      <c r="CW30" s="349">
        <v>0</v>
      </c>
      <c r="CX30" s="348" t="s">
        <v>297</v>
      </c>
      <c r="CY30" s="348">
        <v>0</v>
      </c>
      <c r="CZ30" s="348">
        <v>0</v>
      </c>
      <c r="DA30" s="80"/>
      <c r="DB30" s="80"/>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row>
    <row r="31" spans="1:131" s="141" customFormat="1" ht="20.100000000000001" customHeight="1">
      <c r="A31" s="182"/>
      <c r="B31" s="350" t="s">
        <v>300</v>
      </c>
      <c r="C31" s="177">
        <v>7903.8422103999992</v>
      </c>
      <c r="D31" s="178">
        <v>0.38855842695407217</v>
      </c>
      <c r="E31" s="105">
        <v>9917.863319</v>
      </c>
      <c r="F31" s="178">
        <v>1.0574632215731905</v>
      </c>
      <c r="G31" s="105">
        <v>0</v>
      </c>
      <c r="H31" s="178">
        <v>0</v>
      </c>
      <c r="I31" s="105">
        <v>0</v>
      </c>
      <c r="J31" s="178">
        <v>0</v>
      </c>
      <c r="K31" s="105">
        <v>0</v>
      </c>
      <c r="L31" s="178">
        <v>0</v>
      </c>
      <c r="M31" s="105">
        <v>0</v>
      </c>
      <c r="N31" s="178">
        <v>0</v>
      </c>
      <c r="O31" s="105">
        <v>0</v>
      </c>
      <c r="P31" s="178">
        <v>0</v>
      </c>
      <c r="Q31" s="105">
        <v>0</v>
      </c>
      <c r="R31" s="178">
        <v>0</v>
      </c>
      <c r="S31" s="105">
        <v>0</v>
      </c>
      <c r="T31" s="178">
        <v>0</v>
      </c>
      <c r="U31" s="105">
        <v>0</v>
      </c>
      <c r="V31" s="178">
        <v>0</v>
      </c>
      <c r="W31" s="105">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v>0</v>
      </c>
      <c r="AO31" s="105">
        <v>0</v>
      </c>
      <c r="AP31" s="178">
        <v>0</v>
      </c>
      <c r="AQ31" s="105">
        <v>0</v>
      </c>
      <c r="AR31" s="178" t="s">
        <v>297</v>
      </c>
      <c r="AS31" s="105">
        <v>0</v>
      </c>
      <c r="AT31" s="178">
        <v>0</v>
      </c>
      <c r="AU31" s="105">
        <v>0</v>
      </c>
      <c r="AV31" s="178">
        <v>0</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t="s">
        <v>297</v>
      </c>
      <c r="BO31" s="105">
        <v>0</v>
      </c>
      <c r="BP31" s="178">
        <v>0</v>
      </c>
      <c r="BQ31" s="105">
        <v>0</v>
      </c>
      <c r="BR31" s="178">
        <v>0</v>
      </c>
      <c r="BS31" s="105">
        <v>0</v>
      </c>
      <c r="BT31" s="178">
        <v>0</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v>0</v>
      </c>
      <c r="CS31" s="105">
        <v>0</v>
      </c>
      <c r="CT31" s="178" t="s">
        <v>297</v>
      </c>
      <c r="CU31" s="105">
        <v>0</v>
      </c>
      <c r="CV31" s="178" t="s">
        <v>297</v>
      </c>
      <c r="CW31" s="105">
        <v>0</v>
      </c>
      <c r="CX31" s="178" t="s">
        <v>297</v>
      </c>
      <c r="CY31" s="178">
        <v>0</v>
      </c>
      <c r="CZ31" s="178">
        <v>0</v>
      </c>
      <c r="DA31" s="80"/>
      <c r="DB31" s="80"/>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row>
    <row r="32" spans="1:131" s="141" customFormat="1" ht="20.100000000000001" customHeight="1">
      <c r="A32" s="182"/>
      <c r="B32" s="350" t="s">
        <v>301</v>
      </c>
      <c r="C32" s="177">
        <v>5741.5091048300001</v>
      </c>
      <c r="D32" s="178">
        <v>0.28225661478663616</v>
      </c>
      <c r="E32" s="105">
        <v>0</v>
      </c>
      <c r="F32" s="178">
        <v>0</v>
      </c>
      <c r="G32" s="105">
        <v>0</v>
      </c>
      <c r="H32" s="178">
        <v>0</v>
      </c>
      <c r="I32" s="105">
        <v>0</v>
      </c>
      <c r="J32" s="178">
        <v>0</v>
      </c>
      <c r="K32" s="105">
        <v>0</v>
      </c>
      <c r="L32" s="178">
        <v>0</v>
      </c>
      <c r="M32" s="105">
        <v>0</v>
      </c>
      <c r="N32" s="178">
        <v>0</v>
      </c>
      <c r="O32" s="105">
        <v>0</v>
      </c>
      <c r="P32" s="178">
        <v>0</v>
      </c>
      <c r="Q32" s="105">
        <v>0</v>
      </c>
      <c r="R32" s="178">
        <v>0</v>
      </c>
      <c r="S32" s="105">
        <v>0</v>
      </c>
      <c r="T32" s="178">
        <v>0</v>
      </c>
      <c r="U32" s="105">
        <v>0</v>
      </c>
      <c r="V32" s="178">
        <v>0</v>
      </c>
      <c r="W32" s="105">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v>0</v>
      </c>
      <c r="AO32" s="105">
        <v>0</v>
      </c>
      <c r="AP32" s="178">
        <v>0</v>
      </c>
      <c r="AQ32" s="105">
        <v>0</v>
      </c>
      <c r="AR32" s="178" t="s">
        <v>297</v>
      </c>
      <c r="AS32" s="105">
        <v>0</v>
      </c>
      <c r="AT32" s="178">
        <v>0</v>
      </c>
      <c r="AU32" s="105">
        <v>0</v>
      </c>
      <c r="AV32" s="178">
        <v>0</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t="s">
        <v>297</v>
      </c>
      <c r="BO32" s="105">
        <v>0</v>
      </c>
      <c r="BP32" s="178">
        <v>0</v>
      </c>
      <c r="BQ32" s="105">
        <v>0</v>
      </c>
      <c r="BR32" s="178">
        <v>0</v>
      </c>
      <c r="BS32" s="105">
        <v>0</v>
      </c>
      <c r="BT32" s="178">
        <v>0</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v>0</v>
      </c>
      <c r="CS32" s="105">
        <v>0</v>
      </c>
      <c r="CT32" s="178" t="s">
        <v>297</v>
      </c>
      <c r="CU32" s="105">
        <v>0</v>
      </c>
      <c r="CV32" s="178" t="s">
        <v>297</v>
      </c>
      <c r="CW32" s="105">
        <v>0</v>
      </c>
      <c r="CX32" s="178" t="s">
        <v>297</v>
      </c>
      <c r="CY32" s="178">
        <v>0</v>
      </c>
      <c r="CZ32" s="178">
        <v>0</v>
      </c>
      <c r="DA32" s="80"/>
      <c r="DB32" s="80"/>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row>
    <row r="33" spans="1:131" s="141" customFormat="1" ht="20.100000000000001" customHeight="1">
      <c r="A33" s="182"/>
      <c r="B33" s="350" t="s">
        <v>302</v>
      </c>
      <c r="C33" s="177">
        <v>2162.33310557</v>
      </c>
      <c r="D33" s="178">
        <v>0.10630181216743598</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05">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v>0</v>
      </c>
      <c r="AO33" s="105">
        <v>0</v>
      </c>
      <c r="AP33" s="178">
        <v>0</v>
      </c>
      <c r="AQ33" s="105">
        <v>0</v>
      </c>
      <c r="AR33" s="178" t="s">
        <v>297</v>
      </c>
      <c r="AS33" s="105">
        <v>0</v>
      </c>
      <c r="AT33" s="178">
        <v>0</v>
      </c>
      <c r="AU33" s="105">
        <v>0</v>
      </c>
      <c r="AV33" s="178">
        <v>0</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t="s">
        <v>297</v>
      </c>
      <c r="BO33" s="105">
        <v>0</v>
      </c>
      <c r="BP33" s="178">
        <v>0</v>
      </c>
      <c r="BQ33" s="105">
        <v>0</v>
      </c>
      <c r="BR33" s="178">
        <v>0</v>
      </c>
      <c r="BS33" s="105">
        <v>0</v>
      </c>
      <c r="BT33" s="178">
        <v>0</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v>0</v>
      </c>
      <c r="CS33" s="105">
        <v>0</v>
      </c>
      <c r="CT33" s="178" t="s">
        <v>297</v>
      </c>
      <c r="CU33" s="105">
        <v>0</v>
      </c>
      <c r="CV33" s="178" t="s">
        <v>297</v>
      </c>
      <c r="CW33" s="105">
        <v>0</v>
      </c>
      <c r="CX33" s="178" t="s">
        <v>297</v>
      </c>
      <c r="CY33" s="178">
        <v>0</v>
      </c>
      <c r="CZ33" s="178">
        <v>0</v>
      </c>
      <c r="DA33" s="80"/>
      <c r="DB33" s="80"/>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row>
    <row r="34" spans="1:131" s="141" customFormat="1" ht="20.100000000000001" customHeight="1">
      <c r="A34" s="182"/>
      <c r="B34" s="350" t="s">
        <v>303</v>
      </c>
      <c r="C34" s="177">
        <v>0</v>
      </c>
      <c r="D34" s="178">
        <v>0</v>
      </c>
      <c r="E34" s="105">
        <v>9917.863319</v>
      </c>
      <c r="F34" s="178">
        <v>1.0574632215731905</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05">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v>0</v>
      </c>
      <c r="AO34" s="105">
        <v>0</v>
      </c>
      <c r="AP34" s="178">
        <v>0</v>
      </c>
      <c r="AQ34" s="105">
        <v>0</v>
      </c>
      <c r="AR34" s="178" t="s">
        <v>297</v>
      </c>
      <c r="AS34" s="105">
        <v>0</v>
      </c>
      <c r="AT34" s="178">
        <v>0</v>
      </c>
      <c r="AU34" s="105">
        <v>0</v>
      </c>
      <c r="AV34" s="178">
        <v>0</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t="s">
        <v>297</v>
      </c>
      <c r="BO34" s="105">
        <v>0</v>
      </c>
      <c r="BP34" s="178">
        <v>0</v>
      </c>
      <c r="BQ34" s="105">
        <v>0</v>
      </c>
      <c r="BR34" s="178">
        <v>0</v>
      </c>
      <c r="BS34" s="105">
        <v>0</v>
      </c>
      <c r="BT34" s="178">
        <v>0</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v>0</v>
      </c>
      <c r="CS34" s="105">
        <v>0</v>
      </c>
      <c r="CT34" s="178" t="s">
        <v>297</v>
      </c>
      <c r="CU34" s="105">
        <v>0</v>
      </c>
      <c r="CV34" s="178" t="s">
        <v>297</v>
      </c>
      <c r="CW34" s="105">
        <v>0</v>
      </c>
      <c r="CX34" s="178" t="s">
        <v>297</v>
      </c>
      <c r="CY34" s="178">
        <v>0</v>
      </c>
      <c r="CZ34" s="178">
        <v>0</v>
      </c>
      <c r="DA34" s="80"/>
      <c r="DB34" s="80"/>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row>
    <row r="35" spans="1:131" s="141" customFormat="1" ht="20.100000000000001" customHeight="1">
      <c r="A35" s="182"/>
      <c r="B35" s="350" t="s">
        <v>304</v>
      </c>
      <c r="C35" s="177">
        <v>2784.1878167099999</v>
      </c>
      <c r="D35" s="178">
        <v>0.13687262594666361</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05">
        <v>0</v>
      </c>
      <c r="X35" s="178">
        <v>0</v>
      </c>
      <c r="Y35" s="105">
        <v>0</v>
      </c>
      <c r="Z35" s="178">
        <v>0</v>
      </c>
      <c r="AA35" s="105">
        <v>0</v>
      </c>
      <c r="AB35" s="178">
        <v>0</v>
      </c>
      <c r="AC35" s="105">
        <v>0</v>
      </c>
      <c r="AD35" s="178">
        <v>0</v>
      </c>
      <c r="AE35" s="105">
        <v>0</v>
      </c>
      <c r="AF35" s="178">
        <v>0</v>
      </c>
      <c r="AG35" s="105">
        <v>0</v>
      </c>
      <c r="AH35" s="178">
        <v>0</v>
      </c>
      <c r="AI35" s="105">
        <v>0</v>
      </c>
      <c r="AJ35" s="178">
        <v>0</v>
      </c>
      <c r="AK35" s="105">
        <v>0</v>
      </c>
      <c r="AL35" s="178">
        <v>0</v>
      </c>
      <c r="AM35" s="105">
        <v>0</v>
      </c>
      <c r="AN35" s="178">
        <v>0</v>
      </c>
      <c r="AO35" s="105">
        <v>0</v>
      </c>
      <c r="AP35" s="178">
        <v>0</v>
      </c>
      <c r="AQ35" s="105">
        <v>0</v>
      </c>
      <c r="AR35" s="178" t="s">
        <v>297</v>
      </c>
      <c r="AS35" s="105">
        <v>0</v>
      </c>
      <c r="AT35" s="178">
        <v>0</v>
      </c>
      <c r="AU35" s="105">
        <v>0</v>
      </c>
      <c r="AV35" s="178">
        <v>0</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t="s">
        <v>297</v>
      </c>
      <c r="BO35" s="105">
        <v>0</v>
      </c>
      <c r="BP35" s="178">
        <v>0</v>
      </c>
      <c r="BQ35" s="105">
        <v>0</v>
      </c>
      <c r="BR35" s="178">
        <v>0</v>
      </c>
      <c r="BS35" s="105">
        <v>0</v>
      </c>
      <c r="BT35" s="178">
        <v>0</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v>0</v>
      </c>
      <c r="CS35" s="105">
        <v>0</v>
      </c>
      <c r="CT35" s="178" t="s">
        <v>297</v>
      </c>
      <c r="CU35" s="105">
        <v>0</v>
      </c>
      <c r="CV35" s="178" t="s">
        <v>297</v>
      </c>
      <c r="CW35" s="105">
        <v>0</v>
      </c>
      <c r="CX35" s="178" t="s">
        <v>297</v>
      </c>
      <c r="CY35" s="178">
        <v>0</v>
      </c>
      <c r="CZ35" s="178">
        <v>0</v>
      </c>
      <c r="DA35" s="80"/>
      <c r="DB35" s="80"/>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row>
    <row r="36" spans="1:131" s="141" customFormat="1" ht="20.100000000000001" customHeight="1">
      <c r="A36" s="182"/>
      <c r="B36" s="350" t="s">
        <v>305</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05">
        <v>0</v>
      </c>
      <c r="X36" s="178">
        <v>0</v>
      </c>
      <c r="Y36" s="105">
        <v>0</v>
      </c>
      <c r="Z36" s="178">
        <v>0</v>
      </c>
      <c r="AA36" s="105">
        <v>0</v>
      </c>
      <c r="AB36" s="178">
        <v>0</v>
      </c>
      <c r="AC36" s="105">
        <v>0</v>
      </c>
      <c r="AD36" s="178">
        <v>0</v>
      </c>
      <c r="AE36" s="105">
        <v>0</v>
      </c>
      <c r="AF36" s="178">
        <v>0</v>
      </c>
      <c r="AG36" s="105">
        <v>0</v>
      </c>
      <c r="AH36" s="178">
        <v>0</v>
      </c>
      <c r="AI36" s="105">
        <v>0</v>
      </c>
      <c r="AJ36" s="178">
        <v>0</v>
      </c>
      <c r="AK36" s="105">
        <v>0</v>
      </c>
      <c r="AL36" s="178">
        <v>0</v>
      </c>
      <c r="AM36" s="105">
        <v>0</v>
      </c>
      <c r="AN36" s="178">
        <v>0</v>
      </c>
      <c r="AO36" s="105">
        <v>0</v>
      </c>
      <c r="AP36" s="178">
        <v>0</v>
      </c>
      <c r="AQ36" s="105">
        <v>0</v>
      </c>
      <c r="AR36" s="178" t="s">
        <v>297</v>
      </c>
      <c r="AS36" s="105">
        <v>0</v>
      </c>
      <c r="AT36" s="178">
        <v>0</v>
      </c>
      <c r="AU36" s="105">
        <v>0</v>
      </c>
      <c r="AV36" s="178">
        <v>0</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t="s">
        <v>297</v>
      </c>
      <c r="BO36" s="105">
        <v>0</v>
      </c>
      <c r="BP36" s="178">
        <v>0</v>
      </c>
      <c r="BQ36" s="105">
        <v>0</v>
      </c>
      <c r="BR36" s="178">
        <v>0</v>
      </c>
      <c r="BS36" s="105">
        <v>0</v>
      </c>
      <c r="BT36" s="178">
        <v>0</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v>0</v>
      </c>
      <c r="CS36" s="105">
        <v>0</v>
      </c>
      <c r="CT36" s="178" t="s">
        <v>297</v>
      </c>
      <c r="CU36" s="105">
        <v>0</v>
      </c>
      <c r="CV36" s="178" t="s">
        <v>297</v>
      </c>
      <c r="CW36" s="105">
        <v>0</v>
      </c>
      <c r="CX36" s="178" t="s">
        <v>297</v>
      </c>
      <c r="CY36" s="178">
        <v>0</v>
      </c>
      <c r="CZ36" s="178">
        <v>0</v>
      </c>
      <c r="DA36" s="80"/>
      <c r="DB36" s="80"/>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row>
    <row r="37" spans="1:131" s="141" customFormat="1" ht="20.100000000000001" customHeight="1">
      <c r="A37" s="182"/>
      <c r="B37" s="351"/>
      <c r="C37" s="177"/>
      <c r="D37" s="178"/>
      <c r="E37" s="105"/>
      <c r="F37" s="178"/>
      <c r="G37" s="105"/>
      <c r="H37" s="178"/>
      <c r="I37" s="105"/>
      <c r="J37" s="178"/>
      <c r="K37" s="105"/>
      <c r="L37" s="178"/>
      <c r="M37" s="105"/>
      <c r="N37" s="178"/>
      <c r="O37" s="105"/>
      <c r="P37" s="178"/>
      <c r="Q37" s="105"/>
      <c r="R37" s="178"/>
      <c r="S37" s="105"/>
      <c r="T37" s="178"/>
      <c r="U37" s="177"/>
      <c r="V37" s="177"/>
      <c r="W37" s="177"/>
      <c r="X37" s="177"/>
      <c r="Y37" s="177"/>
      <c r="Z37" s="177"/>
      <c r="AA37" s="177"/>
      <c r="AB37" s="177"/>
      <c r="AC37" s="177"/>
      <c r="AD37" s="177"/>
      <c r="AE37" s="177"/>
      <c r="AF37" s="177"/>
      <c r="AG37" s="105"/>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8"/>
      <c r="CY37" s="178"/>
      <c r="CZ37" s="178"/>
      <c r="DA37" s="80"/>
      <c r="DB37" s="80"/>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row>
    <row r="38" spans="1:131" s="145" customFormat="1" ht="18" customHeight="1">
      <c r="A38" s="182"/>
      <c r="B38" s="351"/>
      <c r="C38" s="177"/>
      <c r="D38" s="178"/>
      <c r="E38" s="105"/>
      <c r="F38" s="178"/>
      <c r="G38" s="105"/>
      <c r="H38" s="178"/>
      <c r="I38" s="105"/>
      <c r="J38" s="178"/>
      <c r="K38" s="105"/>
      <c r="L38" s="178"/>
      <c r="M38" s="105"/>
      <c r="N38" s="178"/>
      <c r="O38" s="105"/>
      <c r="P38" s="178"/>
      <c r="Q38" s="105"/>
      <c r="R38" s="178"/>
      <c r="S38" s="105"/>
      <c r="T38" s="178"/>
      <c r="U38" s="177"/>
      <c r="V38" s="177"/>
      <c r="W38" s="177"/>
      <c r="X38" s="177"/>
      <c r="Y38" s="177"/>
      <c r="Z38" s="177"/>
      <c r="AA38" s="177"/>
      <c r="AB38" s="177"/>
      <c r="AC38" s="177"/>
      <c r="AD38" s="177"/>
      <c r="AE38" s="177"/>
      <c r="AF38" s="177"/>
      <c r="AG38" s="105"/>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8"/>
      <c r="CY38" s="178"/>
      <c r="CZ38" s="178"/>
      <c r="DA38" s="80"/>
      <c r="DB38" s="80"/>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row>
    <row r="39" spans="1:131" s="138" customFormat="1" ht="57.6" customHeight="1">
      <c r="A39" s="182"/>
      <c r="B39" s="351" t="s">
        <v>309</v>
      </c>
      <c r="C39" s="347"/>
      <c r="D39" s="348"/>
      <c r="E39" s="349"/>
      <c r="F39" s="348"/>
      <c r="G39" s="349"/>
      <c r="H39" s="348"/>
      <c r="I39" s="349"/>
      <c r="J39" s="348"/>
      <c r="K39" s="349"/>
      <c r="L39" s="348"/>
      <c r="M39" s="349"/>
      <c r="N39" s="348"/>
      <c r="O39" s="349"/>
      <c r="P39" s="348"/>
      <c r="Q39" s="349"/>
      <c r="R39" s="348"/>
      <c r="S39" s="349"/>
      <c r="T39" s="348"/>
      <c r="U39" s="347"/>
      <c r="V39" s="347"/>
      <c r="W39" s="347"/>
      <c r="X39" s="347"/>
      <c r="Y39" s="347"/>
      <c r="Z39" s="347"/>
      <c r="AA39" s="347"/>
      <c r="AB39" s="347"/>
      <c r="AC39" s="347"/>
      <c r="AD39" s="347"/>
      <c r="AE39" s="347"/>
      <c r="AF39" s="347"/>
      <c r="AG39" s="349"/>
      <c r="AH39" s="348"/>
      <c r="AI39" s="349"/>
      <c r="AJ39" s="348"/>
      <c r="AK39" s="349"/>
      <c r="AL39" s="348"/>
      <c r="AM39" s="349"/>
      <c r="AN39" s="348"/>
      <c r="AO39" s="349"/>
      <c r="AP39" s="348"/>
      <c r="AQ39" s="349"/>
      <c r="AR39" s="348"/>
      <c r="AS39" s="349"/>
      <c r="AT39" s="348"/>
      <c r="AU39" s="349"/>
      <c r="AV39" s="348"/>
      <c r="AW39" s="349"/>
      <c r="AX39" s="348"/>
      <c r="AY39" s="349"/>
      <c r="AZ39" s="348"/>
      <c r="BA39" s="349"/>
      <c r="BB39" s="348"/>
      <c r="BC39" s="349"/>
      <c r="BD39" s="348"/>
      <c r="BE39" s="349"/>
      <c r="BF39" s="348"/>
      <c r="BG39" s="349"/>
      <c r="BH39" s="348"/>
      <c r="BI39" s="349"/>
      <c r="BJ39" s="348"/>
      <c r="BK39" s="349"/>
      <c r="BL39" s="348"/>
      <c r="BM39" s="349"/>
      <c r="BN39" s="348"/>
      <c r="BO39" s="349"/>
      <c r="BP39" s="348"/>
      <c r="BQ39" s="349"/>
      <c r="BR39" s="348"/>
      <c r="BS39" s="349"/>
      <c r="BT39" s="348"/>
      <c r="BU39" s="349"/>
      <c r="BV39" s="348"/>
      <c r="BW39" s="349"/>
      <c r="BX39" s="348"/>
      <c r="BY39" s="349"/>
      <c r="BZ39" s="348"/>
      <c r="CA39" s="349"/>
      <c r="CB39" s="348"/>
      <c r="CC39" s="349"/>
      <c r="CD39" s="348"/>
      <c r="CE39" s="349"/>
      <c r="CF39" s="348"/>
      <c r="CG39" s="349"/>
      <c r="CH39" s="348"/>
      <c r="CI39" s="349"/>
      <c r="CJ39" s="348"/>
      <c r="CK39" s="349"/>
      <c r="CL39" s="348"/>
      <c r="CM39" s="349"/>
      <c r="CN39" s="348"/>
      <c r="CO39" s="349"/>
      <c r="CP39" s="348"/>
      <c r="CQ39" s="349"/>
      <c r="CR39" s="348"/>
      <c r="CS39" s="349"/>
      <c r="CT39" s="348"/>
      <c r="CU39" s="349"/>
      <c r="CV39" s="348"/>
      <c r="CW39" s="349"/>
      <c r="CX39" s="348"/>
      <c r="CY39" s="348"/>
      <c r="CZ39" s="348"/>
      <c r="DA39" s="80"/>
      <c r="DB39" s="80"/>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row>
    <row r="40" spans="1:131" s="141" customFormat="1" ht="20.100000000000001" customHeight="1">
      <c r="A40" s="182"/>
      <c r="B40" s="351" t="s">
        <v>310</v>
      </c>
      <c r="C40" s="177">
        <v>1968422.2244931797</v>
      </c>
      <c r="D40" s="178">
        <v>100</v>
      </c>
      <c r="E40" s="105">
        <v>928327.7707799999</v>
      </c>
      <c r="F40" s="178">
        <v>100</v>
      </c>
      <c r="G40" s="105">
        <v>1146812.7536962698</v>
      </c>
      <c r="H40" s="178">
        <v>100</v>
      </c>
      <c r="I40" s="105">
        <v>414962.49922128994</v>
      </c>
      <c r="J40" s="178">
        <v>100</v>
      </c>
      <c r="K40" s="105">
        <v>511587.621109</v>
      </c>
      <c r="L40" s="178">
        <v>100</v>
      </c>
      <c r="M40" s="105">
        <v>522322.14555099991</v>
      </c>
      <c r="N40" s="178">
        <v>100</v>
      </c>
      <c r="O40" s="105">
        <v>426721.19081199996</v>
      </c>
      <c r="P40" s="178">
        <v>100</v>
      </c>
      <c r="Q40" s="105">
        <v>192234.88918939998</v>
      </c>
      <c r="R40" s="178">
        <v>100</v>
      </c>
      <c r="S40" s="105">
        <v>257395.26406090008</v>
      </c>
      <c r="T40" s="178">
        <v>100</v>
      </c>
      <c r="U40" s="177">
        <v>191217.58976009005</v>
      </c>
      <c r="V40" s="177">
        <v>100</v>
      </c>
      <c r="W40" s="177">
        <v>64771.820039999991</v>
      </c>
      <c r="X40" s="177">
        <v>100</v>
      </c>
      <c r="Y40" s="177">
        <v>54667.265813579994</v>
      </c>
      <c r="Z40" s="177">
        <v>100</v>
      </c>
      <c r="AA40" s="177">
        <v>172628.10153633999</v>
      </c>
      <c r="AB40" s="177">
        <v>100</v>
      </c>
      <c r="AC40" s="177">
        <v>37932.212852000011</v>
      </c>
      <c r="AD40" s="177">
        <v>100</v>
      </c>
      <c r="AE40" s="177">
        <v>26738.230945000003</v>
      </c>
      <c r="AF40" s="177">
        <v>100</v>
      </c>
      <c r="AG40" s="105">
        <v>45073.295709000013</v>
      </c>
      <c r="AH40" s="178">
        <v>100</v>
      </c>
      <c r="AI40" s="105">
        <v>68796.286596139995</v>
      </c>
      <c r="AJ40" s="178">
        <v>100</v>
      </c>
      <c r="AK40" s="105">
        <v>11055.88186</v>
      </c>
      <c r="AL40" s="178">
        <v>100</v>
      </c>
      <c r="AM40" s="105">
        <v>72482.495086000024</v>
      </c>
      <c r="AN40" s="178">
        <v>100</v>
      </c>
      <c r="AO40" s="105">
        <v>81973.792662000022</v>
      </c>
      <c r="AP40" s="178">
        <v>100</v>
      </c>
      <c r="AQ40" s="105" t="s">
        <v>297</v>
      </c>
      <c r="AR40" s="178" t="s">
        <v>297</v>
      </c>
      <c r="AS40" s="105">
        <v>99189.368008999969</v>
      </c>
      <c r="AT40" s="178">
        <v>100</v>
      </c>
      <c r="AU40" s="105">
        <v>57203.472316000014</v>
      </c>
      <c r="AV40" s="178">
        <v>100</v>
      </c>
      <c r="AW40" s="105">
        <v>53456.657671000008</v>
      </c>
      <c r="AX40" s="178">
        <v>100</v>
      </c>
      <c r="AY40" s="105">
        <v>26803.247274999998</v>
      </c>
      <c r="AZ40" s="178">
        <v>100</v>
      </c>
      <c r="BA40" s="105">
        <v>27547.244269999999</v>
      </c>
      <c r="BB40" s="178">
        <v>100</v>
      </c>
      <c r="BC40" s="105">
        <v>236.91925699999999</v>
      </c>
      <c r="BD40" s="178">
        <v>100</v>
      </c>
      <c r="BE40" s="105">
        <v>7654.23766127</v>
      </c>
      <c r="BF40" s="178">
        <v>100</v>
      </c>
      <c r="BG40" s="105">
        <v>38941.396660460006</v>
      </c>
      <c r="BH40" s="178">
        <v>100</v>
      </c>
      <c r="BI40" s="105">
        <v>12191.744270000001</v>
      </c>
      <c r="BJ40" s="178">
        <v>100</v>
      </c>
      <c r="BK40" s="105">
        <v>27462.637161999999</v>
      </c>
      <c r="BL40" s="178">
        <v>100</v>
      </c>
      <c r="BM40" s="105" t="s">
        <v>297</v>
      </c>
      <c r="BN40" s="178" t="s">
        <v>297</v>
      </c>
      <c r="BO40" s="105">
        <v>10074.248033469999</v>
      </c>
      <c r="BP40" s="178">
        <v>100</v>
      </c>
      <c r="BQ40" s="105">
        <v>12717.33176587</v>
      </c>
      <c r="BR40" s="178">
        <v>100</v>
      </c>
      <c r="BS40" s="105">
        <v>6416.0896573799992</v>
      </c>
      <c r="BT40" s="178">
        <v>100</v>
      </c>
      <c r="BU40" s="105">
        <v>0</v>
      </c>
      <c r="BV40" s="178" t="e">
        <v>#DIV/0!</v>
      </c>
      <c r="BW40" s="105">
        <v>4714.0168649999996</v>
      </c>
      <c r="BX40" s="178">
        <v>100</v>
      </c>
      <c r="BY40" s="105">
        <v>24197.856762000003</v>
      </c>
      <c r="BZ40" s="178">
        <v>100</v>
      </c>
      <c r="CA40" s="105">
        <v>5940.8852943699994</v>
      </c>
      <c r="CB40" s="178">
        <v>100</v>
      </c>
      <c r="CC40" s="105">
        <v>6943.4155589999991</v>
      </c>
      <c r="CD40" s="178">
        <v>100</v>
      </c>
      <c r="CE40" s="105">
        <v>3978.1845910000002</v>
      </c>
      <c r="CF40" s="178">
        <v>100</v>
      </c>
      <c r="CG40" s="105">
        <v>4482.6101826100003</v>
      </c>
      <c r="CH40" s="178">
        <v>100</v>
      </c>
      <c r="CI40" s="105">
        <v>621.45344499999999</v>
      </c>
      <c r="CJ40" s="178">
        <v>100</v>
      </c>
      <c r="CK40" s="105">
        <v>113.05757654</v>
      </c>
      <c r="CL40" s="178">
        <v>100</v>
      </c>
      <c r="CM40" s="105">
        <v>4007.9596710000001</v>
      </c>
      <c r="CN40" s="178">
        <v>100</v>
      </c>
      <c r="CO40" s="105">
        <v>1371.5863899999999</v>
      </c>
      <c r="CP40" s="178">
        <v>100</v>
      </c>
      <c r="CQ40" s="105">
        <v>36.137407439999997</v>
      </c>
      <c r="CR40" s="178">
        <v>100</v>
      </c>
      <c r="CS40" s="105" t="s">
        <v>297</v>
      </c>
      <c r="CT40" s="178" t="s">
        <v>297</v>
      </c>
      <c r="CU40" s="105" t="s">
        <v>297</v>
      </c>
      <c r="CV40" s="178" t="s">
        <v>297</v>
      </c>
      <c r="CW40" s="105" t="s">
        <v>297</v>
      </c>
      <c r="CX40" s="178" t="s">
        <v>297</v>
      </c>
      <c r="CY40" s="178">
        <v>412.15827100000001</v>
      </c>
      <c r="CZ40" s="178">
        <v>100</v>
      </c>
      <c r="DA40" s="416"/>
      <c r="DB40" s="416"/>
      <c r="DC40" s="416"/>
      <c r="DD40" s="416"/>
      <c r="DE40" s="416"/>
      <c r="DF40" s="416"/>
      <c r="DG40" s="416"/>
      <c r="DH40" s="416"/>
      <c r="DI40" s="416"/>
      <c r="DJ40" s="416"/>
      <c r="DK40" s="416"/>
      <c r="DL40" s="416"/>
      <c r="DM40" s="416"/>
      <c r="DN40" s="416"/>
      <c r="DO40" s="416"/>
      <c r="DP40" s="416"/>
      <c r="DQ40" s="416"/>
      <c r="DR40" s="416"/>
      <c r="DS40" s="416"/>
      <c r="DT40" s="416"/>
      <c r="DU40" s="416"/>
      <c r="DV40" s="416"/>
      <c r="DW40" s="416"/>
      <c r="DX40" s="416"/>
      <c r="DY40" s="416"/>
      <c r="DZ40" s="416"/>
      <c r="EA40" s="416"/>
    </row>
    <row r="41" spans="1:131" s="141" customFormat="1" ht="20.100000000000001" customHeight="1">
      <c r="A41" s="182"/>
      <c r="B41" s="350" t="s">
        <v>311</v>
      </c>
      <c r="C41" s="177">
        <v>1627211.2795118599</v>
      </c>
      <c r="D41" s="178">
        <v>82.665764451568663</v>
      </c>
      <c r="E41" s="105">
        <v>777987.38178099983</v>
      </c>
      <c r="F41" s="178">
        <v>83.805247054854235</v>
      </c>
      <c r="G41" s="105">
        <v>1016239.2274055599</v>
      </c>
      <c r="H41" s="178">
        <v>88.614224434646289</v>
      </c>
      <c r="I41" s="105">
        <v>329345.05533240992</v>
      </c>
      <c r="J41" s="178">
        <v>79.367426201271698</v>
      </c>
      <c r="K41" s="105">
        <v>402722.82598600001</v>
      </c>
      <c r="L41" s="178">
        <v>78.72020537029276</v>
      </c>
      <c r="M41" s="105">
        <v>468355.95085099991</v>
      </c>
      <c r="N41" s="178">
        <v>89.668024769834176</v>
      </c>
      <c r="O41" s="105">
        <v>411562.56131599995</v>
      </c>
      <c r="P41" s="178">
        <v>96.44765017009</v>
      </c>
      <c r="Q41" s="105">
        <v>165960.09854564001</v>
      </c>
      <c r="R41" s="178">
        <v>86.331934460724952</v>
      </c>
      <c r="S41" s="105">
        <v>231733.16506395006</v>
      </c>
      <c r="T41" s="178">
        <v>90.030081131998472</v>
      </c>
      <c r="U41" s="177">
        <v>110792.59623607002</v>
      </c>
      <c r="V41" s="177">
        <v>57.940588193311747</v>
      </c>
      <c r="W41" s="177">
        <v>52565.309367999987</v>
      </c>
      <c r="X41" s="177">
        <v>81.154596760656332</v>
      </c>
      <c r="Y41" s="177">
        <v>52257.575824379994</v>
      </c>
      <c r="Z41" s="177">
        <v>95.592078818397013</v>
      </c>
      <c r="AA41" s="177">
        <v>158628.24438906997</v>
      </c>
      <c r="AB41" s="177">
        <v>91.890163291679997</v>
      </c>
      <c r="AC41" s="177">
        <v>35623.883870000005</v>
      </c>
      <c r="AD41" s="177">
        <v>93.914594460896851</v>
      </c>
      <c r="AE41" s="177">
        <v>23963.837693000001</v>
      </c>
      <c r="AF41" s="177">
        <v>89.623871311056931</v>
      </c>
      <c r="AG41" s="105">
        <v>39388.978275000009</v>
      </c>
      <c r="AH41" s="178">
        <v>87.388724643747338</v>
      </c>
      <c r="AI41" s="105">
        <v>46888.585840389998</v>
      </c>
      <c r="AJ41" s="178">
        <v>68.155692930991435</v>
      </c>
      <c r="AK41" s="105">
        <v>10207.781311999999</v>
      </c>
      <c r="AL41" s="178">
        <v>92.328965172209237</v>
      </c>
      <c r="AM41" s="105">
        <v>66095.998922000013</v>
      </c>
      <c r="AN41" s="178">
        <v>91.188912362326278</v>
      </c>
      <c r="AO41" s="105">
        <v>68414.350544000001</v>
      </c>
      <c r="AP41" s="178">
        <v>83.458808385371114</v>
      </c>
      <c r="AQ41" s="105" t="s">
        <v>297</v>
      </c>
      <c r="AR41" s="178" t="s">
        <v>297</v>
      </c>
      <c r="AS41" s="105">
        <v>95772.691020999977</v>
      </c>
      <c r="AT41" s="178">
        <v>96.555399982294503</v>
      </c>
      <c r="AU41" s="105">
        <v>48417.949685000007</v>
      </c>
      <c r="AV41" s="178">
        <v>84.641627028395149</v>
      </c>
      <c r="AW41" s="105">
        <v>29120.970565</v>
      </c>
      <c r="AX41" s="178">
        <v>54.475853586330736</v>
      </c>
      <c r="AY41" s="105">
        <v>14564.762908999999</v>
      </c>
      <c r="AZ41" s="178">
        <v>54.339546098897088</v>
      </c>
      <c r="BA41" s="105">
        <v>23202.899753000002</v>
      </c>
      <c r="BB41" s="178">
        <v>84.229476914570526</v>
      </c>
      <c r="BC41" s="105">
        <v>236.91925699999999</v>
      </c>
      <c r="BD41" s="178">
        <v>100</v>
      </c>
      <c r="BE41" s="105">
        <v>4927.9084552000004</v>
      </c>
      <c r="BF41" s="178">
        <v>64.381440363877545</v>
      </c>
      <c r="BG41" s="105">
        <v>34632.486919219999</v>
      </c>
      <c r="BH41" s="178">
        <v>88.93488649415815</v>
      </c>
      <c r="BI41" s="105">
        <v>10756.332561000001</v>
      </c>
      <c r="BJ41" s="178">
        <v>88.226363043620509</v>
      </c>
      <c r="BK41" s="105">
        <v>21385.598712999999</v>
      </c>
      <c r="BL41" s="178">
        <v>77.871613664951354</v>
      </c>
      <c r="BM41" s="105" t="s">
        <v>297</v>
      </c>
      <c r="BN41" s="178" t="s">
        <v>297</v>
      </c>
      <c r="BO41" s="105">
        <v>8411.0697303899997</v>
      </c>
      <c r="BP41" s="178">
        <v>83.490794572911369</v>
      </c>
      <c r="BQ41" s="105">
        <v>11583.81955855</v>
      </c>
      <c r="BR41" s="178">
        <v>91.08687082960239</v>
      </c>
      <c r="BS41" s="105">
        <v>6416.0896573799992</v>
      </c>
      <c r="BT41" s="178">
        <v>100</v>
      </c>
      <c r="BU41" s="105">
        <v>0</v>
      </c>
      <c r="BV41" s="178" t="e">
        <v>#DIV/0!</v>
      </c>
      <c r="BW41" s="105">
        <v>4327.5886149999997</v>
      </c>
      <c r="BX41" s="178">
        <v>91.80256963293661</v>
      </c>
      <c r="BY41" s="105">
        <v>22142.978545000002</v>
      </c>
      <c r="BZ41" s="178">
        <v>91.508015618032118</v>
      </c>
      <c r="CA41" s="105">
        <v>4622.2037533399998</v>
      </c>
      <c r="CB41" s="178">
        <v>77.803282243478506</v>
      </c>
      <c r="CC41" s="105">
        <v>6102.3952399999998</v>
      </c>
      <c r="CD41" s="178">
        <v>87.887512826308139</v>
      </c>
      <c r="CE41" s="105">
        <v>3922.5010240000001</v>
      </c>
      <c r="CF41" s="178">
        <v>98.600276942252123</v>
      </c>
      <c r="CG41" s="105">
        <v>4303.3293032400006</v>
      </c>
      <c r="CH41" s="178">
        <v>96.000524871301366</v>
      </c>
      <c r="CI41" s="105">
        <v>265.81383792000003</v>
      </c>
      <c r="CJ41" s="178">
        <v>42.772928536907543</v>
      </c>
      <c r="CK41" s="105">
        <v>113.05757654</v>
      </c>
      <c r="CL41" s="178">
        <v>100</v>
      </c>
      <c r="CM41" s="105">
        <v>3950.9429020000002</v>
      </c>
      <c r="CN41" s="178">
        <v>98.577411608890415</v>
      </c>
      <c r="CO41" s="105">
        <v>1356.836826</v>
      </c>
      <c r="CP41" s="178">
        <v>98.924634707114592</v>
      </c>
      <c r="CQ41" s="105">
        <v>0.47835375999999996</v>
      </c>
      <c r="CR41" s="178">
        <v>1.3237080186071035</v>
      </c>
      <c r="CS41" s="105" t="s">
        <v>297</v>
      </c>
      <c r="CT41" s="178" t="s">
        <v>297</v>
      </c>
      <c r="CU41" s="105" t="s">
        <v>297</v>
      </c>
      <c r="CV41" s="178" t="s">
        <v>297</v>
      </c>
      <c r="CW41" s="105" t="s">
        <v>297</v>
      </c>
      <c r="CX41" s="178" t="s">
        <v>297</v>
      </c>
      <c r="CY41" s="178">
        <v>288.19141400000001</v>
      </c>
      <c r="CZ41" s="178">
        <v>69.922511393687401</v>
      </c>
      <c r="DA41" s="416"/>
      <c r="DB41" s="416"/>
      <c r="DC41" s="416"/>
      <c r="DD41" s="416"/>
      <c r="DE41" s="416"/>
      <c r="DF41" s="416"/>
      <c r="DG41" s="416"/>
      <c r="DH41" s="416"/>
      <c r="DI41" s="416"/>
      <c r="DJ41" s="416"/>
      <c r="DK41" s="416"/>
      <c r="DL41" s="416"/>
      <c r="DM41" s="416"/>
      <c r="DN41" s="416"/>
      <c r="DO41" s="416"/>
      <c r="DP41" s="416"/>
      <c r="DQ41" s="416"/>
      <c r="DR41" s="416"/>
      <c r="DS41" s="416"/>
      <c r="DT41" s="416"/>
      <c r="DU41" s="416"/>
      <c r="DV41" s="416"/>
      <c r="DW41" s="416"/>
      <c r="DX41" s="416"/>
      <c r="DY41" s="416"/>
      <c r="DZ41" s="416"/>
      <c r="EA41" s="416"/>
    </row>
    <row r="42" spans="1:131" s="141" customFormat="1" ht="20.100000000000001" customHeight="1">
      <c r="A42" s="182"/>
      <c r="B42" s="350" t="s">
        <v>312</v>
      </c>
      <c r="C42" s="177">
        <v>201496.74858140002</v>
      </c>
      <c r="D42" s="178">
        <v>10.236459742943641</v>
      </c>
      <c r="E42" s="105">
        <v>85217.090258000011</v>
      </c>
      <c r="F42" s="178">
        <v>9.1796338470407779</v>
      </c>
      <c r="G42" s="105">
        <v>82547.718220540002</v>
      </c>
      <c r="H42" s="178">
        <v>7.1980118772207637</v>
      </c>
      <c r="I42" s="105">
        <v>59098.638851609998</v>
      </c>
      <c r="J42" s="178">
        <v>14.241922815317837</v>
      </c>
      <c r="K42" s="105">
        <v>58650.932988000015</v>
      </c>
      <c r="L42" s="178">
        <v>11.464494168341833</v>
      </c>
      <c r="M42" s="105">
        <v>22993.120607999994</v>
      </c>
      <c r="N42" s="178">
        <v>4.4020956805774434</v>
      </c>
      <c r="O42" s="105">
        <v>6736.2535040000002</v>
      </c>
      <c r="P42" s="178">
        <v>1.578607683199821</v>
      </c>
      <c r="Q42" s="105">
        <v>22333.772357540001</v>
      </c>
      <c r="R42" s="178">
        <v>11.617959909210647</v>
      </c>
      <c r="S42" s="105">
        <v>15268.373248780001</v>
      </c>
      <c r="T42" s="178">
        <v>5.9318780803859248</v>
      </c>
      <c r="U42" s="177">
        <v>41695.178216990003</v>
      </c>
      <c r="V42" s="177">
        <v>21.805095582107587</v>
      </c>
      <c r="W42" s="177">
        <v>5094.7268699999995</v>
      </c>
      <c r="X42" s="177">
        <v>7.8656534073826219</v>
      </c>
      <c r="Y42" s="177">
        <v>1380.8590198699999</v>
      </c>
      <c r="Z42" s="177">
        <v>2.5259339374660623</v>
      </c>
      <c r="AA42" s="177">
        <v>7016.6602975299993</v>
      </c>
      <c r="AB42" s="177">
        <v>4.0646107065325747</v>
      </c>
      <c r="AC42" s="177">
        <v>2280.3892810000002</v>
      </c>
      <c r="AD42" s="177">
        <v>6.01174861560908</v>
      </c>
      <c r="AE42" s="177">
        <v>2760.5694750000002</v>
      </c>
      <c r="AF42" s="177">
        <v>10.324428271557814</v>
      </c>
      <c r="AG42" s="105">
        <v>1785.617119</v>
      </c>
      <c r="AH42" s="178">
        <v>3.9615854374799064</v>
      </c>
      <c r="AI42" s="105">
        <v>9518.3474841799998</v>
      </c>
      <c r="AJ42" s="178">
        <v>13.835554148520062</v>
      </c>
      <c r="AK42" s="105">
        <v>317.73463600000002</v>
      </c>
      <c r="AL42" s="178">
        <v>2.8738968091686901</v>
      </c>
      <c r="AM42" s="105">
        <v>3990.4244629999998</v>
      </c>
      <c r="AN42" s="178">
        <v>5.5053629959418284</v>
      </c>
      <c r="AO42" s="105">
        <v>8432.572255000001</v>
      </c>
      <c r="AP42" s="178">
        <v>10.286912415739701</v>
      </c>
      <c r="AQ42" s="105" t="s">
        <v>297</v>
      </c>
      <c r="AR42" s="178" t="s">
        <v>297</v>
      </c>
      <c r="AS42" s="105">
        <v>925.69818600000008</v>
      </c>
      <c r="AT42" s="178">
        <v>0.93326351864244828</v>
      </c>
      <c r="AU42" s="105">
        <v>4943.7625589999998</v>
      </c>
      <c r="AV42" s="178">
        <v>8.6424169003062623</v>
      </c>
      <c r="AW42" s="105">
        <v>8150.5189270000019</v>
      </c>
      <c r="AX42" s="178">
        <v>15.246966948742891</v>
      </c>
      <c r="AY42" s="105">
        <v>9423.2590639999999</v>
      </c>
      <c r="AZ42" s="178">
        <v>35.157154531754401</v>
      </c>
      <c r="BA42" s="105">
        <v>1568.1025680000002</v>
      </c>
      <c r="BB42" s="178">
        <v>5.6924117440949402</v>
      </c>
      <c r="BC42" s="105">
        <v>0</v>
      </c>
      <c r="BD42" s="178">
        <v>0</v>
      </c>
      <c r="BE42" s="105">
        <v>1961.0671756999996</v>
      </c>
      <c r="BF42" s="178">
        <v>25.620672658531184</v>
      </c>
      <c r="BG42" s="105">
        <v>3161.4750960199999</v>
      </c>
      <c r="BH42" s="178">
        <v>8.1185457306159545</v>
      </c>
      <c r="BI42" s="105">
        <v>1435.411709</v>
      </c>
      <c r="BJ42" s="178">
        <v>11.773636956379498</v>
      </c>
      <c r="BK42" s="105">
        <v>4800.3299639999996</v>
      </c>
      <c r="BL42" s="178">
        <v>17.479493814389418</v>
      </c>
      <c r="BM42" s="105" t="s">
        <v>297</v>
      </c>
      <c r="BN42" s="178" t="s">
        <v>297</v>
      </c>
      <c r="BO42" s="105">
        <v>1309.3866755999998</v>
      </c>
      <c r="BP42" s="178">
        <v>12.997363885123555</v>
      </c>
      <c r="BQ42" s="105">
        <v>563.32921284999998</v>
      </c>
      <c r="BR42" s="178">
        <v>4.429617967204635</v>
      </c>
      <c r="BS42" s="105">
        <v>0</v>
      </c>
      <c r="BT42" s="178">
        <v>0</v>
      </c>
      <c r="BU42" s="105">
        <v>0</v>
      </c>
      <c r="BV42" s="178" t="e">
        <v>#DIV/0!</v>
      </c>
      <c r="BW42" s="105">
        <v>311.347489</v>
      </c>
      <c r="BX42" s="178">
        <v>6.6047173337806893</v>
      </c>
      <c r="BY42" s="105">
        <v>933.5298150000001</v>
      </c>
      <c r="BZ42" s="178">
        <v>3.8579028885979811</v>
      </c>
      <c r="CA42" s="105">
        <v>768.20090737999999</v>
      </c>
      <c r="CB42" s="178">
        <v>12.930748016764456</v>
      </c>
      <c r="CC42" s="105">
        <v>393.00036399999999</v>
      </c>
      <c r="CD42" s="178">
        <v>5.660043830886603</v>
      </c>
      <c r="CE42" s="105">
        <v>0</v>
      </c>
      <c r="CF42" s="178">
        <v>0</v>
      </c>
      <c r="CG42" s="105">
        <v>0</v>
      </c>
      <c r="CH42" s="178">
        <v>0</v>
      </c>
      <c r="CI42" s="105">
        <v>141.61448780000001</v>
      </c>
      <c r="CJ42" s="178">
        <v>22.787626159188804</v>
      </c>
      <c r="CK42" s="105">
        <v>0</v>
      </c>
      <c r="CL42" s="178">
        <v>0</v>
      </c>
      <c r="CM42" s="105">
        <v>0</v>
      </c>
      <c r="CN42" s="178">
        <v>0</v>
      </c>
      <c r="CO42" s="105">
        <v>0</v>
      </c>
      <c r="CP42" s="178">
        <v>0</v>
      </c>
      <c r="CQ42" s="105">
        <v>9.0960514899999989</v>
      </c>
      <c r="CR42" s="178">
        <v>25.17073618272822</v>
      </c>
      <c r="CS42" s="105" t="s">
        <v>297</v>
      </c>
      <c r="CT42" s="178" t="s">
        <v>297</v>
      </c>
      <c r="CU42" s="105" t="s">
        <v>297</v>
      </c>
      <c r="CV42" s="178" t="s">
        <v>297</v>
      </c>
      <c r="CW42" s="105" t="s">
        <v>297</v>
      </c>
      <c r="CX42" s="178" t="s">
        <v>297</v>
      </c>
      <c r="CY42" s="178">
        <v>30.241588</v>
      </c>
      <c r="CZ42" s="178">
        <v>7.3373725890848371</v>
      </c>
      <c r="DA42" s="416"/>
      <c r="DB42" s="416"/>
      <c r="DC42" s="416"/>
      <c r="DD42" s="416"/>
      <c r="DE42" s="416"/>
      <c r="DF42" s="416"/>
      <c r="DG42" s="416"/>
      <c r="DH42" s="416"/>
      <c r="DI42" s="416"/>
      <c r="DJ42" s="416"/>
      <c r="DK42" s="416"/>
      <c r="DL42" s="416"/>
      <c r="DM42" s="416"/>
      <c r="DN42" s="416"/>
      <c r="DO42" s="416"/>
      <c r="DP42" s="416"/>
      <c r="DQ42" s="416"/>
      <c r="DR42" s="416"/>
      <c r="DS42" s="416"/>
      <c r="DT42" s="416"/>
      <c r="DU42" s="416"/>
      <c r="DV42" s="416"/>
      <c r="DW42" s="416"/>
      <c r="DX42" s="416"/>
      <c r="DY42" s="416"/>
      <c r="DZ42" s="416"/>
      <c r="EA42" s="416"/>
    </row>
    <row r="43" spans="1:131" s="141" customFormat="1" ht="20.100000000000001" customHeight="1">
      <c r="A43" s="182"/>
      <c r="B43" s="350" t="s">
        <v>313</v>
      </c>
      <c r="C43" s="177">
        <v>87640.738100760005</v>
      </c>
      <c r="D43" s="178">
        <v>4.4523343117265064</v>
      </c>
      <c r="E43" s="105">
        <v>35582.673020999995</v>
      </c>
      <c r="F43" s="178">
        <v>3.8329859496826977</v>
      </c>
      <c r="G43" s="105">
        <v>32290.101328519999</v>
      </c>
      <c r="H43" s="178">
        <v>2.8156384923734414</v>
      </c>
      <c r="I43" s="105">
        <v>15182.203459</v>
      </c>
      <c r="J43" s="178">
        <v>3.6586928909216159</v>
      </c>
      <c r="K43" s="105">
        <v>27102.000553000002</v>
      </c>
      <c r="L43" s="178">
        <v>5.2976263370582197</v>
      </c>
      <c r="M43" s="105">
        <v>9568.9551290000018</v>
      </c>
      <c r="N43" s="178">
        <v>1.8320025697753384</v>
      </c>
      <c r="O43" s="105">
        <v>2753.1287929999999</v>
      </c>
      <c r="P43" s="178">
        <v>0.64518211241422563</v>
      </c>
      <c r="Q43" s="105">
        <v>1485.5669279499998</v>
      </c>
      <c r="R43" s="178">
        <v>0.77278736144838966</v>
      </c>
      <c r="S43" s="105">
        <v>5953.4548478200013</v>
      </c>
      <c r="T43" s="178">
        <v>2.312962077814845</v>
      </c>
      <c r="U43" s="177">
        <v>19823.787339070004</v>
      </c>
      <c r="V43" s="177">
        <v>10.367135870681036</v>
      </c>
      <c r="W43" s="177">
        <v>4397.106863</v>
      </c>
      <c r="X43" s="177">
        <v>6.7886109426669758</v>
      </c>
      <c r="Y43" s="177">
        <v>160.27180503</v>
      </c>
      <c r="Z43" s="177">
        <v>0.29317691793209566</v>
      </c>
      <c r="AA43" s="177">
        <v>3454.5802055999998</v>
      </c>
      <c r="AB43" s="177">
        <v>2.00116908826271</v>
      </c>
      <c r="AC43" s="177">
        <v>27.939700999999999</v>
      </c>
      <c r="AD43" s="177">
        <v>7.3656923494055671E-2</v>
      </c>
      <c r="AE43" s="177">
        <v>13.823777</v>
      </c>
      <c r="AF43" s="177">
        <v>5.1700417385260933E-2</v>
      </c>
      <c r="AG43" s="105">
        <v>1738.2071330000001</v>
      </c>
      <c r="AH43" s="178">
        <v>3.8564012363820193</v>
      </c>
      <c r="AI43" s="105">
        <v>5868.7772524699994</v>
      </c>
      <c r="AJ43" s="178">
        <v>8.5306599277980268</v>
      </c>
      <c r="AK43" s="105">
        <v>30.016937999999996</v>
      </c>
      <c r="AL43" s="178">
        <v>0.27150197858572267</v>
      </c>
      <c r="AM43" s="105">
        <v>219.964831</v>
      </c>
      <c r="AN43" s="178">
        <v>0.30347303957874672</v>
      </c>
      <c r="AO43" s="105">
        <v>2403.1761409999999</v>
      </c>
      <c r="AP43" s="178">
        <v>2.9316395679152492</v>
      </c>
      <c r="AQ43" s="105" t="s">
        <v>297</v>
      </c>
      <c r="AR43" s="178" t="s">
        <v>297</v>
      </c>
      <c r="AS43" s="105">
        <v>152.30572599999999</v>
      </c>
      <c r="AT43" s="178">
        <v>0.15355045511145962</v>
      </c>
      <c r="AU43" s="105">
        <v>1470.2258180000001</v>
      </c>
      <c r="AV43" s="178">
        <v>2.5701688349935581</v>
      </c>
      <c r="AW43" s="105">
        <v>11518.090101</v>
      </c>
      <c r="AX43" s="178">
        <v>21.546596070200085</v>
      </c>
      <c r="AY43" s="105">
        <v>836.77467899999999</v>
      </c>
      <c r="AZ43" s="178">
        <v>3.1219153053163038</v>
      </c>
      <c r="BA43" s="105">
        <v>1372.714332</v>
      </c>
      <c r="BB43" s="178">
        <v>4.9831275990641952</v>
      </c>
      <c r="BC43" s="105">
        <v>0</v>
      </c>
      <c r="BD43" s="178">
        <v>0</v>
      </c>
      <c r="BE43" s="105">
        <v>298.30849488000001</v>
      </c>
      <c r="BF43" s="178">
        <v>3.8972985695155997</v>
      </c>
      <c r="BG43" s="105">
        <v>614.15331863000006</v>
      </c>
      <c r="BH43" s="178">
        <v>1.5771219609429006</v>
      </c>
      <c r="BI43" s="105">
        <v>0</v>
      </c>
      <c r="BJ43" s="178">
        <v>0</v>
      </c>
      <c r="BK43" s="105">
        <v>516.08351700000003</v>
      </c>
      <c r="BL43" s="178">
        <v>1.8792205349969222</v>
      </c>
      <c r="BM43" s="105" t="s">
        <v>297</v>
      </c>
      <c r="BN43" s="178" t="s">
        <v>297</v>
      </c>
      <c r="BO43" s="105">
        <v>7.8402879199999997</v>
      </c>
      <c r="BP43" s="178">
        <v>7.7825043556124074E-2</v>
      </c>
      <c r="BQ43" s="105">
        <v>171.95303034999998</v>
      </c>
      <c r="BR43" s="178">
        <v>1.3521156286216975</v>
      </c>
      <c r="BS43" s="105">
        <v>0</v>
      </c>
      <c r="BT43" s="178">
        <v>0</v>
      </c>
      <c r="BU43" s="105">
        <v>0</v>
      </c>
      <c r="BV43" s="178" t="e">
        <v>#DIV/0!</v>
      </c>
      <c r="BW43" s="105">
        <v>0</v>
      </c>
      <c r="BX43" s="178">
        <v>0</v>
      </c>
      <c r="BY43" s="105">
        <v>52.302734999999998</v>
      </c>
      <c r="BZ43" s="178">
        <v>0.21614614680311495</v>
      </c>
      <c r="CA43" s="105">
        <v>62.756411390000004</v>
      </c>
      <c r="CB43" s="178">
        <v>1.0563478047534833</v>
      </c>
      <c r="CC43" s="105">
        <v>273.36182200000002</v>
      </c>
      <c r="CD43" s="178">
        <v>3.9369935398101101</v>
      </c>
      <c r="CE43" s="105">
        <v>0</v>
      </c>
      <c r="CF43" s="178">
        <v>0</v>
      </c>
      <c r="CG43" s="105">
        <v>0</v>
      </c>
      <c r="CH43" s="178">
        <v>0</v>
      </c>
      <c r="CI43" s="105">
        <v>40.109199770000004</v>
      </c>
      <c r="CJ43" s="178">
        <v>6.4540956515254333</v>
      </c>
      <c r="CK43" s="105">
        <v>0</v>
      </c>
      <c r="CL43" s="178">
        <v>0</v>
      </c>
      <c r="CM43" s="105">
        <v>0</v>
      </c>
      <c r="CN43" s="178">
        <v>0</v>
      </c>
      <c r="CO43" s="105">
        <v>0</v>
      </c>
      <c r="CP43" s="178">
        <v>0</v>
      </c>
      <c r="CQ43" s="105">
        <v>8.7962479299999998</v>
      </c>
      <c r="CR43" s="178">
        <v>24.341115074745385</v>
      </c>
      <c r="CS43" s="105" t="s">
        <v>297</v>
      </c>
      <c r="CT43" s="178" t="s">
        <v>297</v>
      </c>
      <c r="CU43" s="105" t="s">
        <v>297</v>
      </c>
      <c r="CV43" s="178" t="s">
        <v>297</v>
      </c>
      <c r="CW43" s="105" t="s">
        <v>297</v>
      </c>
      <c r="CX43" s="178" t="s">
        <v>297</v>
      </c>
      <c r="CY43" s="178">
        <v>28.944785999999997</v>
      </c>
      <c r="CZ43" s="178">
        <v>7.0227356907754483</v>
      </c>
      <c r="DA43" s="416"/>
      <c r="DB43" s="416"/>
      <c r="DC43" s="416"/>
      <c r="DD43" s="416"/>
      <c r="DE43" s="416"/>
      <c r="DF43" s="416"/>
      <c r="DG43" s="416"/>
      <c r="DH43" s="416"/>
      <c r="DI43" s="416"/>
      <c r="DJ43" s="416"/>
      <c r="DK43" s="416"/>
      <c r="DL43" s="416"/>
      <c r="DM43" s="416"/>
      <c r="DN43" s="416"/>
      <c r="DO43" s="416"/>
      <c r="DP43" s="416"/>
      <c r="DQ43" s="416"/>
      <c r="DR43" s="416"/>
      <c r="DS43" s="416"/>
      <c r="DT43" s="416"/>
      <c r="DU43" s="416"/>
      <c r="DV43" s="416"/>
      <c r="DW43" s="416"/>
      <c r="DX43" s="416"/>
      <c r="DY43" s="416"/>
      <c r="DZ43" s="416"/>
      <c r="EA43" s="416"/>
    </row>
    <row r="44" spans="1:131" s="141" customFormat="1" ht="20.100000000000001" customHeight="1">
      <c r="A44" s="182"/>
      <c r="B44" s="350" t="s">
        <v>314</v>
      </c>
      <c r="C44" s="177">
        <v>22761.720767170002</v>
      </c>
      <c r="D44" s="178">
        <v>1.1563434147381966</v>
      </c>
      <c r="E44" s="105">
        <v>15810.511313999999</v>
      </c>
      <c r="F44" s="178">
        <v>1.7031173483817774</v>
      </c>
      <c r="G44" s="105">
        <v>8098.4754153800013</v>
      </c>
      <c r="H44" s="178">
        <v>0.70617242346476905</v>
      </c>
      <c r="I44" s="105">
        <v>4142.2653403099994</v>
      </c>
      <c r="J44" s="178">
        <v>0.99822642963720543</v>
      </c>
      <c r="K44" s="105">
        <v>15106.117898</v>
      </c>
      <c r="L44" s="178">
        <v>2.9527919118241246</v>
      </c>
      <c r="M44" s="105">
        <v>11380.359118</v>
      </c>
      <c r="N44" s="178">
        <v>2.1788008061566697</v>
      </c>
      <c r="O44" s="105">
        <v>1600.0707030000001</v>
      </c>
      <c r="P44" s="178">
        <v>0.37496865340932678</v>
      </c>
      <c r="Q44" s="105">
        <v>149.52468907999997</v>
      </c>
      <c r="R44" s="178">
        <v>7.7782284844599855E-2</v>
      </c>
      <c r="S44" s="105">
        <v>3116.2771746100002</v>
      </c>
      <c r="T44" s="178">
        <v>1.2106971687997665</v>
      </c>
      <c r="U44" s="177">
        <v>2861.8371051700001</v>
      </c>
      <c r="V44" s="177">
        <v>1.4966390428624199</v>
      </c>
      <c r="W44" s="177">
        <v>1347.9177130000003</v>
      </c>
      <c r="X44" s="177">
        <v>2.0810249151059681</v>
      </c>
      <c r="Y44" s="177">
        <v>157.50952533999998</v>
      </c>
      <c r="Z44" s="177">
        <v>0.28812402265941156</v>
      </c>
      <c r="AA44" s="177">
        <v>2272.1607215099998</v>
      </c>
      <c r="AB44" s="177">
        <v>1.3162171751229543</v>
      </c>
      <c r="AC44" s="177">
        <v>0</v>
      </c>
      <c r="AD44" s="177">
        <v>0</v>
      </c>
      <c r="AE44" s="177">
        <v>0</v>
      </c>
      <c r="AF44" s="177">
        <v>0</v>
      </c>
      <c r="AG44" s="105">
        <v>1277.8022430000001</v>
      </c>
      <c r="AH44" s="178">
        <v>2.834943003169069</v>
      </c>
      <c r="AI44" s="105">
        <v>2323.7351269200003</v>
      </c>
      <c r="AJ44" s="178">
        <v>3.3777042946535718</v>
      </c>
      <c r="AK44" s="105">
        <v>249.72707000000003</v>
      </c>
      <c r="AL44" s="178">
        <v>2.2587711515216933</v>
      </c>
      <c r="AM44" s="105">
        <v>433.042416</v>
      </c>
      <c r="AN44" s="178">
        <v>0.59744413528562712</v>
      </c>
      <c r="AO44" s="105">
        <v>1861.188789</v>
      </c>
      <c r="AP44" s="178">
        <v>2.2704680710262872</v>
      </c>
      <c r="AQ44" s="105" t="s">
        <v>297</v>
      </c>
      <c r="AR44" s="178" t="s">
        <v>297</v>
      </c>
      <c r="AS44" s="105">
        <v>1728.586873</v>
      </c>
      <c r="AT44" s="178">
        <v>1.7427138691348012</v>
      </c>
      <c r="AU44" s="105">
        <v>1216.1300390000001</v>
      </c>
      <c r="AV44" s="178">
        <v>2.1259724099997412</v>
      </c>
      <c r="AW44" s="105">
        <v>1452.698384</v>
      </c>
      <c r="AX44" s="178">
        <v>2.7175256502953462</v>
      </c>
      <c r="AY44" s="105">
        <v>593.72513400000014</v>
      </c>
      <c r="AZ44" s="178">
        <v>2.2151238911778468</v>
      </c>
      <c r="BA44" s="105">
        <v>561.54391999999996</v>
      </c>
      <c r="BB44" s="178">
        <v>2.0384758435221877</v>
      </c>
      <c r="BC44" s="105">
        <v>0</v>
      </c>
      <c r="BD44" s="178">
        <v>0</v>
      </c>
      <c r="BE44" s="105">
        <v>175.30489324999999</v>
      </c>
      <c r="BF44" s="178">
        <v>2.2902985379854695</v>
      </c>
      <c r="BG44" s="105">
        <v>447.30138133999998</v>
      </c>
      <c r="BH44" s="178">
        <v>1.1486526414040439</v>
      </c>
      <c r="BI44" s="105">
        <v>0</v>
      </c>
      <c r="BJ44" s="178">
        <v>0</v>
      </c>
      <c r="BK44" s="105">
        <v>229.56858199999999</v>
      </c>
      <c r="BL44" s="178">
        <v>0.83593057959362194</v>
      </c>
      <c r="BM44" s="105" t="s">
        <v>297</v>
      </c>
      <c r="BN44" s="178" t="s">
        <v>297</v>
      </c>
      <c r="BO44" s="105">
        <v>289.93898737999996</v>
      </c>
      <c r="BP44" s="178">
        <v>2.8780211328600038</v>
      </c>
      <c r="BQ44" s="105">
        <v>351.5506244</v>
      </c>
      <c r="BR44" s="178">
        <v>2.7643426378438138</v>
      </c>
      <c r="BS44" s="105">
        <v>0</v>
      </c>
      <c r="BT44" s="178">
        <v>0</v>
      </c>
      <c r="BU44" s="105">
        <v>0</v>
      </c>
      <c r="BV44" s="178" t="e">
        <v>#DIV/0!</v>
      </c>
      <c r="BW44" s="105">
        <v>75.080760999999995</v>
      </c>
      <c r="BX44" s="178">
        <v>1.5927130332827097</v>
      </c>
      <c r="BY44" s="105">
        <v>123.884807</v>
      </c>
      <c r="BZ44" s="178">
        <v>0.51196603161378773</v>
      </c>
      <c r="CA44" s="105">
        <v>370.47143351</v>
      </c>
      <c r="CB44" s="178">
        <v>6.2359634154371699</v>
      </c>
      <c r="CC44" s="105">
        <v>65.679219000000003</v>
      </c>
      <c r="CD44" s="178">
        <v>0.94592090077148161</v>
      </c>
      <c r="CE44" s="105">
        <v>55.683566999999996</v>
      </c>
      <c r="CF44" s="178">
        <v>1.399723057747875</v>
      </c>
      <c r="CG44" s="105">
        <v>0</v>
      </c>
      <c r="CH44" s="178">
        <v>0</v>
      </c>
      <c r="CI44" s="105">
        <v>127.07040864</v>
      </c>
      <c r="CJ44" s="178">
        <v>20.447293302879672</v>
      </c>
      <c r="CK44" s="105">
        <v>0</v>
      </c>
      <c r="CL44" s="178">
        <v>0</v>
      </c>
      <c r="CM44" s="105">
        <v>0</v>
      </c>
      <c r="CN44" s="178">
        <v>0</v>
      </c>
      <c r="CO44" s="105">
        <v>11.504889</v>
      </c>
      <c r="CP44" s="178">
        <v>0.83880163027864396</v>
      </c>
      <c r="CQ44" s="105">
        <v>3.9791122100000003</v>
      </c>
      <c r="CR44" s="178">
        <v>11.011061644659035</v>
      </c>
      <c r="CS44" s="105" t="s">
        <v>297</v>
      </c>
      <c r="CT44" s="178" t="s">
        <v>297</v>
      </c>
      <c r="CU44" s="105" t="s">
        <v>297</v>
      </c>
      <c r="CV44" s="178" t="s">
        <v>297</v>
      </c>
      <c r="CW44" s="105" t="s">
        <v>297</v>
      </c>
      <c r="CX44" s="178" t="s">
        <v>297</v>
      </c>
      <c r="CY44" s="178">
        <v>2.0395219999999998</v>
      </c>
      <c r="CZ44" s="178">
        <v>0.49483951760851591</v>
      </c>
      <c r="DA44" s="416"/>
      <c r="DB44" s="416"/>
      <c r="DC44" s="416"/>
      <c r="DD44" s="416"/>
      <c r="DE44" s="416"/>
      <c r="DF44" s="416"/>
      <c r="DG44" s="416"/>
      <c r="DH44" s="416"/>
      <c r="DI44" s="416"/>
      <c r="DJ44" s="416"/>
      <c r="DK44" s="416"/>
      <c r="DL44" s="416"/>
      <c r="DM44" s="416"/>
      <c r="DN44" s="416"/>
      <c r="DO44" s="416"/>
      <c r="DP44" s="416"/>
      <c r="DQ44" s="416"/>
      <c r="DR44" s="416"/>
      <c r="DS44" s="416"/>
      <c r="DT44" s="416"/>
      <c r="DU44" s="416"/>
      <c r="DV44" s="416"/>
      <c r="DW44" s="416"/>
      <c r="DX44" s="416"/>
      <c r="DY44" s="416"/>
      <c r="DZ44" s="416"/>
      <c r="EA44" s="416"/>
    </row>
    <row r="45" spans="1:131" s="141" customFormat="1" ht="20.100000000000001" customHeight="1">
      <c r="A45" s="182"/>
      <c r="B45" s="350" t="s">
        <v>315</v>
      </c>
      <c r="C45" s="177">
        <v>29311.737531990002</v>
      </c>
      <c r="D45" s="178">
        <v>1.4890980790230131</v>
      </c>
      <c r="E45" s="105">
        <v>13730.114405999999</v>
      </c>
      <c r="F45" s="178">
        <v>1.4790158000405047</v>
      </c>
      <c r="G45" s="105">
        <v>7637.23132627</v>
      </c>
      <c r="H45" s="178">
        <v>0.6659527722947437</v>
      </c>
      <c r="I45" s="105">
        <v>7194.3362379600012</v>
      </c>
      <c r="J45" s="178">
        <v>1.7337316628516417</v>
      </c>
      <c r="K45" s="105">
        <v>8005.7436840000009</v>
      </c>
      <c r="L45" s="178">
        <v>1.5648822124830652</v>
      </c>
      <c r="M45" s="105">
        <v>10023.759845000002</v>
      </c>
      <c r="N45" s="178">
        <v>1.9190761736563735</v>
      </c>
      <c r="O45" s="105">
        <v>4069.176496</v>
      </c>
      <c r="P45" s="178">
        <v>0.95359138088662498</v>
      </c>
      <c r="Q45" s="105">
        <v>2305.9266691900002</v>
      </c>
      <c r="R45" s="178">
        <v>1.1995359837714368</v>
      </c>
      <c r="S45" s="105">
        <v>1323.9937257399999</v>
      </c>
      <c r="T45" s="178">
        <v>0.51438154100098021</v>
      </c>
      <c r="U45" s="177">
        <v>16044.190862790003</v>
      </c>
      <c r="V45" s="177">
        <v>8.3905413110372038</v>
      </c>
      <c r="W45" s="177">
        <v>1366.7592259999997</v>
      </c>
      <c r="X45" s="177">
        <v>2.1101139741880872</v>
      </c>
      <c r="Y45" s="177">
        <v>711.04963896000015</v>
      </c>
      <c r="Z45" s="177">
        <v>1.3006863035454155</v>
      </c>
      <c r="AA45" s="177">
        <v>1256.4559226299998</v>
      </c>
      <c r="AB45" s="177">
        <v>0.72783973840174743</v>
      </c>
      <c r="AC45" s="177">
        <v>0</v>
      </c>
      <c r="AD45" s="177">
        <v>0</v>
      </c>
      <c r="AE45" s="177">
        <v>0</v>
      </c>
      <c r="AF45" s="177">
        <v>0</v>
      </c>
      <c r="AG45" s="105">
        <v>882.69093899999996</v>
      </c>
      <c r="AH45" s="178">
        <v>1.9583456792216518</v>
      </c>
      <c r="AI45" s="105">
        <v>4196.8408921800001</v>
      </c>
      <c r="AJ45" s="178">
        <v>6.1003886980369018</v>
      </c>
      <c r="AK45" s="105">
        <v>250.621904</v>
      </c>
      <c r="AL45" s="178">
        <v>2.2668648885146463</v>
      </c>
      <c r="AM45" s="105">
        <v>1743.0644539999998</v>
      </c>
      <c r="AN45" s="178">
        <v>2.4048074668675037</v>
      </c>
      <c r="AO45" s="105">
        <v>862.50493300000016</v>
      </c>
      <c r="AP45" s="178">
        <v>1.0521715599476285</v>
      </c>
      <c r="AQ45" s="105" t="s">
        <v>297</v>
      </c>
      <c r="AR45" s="178" t="s">
        <v>297</v>
      </c>
      <c r="AS45" s="105">
        <v>610.08620299999995</v>
      </c>
      <c r="AT45" s="178">
        <v>0.61507217481680465</v>
      </c>
      <c r="AU45" s="105">
        <v>1155.4042150000002</v>
      </c>
      <c r="AV45" s="178">
        <v>2.0198148263052724</v>
      </c>
      <c r="AW45" s="105">
        <v>3214.3796940000002</v>
      </c>
      <c r="AX45" s="178">
        <v>6.0130577444309363</v>
      </c>
      <c r="AY45" s="105">
        <v>1384.7254889999999</v>
      </c>
      <c r="AZ45" s="178">
        <v>5.1662601728543729</v>
      </c>
      <c r="BA45" s="105">
        <v>841.98369700000001</v>
      </c>
      <c r="BB45" s="178">
        <v>3.0565078987481606</v>
      </c>
      <c r="BC45" s="105">
        <v>0</v>
      </c>
      <c r="BD45" s="178">
        <v>0</v>
      </c>
      <c r="BE45" s="105">
        <v>291.64864223999996</v>
      </c>
      <c r="BF45" s="178">
        <v>3.8102898700902013</v>
      </c>
      <c r="BG45" s="105">
        <v>85.97994525</v>
      </c>
      <c r="BH45" s="178">
        <v>0.22079317287893169</v>
      </c>
      <c r="BI45" s="105">
        <v>0</v>
      </c>
      <c r="BJ45" s="178">
        <v>0</v>
      </c>
      <c r="BK45" s="105">
        <v>531.05638599999997</v>
      </c>
      <c r="BL45" s="178">
        <v>1.9337414060686848</v>
      </c>
      <c r="BM45" s="105" t="s">
        <v>297</v>
      </c>
      <c r="BN45" s="178" t="s">
        <v>297</v>
      </c>
      <c r="BO45" s="105">
        <v>56.012352180000001</v>
      </c>
      <c r="BP45" s="178">
        <v>0.55599536554895568</v>
      </c>
      <c r="BQ45" s="105">
        <v>46.679339720000002</v>
      </c>
      <c r="BR45" s="178">
        <v>0.36705293672746014</v>
      </c>
      <c r="BS45" s="105">
        <v>0</v>
      </c>
      <c r="BT45" s="178">
        <v>0</v>
      </c>
      <c r="BU45" s="105">
        <v>0</v>
      </c>
      <c r="BV45" s="178" t="e">
        <v>#DIV/0!</v>
      </c>
      <c r="BW45" s="105">
        <v>0</v>
      </c>
      <c r="BX45" s="178">
        <v>0</v>
      </c>
      <c r="BY45" s="105">
        <v>945.16085999999996</v>
      </c>
      <c r="BZ45" s="178">
        <v>3.9059693149530013</v>
      </c>
      <c r="CA45" s="105">
        <v>117.25278874999999</v>
      </c>
      <c r="CB45" s="178">
        <v>1.9736585195663847</v>
      </c>
      <c r="CC45" s="105">
        <v>108.978914</v>
      </c>
      <c r="CD45" s="178">
        <v>1.5695289022236671</v>
      </c>
      <c r="CE45" s="105">
        <v>0</v>
      </c>
      <c r="CF45" s="178">
        <v>0</v>
      </c>
      <c r="CG45" s="105">
        <v>179.28087937000001</v>
      </c>
      <c r="CH45" s="178">
        <v>3.9994751286986476</v>
      </c>
      <c r="CI45" s="105">
        <v>46.845510869999998</v>
      </c>
      <c r="CJ45" s="178">
        <v>7.5380563494985537</v>
      </c>
      <c r="CK45" s="105">
        <v>0</v>
      </c>
      <c r="CL45" s="178">
        <v>0</v>
      </c>
      <c r="CM45" s="105">
        <v>57.016768999999996</v>
      </c>
      <c r="CN45" s="178">
        <v>1.4225883911095871</v>
      </c>
      <c r="CO45" s="105">
        <v>3.244675</v>
      </c>
      <c r="CP45" s="178">
        <v>0.23656366260677172</v>
      </c>
      <c r="CQ45" s="105">
        <v>13.787642050000001</v>
      </c>
      <c r="CR45" s="178">
        <v>38.153379079260262</v>
      </c>
      <c r="CS45" s="105" t="s">
        <v>297</v>
      </c>
      <c r="CT45" s="178" t="s">
        <v>297</v>
      </c>
      <c r="CU45" s="105" t="s">
        <v>297</v>
      </c>
      <c r="CV45" s="178" t="s">
        <v>297</v>
      </c>
      <c r="CW45" s="105" t="s">
        <v>297</v>
      </c>
      <c r="CX45" s="178" t="s">
        <v>297</v>
      </c>
      <c r="CY45" s="178">
        <v>62.740960999999999</v>
      </c>
      <c r="CZ45" s="178">
        <v>15.222540808843792</v>
      </c>
      <c r="DA45" s="416"/>
      <c r="DB45" s="416"/>
      <c r="DC45" s="416"/>
      <c r="DD45" s="416"/>
      <c r="DE45" s="416"/>
      <c r="DF45" s="416"/>
      <c r="DG45" s="416"/>
      <c r="DH45" s="416"/>
      <c r="DI45" s="416"/>
      <c r="DJ45" s="416"/>
      <c r="DK45" s="416"/>
      <c r="DL45" s="416"/>
      <c r="DM45" s="416"/>
      <c r="DN45" s="416"/>
      <c r="DO45" s="416"/>
      <c r="DP45" s="416"/>
      <c r="DQ45" s="416"/>
      <c r="DR45" s="416"/>
      <c r="DS45" s="416"/>
      <c r="DT45" s="416"/>
      <c r="DU45" s="416"/>
      <c r="DV45" s="416"/>
      <c r="DW45" s="416"/>
      <c r="DX45" s="416"/>
      <c r="DY45" s="416"/>
      <c r="DZ45" s="416"/>
      <c r="EA45" s="416"/>
    </row>
    <row r="46" spans="1:131" s="141" customFormat="1" ht="20.100000000000001" customHeight="1">
      <c r="A46" s="182"/>
      <c r="B46" s="350" t="s">
        <v>316</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77">
        <v>0</v>
      </c>
      <c r="V46" s="177">
        <v>0</v>
      </c>
      <c r="W46" s="177">
        <v>0</v>
      </c>
      <c r="X46" s="177">
        <v>0</v>
      </c>
      <c r="Y46" s="177">
        <v>0</v>
      </c>
      <c r="Z46" s="177">
        <v>0</v>
      </c>
      <c r="AA46" s="177">
        <v>0</v>
      </c>
      <c r="AB46" s="177">
        <v>0</v>
      </c>
      <c r="AC46" s="177">
        <v>0</v>
      </c>
      <c r="AD46" s="177">
        <v>0</v>
      </c>
      <c r="AE46" s="177">
        <v>0</v>
      </c>
      <c r="AF46" s="177">
        <v>0</v>
      </c>
      <c r="AG46" s="105">
        <v>0</v>
      </c>
      <c r="AH46" s="178">
        <v>0</v>
      </c>
      <c r="AI46" s="105">
        <v>0</v>
      </c>
      <c r="AJ46" s="178">
        <v>0</v>
      </c>
      <c r="AK46" s="105">
        <v>0</v>
      </c>
      <c r="AL46" s="178">
        <v>0</v>
      </c>
      <c r="AM46" s="105">
        <v>0</v>
      </c>
      <c r="AN46" s="178">
        <v>0</v>
      </c>
      <c r="AO46" s="105">
        <v>0</v>
      </c>
      <c r="AP46" s="178">
        <v>0</v>
      </c>
      <c r="AQ46" s="105" t="s">
        <v>297</v>
      </c>
      <c r="AR46" s="178" t="s">
        <v>297</v>
      </c>
      <c r="AS46" s="105">
        <v>0</v>
      </c>
      <c r="AT46" s="178">
        <v>0</v>
      </c>
      <c r="AU46" s="105">
        <v>0</v>
      </c>
      <c r="AV46" s="178">
        <v>0</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t="s">
        <v>297</v>
      </c>
      <c r="BN46" s="178" t="s">
        <v>297</v>
      </c>
      <c r="BO46" s="105">
        <v>0</v>
      </c>
      <c r="BP46" s="178">
        <v>0</v>
      </c>
      <c r="BQ46" s="105">
        <v>0</v>
      </c>
      <c r="BR46" s="178">
        <v>0</v>
      </c>
      <c r="BS46" s="105">
        <v>0</v>
      </c>
      <c r="BT46" s="178">
        <v>0</v>
      </c>
      <c r="BU46" s="105">
        <v>0</v>
      </c>
      <c r="BV46" s="178" t="e">
        <v>#DIV/0!</v>
      </c>
      <c r="BW46" s="105">
        <v>0</v>
      </c>
      <c r="BX46" s="178">
        <v>0</v>
      </c>
      <c r="BY46" s="105">
        <v>0</v>
      </c>
      <c r="BZ46" s="178">
        <v>0</v>
      </c>
      <c r="CA46" s="105">
        <v>0</v>
      </c>
      <c r="CB46" s="178">
        <v>0</v>
      </c>
      <c r="CC46" s="105">
        <v>0</v>
      </c>
      <c r="CD46" s="178">
        <v>0</v>
      </c>
      <c r="CE46" s="105">
        <v>0</v>
      </c>
      <c r="CF46" s="178">
        <v>0</v>
      </c>
      <c r="CG46" s="105">
        <v>0</v>
      </c>
      <c r="CH46" s="178">
        <v>0</v>
      </c>
      <c r="CI46" s="105">
        <v>0</v>
      </c>
      <c r="CJ46" s="178">
        <v>0</v>
      </c>
      <c r="CK46" s="105">
        <v>0</v>
      </c>
      <c r="CL46" s="178">
        <v>0</v>
      </c>
      <c r="CM46" s="105">
        <v>0</v>
      </c>
      <c r="CN46" s="178">
        <v>0</v>
      </c>
      <c r="CO46" s="105">
        <v>0</v>
      </c>
      <c r="CP46" s="178">
        <v>0</v>
      </c>
      <c r="CQ46" s="105">
        <v>0</v>
      </c>
      <c r="CR46" s="178">
        <v>0</v>
      </c>
      <c r="CS46" s="105" t="s">
        <v>297</v>
      </c>
      <c r="CT46" s="178" t="s">
        <v>297</v>
      </c>
      <c r="CU46" s="105" t="s">
        <v>297</v>
      </c>
      <c r="CV46" s="178" t="s">
        <v>297</v>
      </c>
      <c r="CW46" s="105" t="s">
        <v>297</v>
      </c>
      <c r="CX46" s="178" t="s">
        <v>297</v>
      </c>
      <c r="CY46" s="178">
        <v>0</v>
      </c>
      <c r="CZ46" s="178">
        <v>0</v>
      </c>
      <c r="DA46" s="416"/>
      <c r="DB46" s="416"/>
      <c r="DC46" s="416"/>
      <c r="DD46" s="416"/>
      <c r="DE46" s="416"/>
      <c r="DF46" s="416"/>
      <c r="DG46" s="416"/>
      <c r="DH46" s="416"/>
      <c r="DI46" s="416"/>
      <c r="DJ46" s="416"/>
      <c r="DK46" s="416"/>
      <c r="DL46" s="416"/>
      <c r="DM46" s="416"/>
      <c r="DN46" s="416"/>
      <c r="DO46" s="416"/>
      <c r="DP46" s="416"/>
      <c r="DQ46" s="416"/>
      <c r="DR46" s="416"/>
      <c r="DS46" s="416"/>
      <c r="DT46" s="416"/>
      <c r="DU46" s="416"/>
      <c r="DV46" s="416"/>
      <c r="DW46" s="416"/>
      <c r="DX46" s="416"/>
      <c r="DY46" s="416"/>
      <c r="DZ46" s="416"/>
      <c r="EA46" s="416"/>
    </row>
    <row r="47" spans="1:131" s="141" customFormat="1" ht="20.100000000000001" customHeight="1">
      <c r="A47" s="182"/>
      <c r="B47" s="350" t="s">
        <v>317</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77">
        <v>0</v>
      </c>
      <c r="V47" s="177">
        <v>0</v>
      </c>
      <c r="W47" s="177">
        <v>0</v>
      </c>
      <c r="X47" s="177">
        <v>0</v>
      </c>
      <c r="Y47" s="177">
        <v>0</v>
      </c>
      <c r="Z47" s="177">
        <v>0</v>
      </c>
      <c r="AA47" s="177">
        <v>0</v>
      </c>
      <c r="AB47" s="177">
        <v>0</v>
      </c>
      <c r="AC47" s="177">
        <v>0</v>
      </c>
      <c r="AD47" s="177">
        <v>0</v>
      </c>
      <c r="AE47" s="177">
        <v>0</v>
      </c>
      <c r="AF47" s="177">
        <v>0</v>
      </c>
      <c r="AG47" s="105">
        <v>0</v>
      </c>
      <c r="AH47" s="178">
        <v>0</v>
      </c>
      <c r="AI47" s="105">
        <v>0</v>
      </c>
      <c r="AJ47" s="178">
        <v>0</v>
      </c>
      <c r="AK47" s="105">
        <v>0</v>
      </c>
      <c r="AL47" s="178">
        <v>0</v>
      </c>
      <c r="AM47" s="105">
        <v>0</v>
      </c>
      <c r="AN47" s="178">
        <v>0</v>
      </c>
      <c r="AO47" s="105">
        <v>0</v>
      </c>
      <c r="AP47" s="178">
        <v>0</v>
      </c>
      <c r="AQ47" s="105" t="s">
        <v>297</v>
      </c>
      <c r="AR47" s="178" t="s">
        <v>297</v>
      </c>
      <c r="AS47" s="105">
        <v>0</v>
      </c>
      <c r="AT47" s="178">
        <v>0</v>
      </c>
      <c r="AU47" s="105">
        <v>0</v>
      </c>
      <c r="AV47" s="178">
        <v>0</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t="s">
        <v>297</v>
      </c>
      <c r="BN47" s="178" t="s">
        <v>297</v>
      </c>
      <c r="BO47" s="105">
        <v>0</v>
      </c>
      <c r="BP47" s="178">
        <v>0</v>
      </c>
      <c r="BQ47" s="105">
        <v>0</v>
      </c>
      <c r="BR47" s="178">
        <v>0</v>
      </c>
      <c r="BS47" s="105">
        <v>0</v>
      </c>
      <c r="BT47" s="178">
        <v>0</v>
      </c>
      <c r="BU47" s="105">
        <v>0</v>
      </c>
      <c r="BV47" s="178" t="e">
        <v>#DIV/0!</v>
      </c>
      <c r="BW47" s="105">
        <v>0</v>
      </c>
      <c r="BX47" s="178">
        <v>0</v>
      </c>
      <c r="BY47" s="105">
        <v>0</v>
      </c>
      <c r="BZ47" s="178">
        <v>0</v>
      </c>
      <c r="CA47" s="105">
        <v>0</v>
      </c>
      <c r="CB47" s="178">
        <v>0</v>
      </c>
      <c r="CC47" s="105">
        <v>0</v>
      </c>
      <c r="CD47" s="178">
        <v>0</v>
      </c>
      <c r="CE47" s="105">
        <v>0</v>
      </c>
      <c r="CF47" s="178">
        <v>0</v>
      </c>
      <c r="CG47" s="105">
        <v>0</v>
      </c>
      <c r="CH47" s="178">
        <v>0</v>
      </c>
      <c r="CI47" s="105">
        <v>0</v>
      </c>
      <c r="CJ47" s="178">
        <v>0</v>
      </c>
      <c r="CK47" s="105">
        <v>0</v>
      </c>
      <c r="CL47" s="178">
        <v>0</v>
      </c>
      <c r="CM47" s="105">
        <v>0</v>
      </c>
      <c r="CN47" s="178">
        <v>0</v>
      </c>
      <c r="CO47" s="105">
        <v>0</v>
      </c>
      <c r="CP47" s="178">
        <v>0</v>
      </c>
      <c r="CQ47" s="105">
        <v>0</v>
      </c>
      <c r="CR47" s="178">
        <v>0</v>
      </c>
      <c r="CS47" s="105" t="s">
        <v>297</v>
      </c>
      <c r="CT47" s="178" t="s">
        <v>297</v>
      </c>
      <c r="CU47" s="105" t="s">
        <v>297</v>
      </c>
      <c r="CV47" s="178" t="s">
        <v>297</v>
      </c>
      <c r="CW47" s="105" t="s">
        <v>297</v>
      </c>
      <c r="CX47" s="178" t="s">
        <v>297</v>
      </c>
      <c r="CY47" s="178">
        <v>0</v>
      </c>
      <c r="CZ47" s="178">
        <v>0</v>
      </c>
      <c r="DA47" s="416"/>
      <c r="DB47" s="416"/>
      <c r="DC47" s="416"/>
      <c r="DD47" s="416"/>
      <c r="DE47" s="416"/>
      <c r="DF47" s="416"/>
      <c r="DG47" s="416"/>
      <c r="DH47" s="416"/>
      <c r="DI47" s="416"/>
      <c r="DJ47" s="416"/>
      <c r="DK47" s="416"/>
      <c r="DL47" s="416"/>
      <c r="DM47" s="416"/>
      <c r="DN47" s="416"/>
      <c r="DO47" s="416"/>
      <c r="DP47" s="416"/>
      <c r="DQ47" s="416"/>
      <c r="DR47" s="416"/>
      <c r="DS47" s="416"/>
      <c r="DT47" s="416"/>
      <c r="DU47" s="416"/>
      <c r="DV47" s="416"/>
      <c r="DW47" s="416"/>
      <c r="DX47" s="416"/>
      <c r="DY47" s="416"/>
      <c r="DZ47" s="416"/>
      <c r="EA47" s="416"/>
    </row>
    <row r="48" spans="1:131" s="138" customFormat="1" ht="20.100000000000001" customHeight="1">
      <c r="A48" s="182"/>
      <c r="B48" s="351"/>
      <c r="C48" s="347"/>
      <c r="D48" s="348"/>
      <c r="E48" s="349"/>
      <c r="F48" s="348"/>
      <c r="G48" s="349"/>
      <c r="H48" s="348"/>
      <c r="I48" s="349"/>
      <c r="J48" s="348"/>
      <c r="K48" s="349"/>
      <c r="L48" s="348"/>
      <c r="M48" s="349"/>
      <c r="N48" s="348"/>
      <c r="O48" s="349"/>
      <c r="P48" s="348"/>
      <c r="Q48" s="349"/>
      <c r="R48" s="348"/>
      <c r="S48" s="349"/>
      <c r="T48" s="348"/>
      <c r="U48" s="347"/>
      <c r="V48" s="347"/>
      <c r="W48" s="347"/>
      <c r="X48" s="347"/>
      <c r="Y48" s="347"/>
      <c r="Z48" s="347"/>
      <c r="AA48" s="347"/>
      <c r="AB48" s="347"/>
      <c r="AC48" s="347"/>
      <c r="AD48" s="347"/>
      <c r="AE48" s="347"/>
      <c r="AF48" s="347"/>
      <c r="AG48" s="349"/>
      <c r="AH48" s="348"/>
      <c r="AI48" s="349"/>
      <c r="AJ48" s="348"/>
      <c r="AK48" s="349"/>
      <c r="AL48" s="348"/>
      <c r="AM48" s="349"/>
      <c r="AN48" s="348"/>
      <c r="AO48" s="349"/>
      <c r="AP48" s="348"/>
      <c r="AQ48" s="349"/>
      <c r="AR48" s="348"/>
      <c r="AS48" s="349"/>
      <c r="AT48" s="348"/>
      <c r="AU48" s="349"/>
      <c r="AV48" s="348"/>
      <c r="AW48" s="349"/>
      <c r="AX48" s="348"/>
      <c r="AY48" s="349"/>
      <c r="AZ48" s="348"/>
      <c r="BA48" s="349"/>
      <c r="BB48" s="348"/>
      <c r="BC48" s="349"/>
      <c r="BD48" s="348"/>
      <c r="BE48" s="349"/>
      <c r="BF48" s="348"/>
      <c r="BG48" s="349"/>
      <c r="BH48" s="348"/>
      <c r="BI48" s="349"/>
      <c r="BJ48" s="348"/>
      <c r="BK48" s="349"/>
      <c r="BL48" s="348"/>
      <c r="BM48" s="349"/>
      <c r="BN48" s="348"/>
      <c r="BO48" s="349"/>
      <c r="BP48" s="348"/>
      <c r="BQ48" s="349"/>
      <c r="BR48" s="348"/>
      <c r="BS48" s="349"/>
      <c r="BT48" s="348"/>
      <c r="BU48" s="349"/>
      <c r="BV48" s="348"/>
      <c r="BW48" s="349"/>
      <c r="BX48" s="348"/>
      <c r="BY48" s="349"/>
      <c r="BZ48" s="348"/>
      <c r="CA48" s="349"/>
      <c r="CB48" s="348"/>
      <c r="CC48" s="349"/>
      <c r="CD48" s="348"/>
      <c r="CE48" s="349"/>
      <c r="CF48" s="348"/>
      <c r="CG48" s="349"/>
      <c r="CH48" s="348"/>
      <c r="CI48" s="349"/>
      <c r="CJ48" s="348"/>
      <c r="CK48" s="349"/>
      <c r="CL48" s="348"/>
      <c r="CM48" s="349"/>
      <c r="CN48" s="348"/>
      <c r="CO48" s="349"/>
      <c r="CP48" s="348"/>
      <c r="CQ48" s="349"/>
      <c r="CR48" s="348"/>
      <c r="CS48" s="349"/>
      <c r="CT48" s="348"/>
      <c r="CU48" s="349"/>
      <c r="CV48" s="348"/>
      <c r="CW48" s="349"/>
      <c r="CX48" s="348"/>
      <c r="CY48" s="348"/>
      <c r="CZ48" s="348"/>
      <c r="DA48" s="416"/>
      <c r="DB48" s="416"/>
      <c r="DC48" s="416"/>
      <c r="DD48" s="416"/>
      <c r="DE48" s="416"/>
      <c r="DF48" s="416"/>
      <c r="DG48" s="416"/>
      <c r="DH48" s="416"/>
      <c r="DI48" s="416"/>
      <c r="DJ48" s="416"/>
      <c r="DK48" s="416"/>
      <c r="DL48" s="416"/>
      <c r="DM48" s="416"/>
      <c r="DN48" s="416"/>
      <c r="DO48" s="416"/>
      <c r="DP48" s="416"/>
      <c r="DQ48" s="416"/>
      <c r="DR48" s="416"/>
      <c r="DS48" s="416"/>
      <c r="DT48" s="416"/>
      <c r="DU48" s="416"/>
      <c r="DV48" s="416"/>
      <c r="DW48" s="416"/>
      <c r="DX48" s="416"/>
      <c r="DY48" s="416"/>
      <c r="DZ48" s="416"/>
      <c r="EA48" s="416"/>
    </row>
    <row r="49" spans="1:131" s="138" customFormat="1" ht="20.100000000000001" customHeight="1">
      <c r="A49" s="182"/>
      <c r="B49" s="351" t="s">
        <v>318</v>
      </c>
      <c r="C49" s="347"/>
      <c r="D49" s="348"/>
      <c r="E49" s="349"/>
      <c r="F49" s="348"/>
      <c r="G49" s="349"/>
      <c r="H49" s="348"/>
      <c r="I49" s="349"/>
      <c r="J49" s="348"/>
      <c r="K49" s="349"/>
      <c r="L49" s="348"/>
      <c r="M49" s="349"/>
      <c r="N49" s="348"/>
      <c r="O49" s="349"/>
      <c r="P49" s="348"/>
      <c r="Q49" s="349"/>
      <c r="R49" s="348"/>
      <c r="S49" s="349"/>
      <c r="T49" s="348"/>
      <c r="U49" s="347"/>
      <c r="V49" s="347"/>
      <c r="W49" s="347"/>
      <c r="X49" s="347"/>
      <c r="Y49" s="347"/>
      <c r="Z49" s="347"/>
      <c r="AA49" s="347"/>
      <c r="AB49" s="347"/>
      <c r="AC49" s="347"/>
      <c r="AD49" s="347"/>
      <c r="AE49" s="347"/>
      <c r="AF49" s="347"/>
      <c r="AG49" s="349"/>
      <c r="AH49" s="348"/>
      <c r="AI49" s="349"/>
      <c r="AJ49" s="348"/>
      <c r="AK49" s="349"/>
      <c r="AL49" s="348"/>
      <c r="AM49" s="349"/>
      <c r="AN49" s="348"/>
      <c r="AO49" s="349"/>
      <c r="AP49" s="348"/>
      <c r="AQ49" s="349"/>
      <c r="AR49" s="348"/>
      <c r="AS49" s="349"/>
      <c r="AT49" s="348"/>
      <c r="AU49" s="349"/>
      <c r="AV49" s="348"/>
      <c r="AW49" s="349"/>
      <c r="AX49" s="348"/>
      <c r="AY49" s="349"/>
      <c r="AZ49" s="348"/>
      <c r="BA49" s="349"/>
      <c r="BB49" s="348"/>
      <c r="BC49" s="349"/>
      <c r="BD49" s="348"/>
      <c r="BE49" s="349"/>
      <c r="BF49" s="348"/>
      <c r="BG49" s="349"/>
      <c r="BH49" s="348"/>
      <c r="BI49" s="349"/>
      <c r="BJ49" s="348"/>
      <c r="BK49" s="349"/>
      <c r="BL49" s="348"/>
      <c r="BM49" s="349"/>
      <c r="BN49" s="348"/>
      <c r="BO49" s="349"/>
      <c r="BP49" s="348"/>
      <c r="BQ49" s="349"/>
      <c r="BR49" s="348"/>
      <c r="BS49" s="349"/>
      <c r="BT49" s="348"/>
      <c r="BU49" s="349"/>
      <c r="BV49" s="348"/>
      <c r="BW49" s="349"/>
      <c r="BX49" s="348"/>
      <c r="BY49" s="349"/>
      <c r="BZ49" s="348"/>
      <c r="CA49" s="349"/>
      <c r="CB49" s="348"/>
      <c r="CC49" s="349"/>
      <c r="CD49" s="348"/>
      <c r="CE49" s="349"/>
      <c r="CF49" s="348"/>
      <c r="CG49" s="349"/>
      <c r="CH49" s="348"/>
      <c r="CI49" s="349"/>
      <c r="CJ49" s="348"/>
      <c r="CK49" s="349"/>
      <c r="CL49" s="348"/>
      <c r="CM49" s="349"/>
      <c r="CN49" s="348"/>
      <c r="CO49" s="349"/>
      <c r="CP49" s="348"/>
      <c r="CQ49" s="349"/>
      <c r="CR49" s="348"/>
      <c r="CS49" s="349"/>
      <c r="CT49" s="348"/>
      <c r="CU49" s="349"/>
      <c r="CV49" s="348"/>
      <c r="CW49" s="349"/>
      <c r="CX49" s="348"/>
      <c r="CY49" s="348"/>
      <c r="CZ49" s="348"/>
      <c r="DA49" s="416"/>
      <c r="DB49" s="416"/>
      <c r="DC49" s="416"/>
      <c r="DD49" s="416"/>
      <c r="DE49" s="416"/>
      <c r="DF49" s="416"/>
      <c r="DG49" s="416"/>
      <c r="DH49" s="416"/>
      <c r="DI49" s="416"/>
      <c r="DJ49" s="416"/>
      <c r="DK49" s="416"/>
      <c r="DL49" s="416"/>
      <c r="DM49" s="416"/>
      <c r="DN49" s="416"/>
      <c r="DO49" s="416"/>
      <c r="DP49" s="416"/>
      <c r="DQ49" s="416"/>
      <c r="DR49" s="416"/>
      <c r="DS49" s="416"/>
      <c r="DT49" s="416"/>
      <c r="DU49" s="416"/>
      <c r="DV49" s="416"/>
      <c r="DW49" s="416"/>
      <c r="DX49" s="416"/>
      <c r="DY49" s="416"/>
      <c r="DZ49" s="416"/>
      <c r="EA49" s="416"/>
    </row>
    <row r="50" spans="1:131" s="141" customFormat="1" ht="20.100000000000001" customHeight="1">
      <c r="A50" s="182"/>
      <c r="B50" s="351" t="s">
        <v>310</v>
      </c>
      <c r="C50" s="177">
        <v>58426.223400560004</v>
      </c>
      <c r="D50" s="181">
        <v>100</v>
      </c>
      <c r="E50" s="105">
        <v>29488.678818999997</v>
      </c>
      <c r="F50" s="181">
        <v>100</v>
      </c>
      <c r="G50" s="105">
        <v>18631.392086450003</v>
      </c>
      <c r="H50" s="181">
        <v>100</v>
      </c>
      <c r="I50" s="105">
        <v>11467.915351740001</v>
      </c>
      <c r="J50" s="181">
        <v>100</v>
      </c>
      <c r="K50" s="105">
        <v>19143.943178999998</v>
      </c>
      <c r="L50" s="181">
        <v>100</v>
      </c>
      <c r="M50" s="105">
        <v>13868.215967000002</v>
      </c>
      <c r="N50" s="181">
        <v>100</v>
      </c>
      <c r="O50" s="105">
        <v>6457.7650239999984</v>
      </c>
      <c r="P50" s="181">
        <v>100</v>
      </c>
      <c r="Q50" s="105">
        <v>4209.6367130799999</v>
      </c>
      <c r="R50" s="181">
        <v>100</v>
      </c>
      <c r="S50" s="105">
        <v>5066.0144855999997</v>
      </c>
      <c r="T50" s="181">
        <v>100</v>
      </c>
      <c r="U50" s="180">
        <v>23664.775063219997</v>
      </c>
      <c r="V50" s="180">
        <v>100</v>
      </c>
      <c r="W50" s="180">
        <v>2197.6195270000003</v>
      </c>
      <c r="X50" s="180">
        <v>100</v>
      </c>
      <c r="Y50" s="180">
        <v>1016.7369077200001</v>
      </c>
      <c r="Z50" s="180">
        <v>100</v>
      </c>
      <c r="AA50" s="180">
        <v>3338.3555109999998</v>
      </c>
      <c r="AB50" s="180">
        <v>100</v>
      </c>
      <c r="AC50" s="180">
        <v>261.826505</v>
      </c>
      <c r="AD50" s="180">
        <v>100</v>
      </c>
      <c r="AE50" s="180">
        <v>180.43182899999996</v>
      </c>
      <c r="AF50" s="180">
        <v>100</v>
      </c>
      <c r="AG50" s="105">
        <v>2769.0987480000003</v>
      </c>
      <c r="AH50" s="181">
        <v>100</v>
      </c>
      <c r="AI50" s="105">
        <v>6158.1484394500003</v>
      </c>
      <c r="AJ50" s="181">
        <v>100</v>
      </c>
      <c r="AK50" s="105">
        <v>350.69726099999997</v>
      </c>
      <c r="AL50" s="181">
        <v>100</v>
      </c>
      <c r="AM50" s="105">
        <v>2264.829013</v>
      </c>
      <c r="AN50" s="181">
        <v>100</v>
      </c>
      <c r="AO50" s="105">
        <v>1868.9699419999999</v>
      </c>
      <c r="AP50" s="181">
        <v>100</v>
      </c>
      <c r="AQ50" s="105" t="s">
        <v>297</v>
      </c>
      <c r="AR50" s="181" t="s">
        <v>297</v>
      </c>
      <c r="AS50" s="105">
        <v>1474.9537780000001</v>
      </c>
      <c r="AT50" s="181">
        <v>100</v>
      </c>
      <c r="AU50" s="105">
        <v>1652.5143000000003</v>
      </c>
      <c r="AV50" s="181">
        <v>100</v>
      </c>
      <c r="AW50" s="105">
        <v>4258.2217449999998</v>
      </c>
      <c r="AX50" s="181">
        <v>100</v>
      </c>
      <c r="AY50" s="105">
        <v>1761.1365350000001</v>
      </c>
      <c r="AZ50" s="181">
        <v>100</v>
      </c>
      <c r="BA50" s="105">
        <v>1172.1217780000002</v>
      </c>
      <c r="BB50" s="181">
        <v>100</v>
      </c>
      <c r="BC50" s="105">
        <v>1.0233300000000001</v>
      </c>
      <c r="BD50" s="181">
        <v>100</v>
      </c>
      <c r="BE50" s="105">
        <v>338.34384506999999</v>
      </c>
      <c r="BF50" s="181">
        <v>100</v>
      </c>
      <c r="BG50" s="105">
        <v>509.36748735999998</v>
      </c>
      <c r="BH50" s="181">
        <v>100</v>
      </c>
      <c r="BI50" s="105">
        <v>82.541446000000008</v>
      </c>
      <c r="BJ50" s="181">
        <v>100</v>
      </c>
      <c r="BK50" s="105">
        <v>981.83371200000011</v>
      </c>
      <c r="BL50" s="181">
        <v>100</v>
      </c>
      <c r="BM50" s="105" t="s">
        <v>297</v>
      </c>
      <c r="BN50" s="181" t="s">
        <v>297</v>
      </c>
      <c r="BO50" s="105">
        <v>255.03869363000001</v>
      </c>
      <c r="BP50" s="181">
        <v>100</v>
      </c>
      <c r="BQ50" s="105">
        <v>227.20311609000001</v>
      </c>
      <c r="BR50" s="181">
        <v>100</v>
      </c>
      <c r="BS50" s="105">
        <v>28.89324839</v>
      </c>
      <c r="BT50" s="181">
        <v>100</v>
      </c>
      <c r="BU50" s="105">
        <v>0</v>
      </c>
      <c r="BV50" s="181" t="e">
        <v>#DIV/0!</v>
      </c>
      <c r="BW50" s="105">
        <v>117.53078599999999</v>
      </c>
      <c r="BX50" s="181">
        <v>100</v>
      </c>
      <c r="BY50" s="105">
        <v>1512.3179110000001</v>
      </c>
      <c r="BZ50" s="181">
        <v>100</v>
      </c>
      <c r="CA50" s="105">
        <v>218.19495775999997</v>
      </c>
      <c r="CB50" s="181">
        <v>100</v>
      </c>
      <c r="CC50" s="105">
        <v>163.80353700000001</v>
      </c>
      <c r="CD50" s="181">
        <v>100</v>
      </c>
      <c r="CE50" s="105">
        <v>36.572570999999996</v>
      </c>
      <c r="CF50" s="181">
        <v>100</v>
      </c>
      <c r="CG50" s="105">
        <v>191.40442554999998</v>
      </c>
      <c r="CH50" s="181">
        <v>100</v>
      </c>
      <c r="CI50" s="105">
        <v>117.761253</v>
      </c>
      <c r="CJ50" s="181">
        <v>100</v>
      </c>
      <c r="CK50" s="105">
        <v>0.89122391000000001</v>
      </c>
      <c r="CL50" s="181">
        <v>100</v>
      </c>
      <c r="CM50" s="105">
        <v>70.713894999999994</v>
      </c>
      <c r="CN50" s="181">
        <v>100</v>
      </c>
      <c r="CO50" s="105">
        <v>12.384975000000001</v>
      </c>
      <c r="CP50" s="181">
        <v>100</v>
      </c>
      <c r="CQ50" s="105">
        <v>11.426660929999999</v>
      </c>
      <c r="CR50" s="181">
        <v>100</v>
      </c>
      <c r="CS50" s="105" t="s">
        <v>297</v>
      </c>
      <c r="CT50" s="181" t="s">
        <v>297</v>
      </c>
      <c r="CU50" s="105" t="s">
        <v>297</v>
      </c>
      <c r="CV50" s="181" t="s">
        <v>297</v>
      </c>
      <c r="CW50" s="105" t="s">
        <v>297</v>
      </c>
      <c r="CX50" s="181" t="s">
        <v>297</v>
      </c>
      <c r="CY50" s="181">
        <v>56.333578000000003</v>
      </c>
      <c r="CZ50" s="181">
        <v>100</v>
      </c>
      <c r="DA50" s="416"/>
      <c r="DB50" s="416"/>
      <c r="DC50" s="416"/>
      <c r="DD50" s="416"/>
      <c r="DE50" s="416"/>
      <c r="DF50" s="416"/>
      <c r="DG50" s="416"/>
      <c r="DH50" s="416"/>
      <c r="DI50" s="416"/>
      <c r="DJ50" s="416"/>
      <c r="DK50" s="416"/>
      <c r="DL50" s="416"/>
      <c r="DM50" s="416"/>
      <c r="DN50" s="416"/>
      <c r="DO50" s="416"/>
      <c r="DP50" s="416"/>
      <c r="DQ50" s="416"/>
      <c r="DR50" s="416"/>
      <c r="DS50" s="416"/>
      <c r="DT50" s="416"/>
      <c r="DU50" s="416"/>
      <c r="DV50" s="416"/>
      <c r="DW50" s="416"/>
      <c r="DX50" s="416"/>
      <c r="DY50" s="416"/>
      <c r="DZ50" s="416"/>
      <c r="EA50" s="416"/>
    </row>
    <row r="51" spans="1:131" s="141" customFormat="1" ht="20.100000000000001" customHeight="1">
      <c r="A51" s="182"/>
      <c r="B51" s="350" t="s">
        <v>311</v>
      </c>
      <c r="C51" s="177">
        <v>8366.6501314299985</v>
      </c>
      <c r="D51" s="178">
        <v>14.320025571513845</v>
      </c>
      <c r="E51" s="105">
        <v>6347.7217389999987</v>
      </c>
      <c r="F51" s="178">
        <v>21.525961803721319</v>
      </c>
      <c r="G51" s="105">
        <v>3608.7052939599998</v>
      </c>
      <c r="H51" s="178">
        <v>19.368951483686995</v>
      </c>
      <c r="I51" s="105">
        <v>1969.1077480700001</v>
      </c>
      <c r="J51" s="178">
        <v>17.170581467286745</v>
      </c>
      <c r="K51" s="105">
        <v>3791.699880000001</v>
      </c>
      <c r="L51" s="178">
        <v>19.806263759491916</v>
      </c>
      <c r="M51" s="105">
        <v>2675.4202059999993</v>
      </c>
      <c r="N51" s="178">
        <v>19.291740281275352</v>
      </c>
      <c r="O51" s="105">
        <v>2426.9136349999999</v>
      </c>
      <c r="P51" s="178">
        <v>37.581324591100525</v>
      </c>
      <c r="Q51" s="105">
        <v>1105.96724705</v>
      </c>
      <c r="R51" s="178">
        <v>26.272272940170506</v>
      </c>
      <c r="S51" s="105">
        <v>1449.37173564</v>
      </c>
      <c r="T51" s="178">
        <v>28.60970373771724</v>
      </c>
      <c r="U51" s="177">
        <v>1277.66507591</v>
      </c>
      <c r="V51" s="177">
        <v>5.3990163544624536</v>
      </c>
      <c r="W51" s="177">
        <v>309.70727800000003</v>
      </c>
      <c r="X51" s="177">
        <v>14.092852479463794</v>
      </c>
      <c r="Y51" s="177">
        <v>287.88163641</v>
      </c>
      <c r="Z51" s="177">
        <v>28.314270311635028</v>
      </c>
      <c r="AA51" s="177">
        <v>1077.63044212</v>
      </c>
      <c r="AB51" s="177">
        <v>32.280278076111713</v>
      </c>
      <c r="AC51" s="177">
        <v>202.28996699999999</v>
      </c>
      <c r="AD51" s="177">
        <v>77.261072938356634</v>
      </c>
      <c r="AE51" s="177">
        <v>135.03485799999999</v>
      </c>
      <c r="AF51" s="177">
        <v>74.839821082786912</v>
      </c>
      <c r="AG51" s="105">
        <v>959.13961100000006</v>
      </c>
      <c r="AH51" s="178">
        <v>34.637248371613502</v>
      </c>
      <c r="AI51" s="105">
        <v>837.5687244500001</v>
      </c>
      <c r="AJ51" s="178">
        <v>13.600983033867978</v>
      </c>
      <c r="AK51" s="105">
        <v>46.868553000000006</v>
      </c>
      <c r="AL51" s="178">
        <v>13.364390946868562</v>
      </c>
      <c r="AM51" s="105">
        <v>511.57757999999995</v>
      </c>
      <c r="AN51" s="178">
        <v>22.587911805419807</v>
      </c>
      <c r="AO51" s="105">
        <v>482.385895</v>
      </c>
      <c r="AP51" s="178">
        <v>25.810254309590174</v>
      </c>
      <c r="AQ51" s="105" t="s">
        <v>297</v>
      </c>
      <c r="AR51" s="178" t="s">
        <v>297</v>
      </c>
      <c r="AS51" s="105">
        <v>478.88076799999999</v>
      </c>
      <c r="AT51" s="178">
        <v>32.467510178478278</v>
      </c>
      <c r="AU51" s="105">
        <v>271.09657900000002</v>
      </c>
      <c r="AV51" s="178">
        <v>16.405097311412071</v>
      </c>
      <c r="AW51" s="105">
        <v>364.15384299999999</v>
      </c>
      <c r="AX51" s="178">
        <v>8.5517820538018974</v>
      </c>
      <c r="AY51" s="105">
        <v>105.575774</v>
      </c>
      <c r="AZ51" s="178">
        <v>5.9947523602989694</v>
      </c>
      <c r="BA51" s="105">
        <v>136.07692500000002</v>
      </c>
      <c r="BB51" s="178">
        <v>11.609452836222278</v>
      </c>
      <c r="BC51" s="105">
        <v>1.0233300000000001</v>
      </c>
      <c r="BD51" s="178">
        <v>100</v>
      </c>
      <c r="BE51" s="105">
        <v>37.513033460000003</v>
      </c>
      <c r="BF51" s="178">
        <v>11.087251624819398</v>
      </c>
      <c r="BG51" s="105">
        <v>170.19236072000001</v>
      </c>
      <c r="BH51" s="178">
        <v>33.412489988728915</v>
      </c>
      <c r="BI51" s="105">
        <v>57.108269000000007</v>
      </c>
      <c r="BJ51" s="178">
        <v>69.187386176878945</v>
      </c>
      <c r="BK51" s="105">
        <v>330.60670399999998</v>
      </c>
      <c r="BL51" s="178">
        <v>33.672372414932923</v>
      </c>
      <c r="BM51" s="105" t="s">
        <v>297</v>
      </c>
      <c r="BN51" s="178" t="s">
        <v>297</v>
      </c>
      <c r="BO51" s="105">
        <v>84.51269004000001</v>
      </c>
      <c r="BP51" s="178">
        <v>33.137203158124571</v>
      </c>
      <c r="BQ51" s="105">
        <v>48.13152616</v>
      </c>
      <c r="BR51" s="178">
        <v>21.184360051177322</v>
      </c>
      <c r="BS51" s="105">
        <v>28.89324839</v>
      </c>
      <c r="BT51" s="178">
        <v>100</v>
      </c>
      <c r="BU51" s="105">
        <v>0</v>
      </c>
      <c r="BV51" s="178" t="e">
        <v>#DIV/0!</v>
      </c>
      <c r="BW51" s="105">
        <v>24.877844</v>
      </c>
      <c r="BX51" s="178">
        <v>21.167087234488505</v>
      </c>
      <c r="BY51" s="105">
        <v>130.14074600000001</v>
      </c>
      <c r="BZ51" s="178">
        <v>8.6053828400369987</v>
      </c>
      <c r="CA51" s="105">
        <v>23.608487759999996</v>
      </c>
      <c r="CB51" s="178">
        <v>10.819905282122868</v>
      </c>
      <c r="CC51" s="105">
        <v>38.178269999999998</v>
      </c>
      <c r="CD51" s="178">
        <v>23.307353857688675</v>
      </c>
      <c r="CE51" s="105">
        <v>16.752061999999999</v>
      </c>
      <c r="CF51" s="178">
        <v>45.804988662131521</v>
      </c>
      <c r="CG51" s="105">
        <v>23.01448431</v>
      </c>
      <c r="CH51" s="178">
        <v>12.02400845428101</v>
      </c>
      <c r="CI51" s="105">
        <v>11.0455691</v>
      </c>
      <c r="CJ51" s="178">
        <v>9.3796293930398313</v>
      </c>
      <c r="CK51" s="105">
        <v>0.89122391000000001</v>
      </c>
      <c r="CL51" s="178">
        <v>100</v>
      </c>
      <c r="CM51" s="105">
        <v>18.828635999999999</v>
      </c>
      <c r="CN51" s="178">
        <v>26.626501057536149</v>
      </c>
      <c r="CO51" s="105">
        <v>7.2520340000000001</v>
      </c>
      <c r="CP51" s="178">
        <v>58.555095993330632</v>
      </c>
      <c r="CQ51" s="105">
        <v>1.6326739999999999E-2</v>
      </c>
      <c r="CR51" s="178">
        <v>0.14288286053133109</v>
      </c>
      <c r="CS51" s="105" t="s">
        <v>297</v>
      </c>
      <c r="CT51" s="178" t="s">
        <v>297</v>
      </c>
      <c r="CU51" s="105" t="s">
        <v>297</v>
      </c>
      <c r="CV51" s="178" t="s">
        <v>297</v>
      </c>
      <c r="CW51" s="105" t="s">
        <v>297</v>
      </c>
      <c r="CX51" s="178" t="s">
        <v>297</v>
      </c>
      <c r="CY51" s="178">
        <v>4.4143279999999994</v>
      </c>
      <c r="CZ51" s="178">
        <v>7.836051173600227</v>
      </c>
      <c r="DA51" s="416"/>
      <c r="DB51" s="416"/>
      <c r="DC51" s="416"/>
      <c r="DD51" s="416"/>
      <c r="DE51" s="416"/>
      <c r="DF51" s="416"/>
      <c r="DG51" s="416"/>
      <c r="DH51" s="416"/>
      <c r="DI51" s="416"/>
      <c r="DJ51" s="416"/>
      <c r="DK51" s="416"/>
      <c r="DL51" s="416"/>
      <c r="DM51" s="416"/>
      <c r="DN51" s="416"/>
      <c r="DO51" s="416"/>
      <c r="DP51" s="416"/>
      <c r="DQ51" s="416"/>
      <c r="DR51" s="416"/>
      <c r="DS51" s="416"/>
      <c r="DT51" s="416"/>
      <c r="DU51" s="416"/>
      <c r="DV51" s="416"/>
      <c r="DW51" s="416"/>
      <c r="DX51" s="416"/>
      <c r="DY51" s="416"/>
      <c r="DZ51" s="416"/>
      <c r="EA51" s="416"/>
    </row>
    <row r="52" spans="1:131" s="141" customFormat="1" ht="20.100000000000001" customHeight="1">
      <c r="A52" s="182"/>
      <c r="B52" s="350" t="s">
        <v>312</v>
      </c>
      <c r="C52" s="177">
        <v>9015.5192937400025</v>
      </c>
      <c r="D52" s="181">
        <v>15.43060422018239</v>
      </c>
      <c r="E52" s="105">
        <v>3693.9096879999997</v>
      </c>
      <c r="F52" s="181">
        <v>12.526535049850922</v>
      </c>
      <c r="G52" s="105">
        <v>3338.3434732699998</v>
      </c>
      <c r="H52" s="181">
        <v>17.917842412311568</v>
      </c>
      <c r="I52" s="105">
        <v>2058.6850072800003</v>
      </c>
      <c r="J52" s="181">
        <v>17.951693434566906</v>
      </c>
      <c r="K52" s="105">
        <v>1861.9208659999999</v>
      </c>
      <c r="L52" s="181">
        <v>9.725900503311351</v>
      </c>
      <c r="M52" s="105">
        <v>625.02133900000013</v>
      </c>
      <c r="N52" s="181">
        <v>4.5068618810614458</v>
      </c>
      <c r="O52" s="105">
        <v>190.91510699999998</v>
      </c>
      <c r="P52" s="181">
        <v>2.956365031717203</v>
      </c>
      <c r="Q52" s="105">
        <v>592.40402843999993</v>
      </c>
      <c r="R52" s="181">
        <v>14.072568936870677</v>
      </c>
      <c r="S52" s="105">
        <v>500.76642295000005</v>
      </c>
      <c r="T52" s="181">
        <v>9.8848201949168164</v>
      </c>
      <c r="U52" s="180">
        <v>1759.9104256000003</v>
      </c>
      <c r="V52" s="180">
        <v>7.4368356381940375</v>
      </c>
      <c r="W52" s="180">
        <v>162.70192800000001</v>
      </c>
      <c r="X52" s="180">
        <v>7.4035530719053346</v>
      </c>
      <c r="Y52" s="180">
        <v>30.754371650000003</v>
      </c>
      <c r="Z52" s="180">
        <v>3.0248111794196295</v>
      </c>
      <c r="AA52" s="180">
        <v>236.03699566999995</v>
      </c>
      <c r="AB52" s="180">
        <v>7.0704571425137228</v>
      </c>
      <c r="AC52" s="180">
        <v>57.782718000000003</v>
      </c>
      <c r="AD52" s="180">
        <v>22.069086550271145</v>
      </c>
      <c r="AE52" s="180">
        <v>44.543365999999999</v>
      </c>
      <c r="AF52" s="180">
        <v>24.68708888385763</v>
      </c>
      <c r="AG52" s="105">
        <v>137.32264699999999</v>
      </c>
      <c r="AH52" s="181">
        <v>4.9591097861418687</v>
      </c>
      <c r="AI52" s="105">
        <v>387.02597833999999</v>
      </c>
      <c r="AJ52" s="181">
        <v>6.2847783249370046</v>
      </c>
      <c r="AK52" s="105">
        <v>7.9849549999999994</v>
      </c>
      <c r="AL52" s="181">
        <v>2.2768797729503794</v>
      </c>
      <c r="AM52" s="105">
        <v>86.611230000000006</v>
      </c>
      <c r="AN52" s="181">
        <v>3.8241840555227822</v>
      </c>
      <c r="AO52" s="105">
        <v>140.22518299999999</v>
      </c>
      <c r="AP52" s="181">
        <v>7.5028056818262083</v>
      </c>
      <c r="AQ52" s="105" t="s">
        <v>297</v>
      </c>
      <c r="AR52" s="181" t="s">
        <v>297</v>
      </c>
      <c r="AS52" s="105">
        <v>16.752447</v>
      </c>
      <c r="AT52" s="181">
        <v>1.1357947109851736</v>
      </c>
      <c r="AU52" s="105">
        <v>66.316887000000008</v>
      </c>
      <c r="AV52" s="181">
        <v>4.0130900531390257</v>
      </c>
      <c r="AW52" s="105">
        <v>362.54778299999998</v>
      </c>
      <c r="AX52" s="181">
        <v>8.514065370731414</v>
      </c>
      <c r="AY52" s="105">
        <v>299.04991300000006</v>
      </c>
      <c r="AZ52" s="181">
        <v>16.980507022415502</v>
      </c>
      <c r="BA52" s="105">
        <v>54.248325999999999</v>
      </c>
      <c r="BB52" s="181">
        <v>4.6282158576188479</v>
      </c>
      <c r="BC52" s="105">
        <v>0</v>
      </c>
      <c r="BD52" s="181">
        <v>0</v>
      </c>
      <c r="BE52" s="105">
        <v>49.223022190000002</v>
      </c>
      <c r="BF52" s="181">
        <v>14.548224508064051</v>
      </c>
      <c r="BG52" s="105">
        <v>84.454098859999988</v>
      </c>
      <c r="BH52" s="181">
        <v>16.580190325400824</v>
      </c>
      <c r="BI52" s="105">
        <v>25.433177000000001</v>
      </c>
      <c r="BJ52" s="181">
        <v>30.812613823121048</v>
      </c>
      <c r="BK52" s="105">
        <v>177.43879500000003</v>
      </c>
      <c r="BL52" s="181">
        <v>18.07218399932065</v>
      </c>
      <c r="BM52" s="105" t="s">
        <v>297</v>
      </c>
      <c r="BN52" s="181" t="s">
        <v>297</v>
      </c>
      <c r="BO52" s="105">
        <v>26.703033359999999</v>
      </c>
      <c r="BP52" s="181">
        <v>10.470189044623831</v>
      </c>
      <c r="BQ52" s="105">
        <v>16.33184266</v>
      </c>
      <c r="BR52" s="181">
        <v>7.1882124422671252</v>
      </c>
      <c r="BS52" s="105">
        <v>0</v>
      </c>
      <c r="BT52" s="181">
        <v>0</v>
      </c>
      <c r="BU52" s="105">
        <v>0</v>
      </c>
      <c r="BV52" s="181" t="e">
        <v>#DIV/0!</v>
      </c>
      <c r="BW52" s="105">
        <v>9.1228909999999992</v>
      </c>
      <c r="BX52" s="181">
        <v>7.7621288093827605</v>
      </c>
      <c r="BY52" s="105">
        <v>29.103656000000001</v>
      </c>
      <c r="BZ52" s="181">
        <v>1.9244403434166562</v>
      </c>
      <c r="CA52" s="105">
        <v>19.46078713</v>
      </c>
      <c r="CB52" s="181">
        <v>8.9189903056355586</v>
      </c>
      <c r="CC52" s="105">
        <v>16.114451000000003</v>
      </c>
      <c r="CD52" s="181">
        <v>9.8376697445794488</v>
      </c>
      <c r="CE52" s="105">
        <v>0</v>
      </c>
      <c r="CF52" s="181">
        <v>0</v>
      </c>
      <c r="CG52" s="105">
        <v>0</v>
      </c>
      <c r="CH52" s="181">
        <v>0</v>
      </c>
      <c r="CI52" s="105">
        <v>8.8039279000000015</v>
      </c>
      <c r="CJ52" s="181">
        <v>7.4760820522179747</v>
      </c>
      <c r="CK52" s="105">
        <v>0</v>
      </c>
      <c r="CL52" s="181">
        <v>0</v>
      </c>
      <c r="CM52" s="105">
        <v>0</v>
      </c>
      <c r="CN52" s="181">
        <v>0</v>
      </c>
      <c r="CO52" s="105">
        <v>0</v>
      </c>
      <c r="CP52" s="181">
        <v>0</v>
      </c>
      <c r="CQ52" s="105">
        <v>0.40279045000000002</v>
      </c>
      <c r="CR52" s="181">
        <v>3.5250057078573005</v>
      </c>
      <c r="CS52" s="105" t="s">
        <v>297</v>
      </c>
      <c r="CT52" s="181" t="s">
        <v>297</v>
      </c>
      <c r="CU52" s="105" t="s">
        <v>297</v>
      </c>
      <c r="CV52" s="181" t="s">
        <v>297</v>
      </c>
      <c r="CW52" s="105" t="s">
        <v>297</v>
      </c>
      <c r="CX52" s="181" t="s">
        <v>297</v>
      </c>
      <c r="CY52" s="181">
        <v>1.5577659999999998</v>
      </c>
      <c r="CZ52" s="181">
        <v>2.7652530787233145</v>
      </c>
      <c r="DA52" s="416"/>
      <c r="DB52" s="416"/>
      <c r="DC52" s="416"/>
      <c r="DD52" s="416"/>
      <c r="DE52" s="416"/>
      <c r="DF52" s="416"/>
      <c r="DG52" s="416"/>
      <c r="DH52" s="416"/>
      <c r="DI52" s="416"/>
      <c r="DJ52" s="416"/>
      <c r="DK52" s="416"/>
      <c r="DL52" s="416"/>
      <c r="DM52" s="416"/>
      <c r="DN52" s="416"/>
      <c r="DO52" s="416"/>
      <c r="DP52" s="416"/>
      <c r="DQ52" s="416"/>
      <c r="DR52" s="416"/>
      <c r="DS52" s="416"/>
      <c r="DT52" s="416"/>
      <c r="DU52" s="416"/>
      <c r="DV52" s="416"/>
      <c r="DW52" s="416"/>
      <c r="DX52" s="416"/>
      <c r="DY52" s="416"/>
      <c r="DZ52" s="416"/>
      <c r="EA52" s="416"/>
    </row>
    <row r="53" spans="1:131" s="141" customFormat="1" ht="19.5" customHeight="1">
      <c r="A53" s="182"/>
      <c r="B53" s="350" t="s">
        <v>313</v>
      </c>
      <c r="C53" s="177">
        <v>9498.7141268100022</v>
      </c>
      <c r="D53" s="178">
        <v>16.257621276816874</v>
      </c>
      <c r="E53" s="105">
        <v>4404.4886559999995</v>
      </c>
      <c r="F53" s="178">
        <v>14.936202069392548</v>
      </c>
      <c r="G53" s="105">
        <v>4040.2034576200003</v>
      </c>
      <c r="H53" s="178">
        <v>21.684925307102024</v>
      </c>
      <c r="I53" s="105">
        <v>1204.10897043</v>
      </c>
      <c r="J53" s="178">
        <v>10.499806926524821</v>
      </c>
      <c r="K53" s="105">
        <v>2640.1542929999996</v>
      </c>
      <c r="L53" s="178">
        <v>13.791068372455911</v>
      </c>
      <c r="M53" s="105">
        <v>828.00724700000001</v>
      </c>
      <c r="N53" s="178">
        <v>5.9705390294633265</v>
      </c>
      <c r="O53" s="105">
        <v>247.659629</v>
      </c>
      <c r="P53" s="178">
        <v>3.8350672110178041</v>
      </c>
      <c r="Q53" s="105">
        <v>182.39983746999999</v>
      </c>
      <c r="R53" s="178">
        <v>4.3329116002636319</v>
      </c>
      <c r="S53" s="105">
        <v>494.74073254000007</v>
      </c>
      <c r="T53" s="178">
        <v>9.7658767843298975</v>
      </c>
      <c r="U53" s="177">
        <v>2111.4939963399997</v>
      </c>
      <c r="V53" s="177">
        <v>8.9225187676586124</v>
      </c>
      <c r="W53" s="177">
        <v>385.89153900000002</v>
      </c>
      <c r="X53" s="177">
        <v>17.55952448815313</v>
      </c>
      <c r="Y53" s="177">
        <v>11.94340948</v>
      </c>
      <c r="Z53" s="177">
        <v>1.1746804300418987</v>
      </c>
      <c r="AA53" s="177">
        <v>346.24885804999997</v>
      </c>
      <c r="AB53" s="177">
        <v>10.371838976079621</v>
      </c>
      <c r="AC53" s="177">
        <v>1.7538199999999999</v>
      </c>
      <c r="AD53" s="177">
        <v>0.66984051137221567</v>
      </c>
      <c r="AE53" s="177">
        <v>0.85360499999999995</v>
      </c>
      <c r="AF53" s="177">
        <v>0.47309003335547861</v>
      </c>
      <c r="AG53" s="105">
        <v>304.68045500000005</v>
      </c>
      <c r="AH53" s="178">
        <v>11.002874318586779</v>
      </c>
      <c r="AI53" s="105">
        <v>727.48702548000006</v>
      </c>
      <c r="AJ53" s="178">
        <v>11.813405159570557</v>
      </c>
      <c r="AK53" s="105">
        <v>2.1245159999999998</v>
      </c>
      <c r="AL53" s="178">
        <v>0.60579771679482841</v>
      </c>
      <c r="AM53" s="105">
        <v>22.568238999999998</v>
      </c>
      <c r="AN53" s="178">
        <v>0.99646546694957938</v>
      </c>
      <c r="AO53" s="105">
        <v>211.096102</v>
      </c>
      <c r="AP53" s="178">
        <v>11.294783145313955</v>
      </c>
      <c r="AQ53" s="105" t="s">
        <v>297</v>
      </c>
      <c r="AR53" s="178" t="s">
        <v>297</v>
      </c>
      <c r="AS53" s="105">
        <v>14.545359000000001</v>
      </c>
      <c r="AT53" s="178">
        <v>0.98615693704809781</v>
      </c>
      <c r="AU53" s="105">
        <v>101.51737800000001</v>
      </c>
      <c r="AV53" s="178">
        <v>6.1432072327604059</v>
      </c>
      <c r="AW53" s="105">
        <v>984.22977800000012</v>
      </c>
      <c r="AX53" s="178">
        <v>23.113633740555713</v>
      </c>
      <c r="AY53" s="105">
        <v>87.338140999999993</v>
      </c>
      <c r="AZ53" s="178">
        <v>4.959191934542428</v>
      </c>
      <c r="BA53" s="105">
        <v>127.34035700000001</v>
      </c>
      <c r="BB53" s="178">
        <v>10.864089328438363</v>
      </c>
      <c r="BC53" s="105">
        <v>0</v>
      </c>
      <c r="BD53" s="178">
        <v>0</v>
      </c>
      <c r="BE53" s="105">
        <v>25.909952579999999</v>
      </c>
      <c r="BF53" s="178">
        <v>7.6578761391800949</v>
      </c>
      <c r="BG53" s="105">
        <v>46.540726639999995</v>
      </c>
      <c r="BH53" s="178">
        <v>9.1369645285402612</v>
      </c>
      <c r="BI53" s="105">
        <v>0</v>
      </c>
      <c r="BJ53" s="178">
        <v>0</v>
      </c>
      <c r="BK53" s="105">
        <v>46.269826000000002</v>
      </c>
      <c r="BL53" s="178">
        <v>4.7125929202153936</v>
      </c>
      <c r="BM53" s="105" t="s">
        <v>297</v>
      </c>
      <c r="BN53" s="178" t="s">
        <v>297</v>
      </c>
      <c r="BO53" s="105">
        <v>1.0442771399999999</v>
      </c>
      <c r="BP53" s="178">
        <v>0.40945831596635912</v>
      </c>
      <c r="BQ53" s="105">
        <v>14.426306030000001</v>
      </c>
      <c r="BR53" s="178">
        <v>6.3495194424558132</v>
      </c>
      <c r="BS53" s="105">
        <v>0</v>
      </c>
      <c r="BT53" s="178">
        <v>0</v>
      </c>
      <c r="BU53" s="105">
        <v>0</v>
      </c>
      <c r="BV53" s="178" t="e">
        <v>#DIV/0!</v>
      </c>
      <c r="BW53" s="105">
        <v>0</v>
      </c>
      <c r="BX53" s="178">
        <v>0</v>
      </c>
      <c r="BY53" s="105">
        <v>3.5669490000000001</v>
      </c>
      <c r="BZ53" s="178">
        <v>0.23585973385988682</v>
      </c>
      <c r="CA53" s="105">
        <v>4.6388712900000009</v>
      </c>
      <c r="CB53" s="178">
        <v>2.1260213057271713</v>
      </c>
      <c r="CC53" s="105">
        <v>24.146057999999996</v>
      </c>
      <c r="CD53" s="178">
        <v>14.740864844695018</v>
      </c>
      <c r="CE53" s="105">
        <v>0</v>
      </c>
      <c r="CF53" s="178">
        <v>0</v>
      </c>
      <c r="CG53" s="105">
        <v>0</v>
      </c>
      <c r="CH53" s="178">
        <v>0</v>
      </c>
      <c r="CI53" s="105">
        <v>6.75961166</v>
      </c>
      <c r="CJ53" s="178">
        <v>5.740098281732787</v>
      </c>
      <c r="CK53" s="105">
        <v>0</v>
      </c>
      <c r="CL53" s="178">
        <v>0</v>
      </c>
      <c r="CM53" s="105">
        <v>0</v>
      </c>
      <c r="CN53" s="178">
        <v>0</v>
      </c>
      <c r="CO53" s="105">
        <v>0</v>
      </c>
      <c r="CP53" s="178">
        <v>0</v>
      </c>
      <c r="CQ53" s="105">
        <v>0.73958891999999998</v>
      </c>
      <c r="CR53" s="178">
        <v>6.4724850464255441</v>
      </c>
      <c r="CS53" s="105" t="s">
        <v>297</v>
      </c>
      <c r="CT53" s="178" t="s">
        <v>297</v>
      </c>
      <c r="CU53" s="105" t="s">
        <v>297</v>
      </c>
      <c r="CV53" s="178" t="s">
        <v>297</v>
      </c>
      <c r="CW53" s="105" t="s">
        <v>297</v>
      </c>
      <c r="CX53" s="178" t="s">
        <v>297</v>
      </c>
      <c r="CY53" s="178">
        <v>2.339267</v>
      </c>
      <c r="CZ53" s="178">
        <v>4.1525269351788729</v>
      </c>
      <c r="DA53" s="416"/>
      <c r="DB53" s="416"/>
      <c r="DC53" s="416"/>
      <c r="DD53" s="416"/>
      <c r="DE53" s="416"/>
      <c r="DF53" s="416"/>
      <c r="DG53" s="416"/>
      <c r="DH53" s="416"/>
      <c r="DI53" s="416"/>
      <c r="DJ53" s="416"/>
      <c r="DK53" s="416"/>
      <c r="DL53" s="416"/>
      <c r="DM53" s="416"/>
      <c r="DN53" s="416"/>
      <c r="DO53" s="416"/>
      <c r="DP53" s="416"/>
      <c r="DQ53" s="416"/>
      <c r="DR53" s="416"/>
      <c r="DS53" s="416"/>
      <c r="DT53" s="416"/>
      <c r="DU53" s="416"/>
      <c r="DV53" s="416"/>
      <c r="DW53" s="416"/>
      <c r="DX53" s="416"/>
      <c r="DY53" s="416"/>
      <c r="DZ53" s="416"/>
      <c r="EA53" s="416"/>
    </row>
    <row r="54" spans="1:131" s="141" customFormat="1" ht="19.5" customHeight="1">
      <c r="A54" s="182"/>
      <c r="B54" s="350" t="s">
        <v>314</v>
      </c>
      <c r="C54" s="177">
        <v>7632.3685957099988</v>
      </c>
      <c r="D54" s="181">
        <v>13.063258501895305</v>
      </c>
      <c r="E54" s="105">
        <v>5915.7312179999999</v>
      </c>
      <c r="F54" s="181">
        <v>20.061024959139253</v>
      </c>
      <c r="G54" s="105">
        <v>2235.6461601000001</v>
      </c>
      <c r="H54" s="181">
        <v>11.999351147389097</v>
      </c>
      <c r="I54" s="105">
        <v>939.79982943000005</v>
      </c>
      <c r="J54" s="181">
        <v>8.1950363305341831</v>
      </c>
      <c r="K54" s="105">
        <v>4995.509528999999</v>
      </c>
      <c r="L54" s="181">
        <v>26.094464877433595</v>
      </c>
      <c r="M54" s="105">
        <v>3303.4556570000004</v>
      </c>
      <c r="N54" s="181">
        <v>23.820336118652254</v>
      </c>
      <c r="O54" s="105">
        <v>496.54774499999996</v>
      </c>
      <c r="P54" s="181">
        <v>7.6891578302183836</v>
      </c>
      <c r="Q54" s="105">
        <v>123.91160726000001</v>
      </c>
      <c r="R54" s="181">
        <v>2.9435225817702335</v>
      </c>
      <c r="S54" s="105">
        <v>1017.0820512399998</v>
      </c>
      <c r="T54" s="181">
        <v>20.076572108726225</v>
      </c>
      <c r="U54" s="180">
        <v>1056.3412565400001</v>
      </c>
      <c r="V54" s="180">
        <v>4.4637705353970389</v>
      </c>
      <c r="W54" s="180">
        <v>379.13644499999998</v>
      </c>
      <c r="X54" s="180">
        <v>17.252142163005086</v>
      </c>
      <c r="Y54" s="180">
        <v>57.854151220000006</v>
      </c>
      <c r="Z54" s="180">
        <v>5.6901791191721447</v>
      </c>
      <c r="AA54" s="180">
        <v>787.55352363999987</v>
      </c>
      <c r="AB54" s="180">
        <v>23.591062157549818</v>
      </c>
      <c r="AC54" s="180">
        <v>0</v>
      </c>
      <c r="AD54" s="180">
        <v>0</v>
      </c>
      <c r="AE54" s="180">
        <v>0</v>
      </c>
      <c r="AF54" s="180">
        <v>0</v>
      </c>
      <c r="AG54" s="105">
        <v>675.3128999999999</v>
      </c>
      <c r="AH54" s="181">
        <v>24.387461822650746</v>
      </c>
      <c r="AI54" s="105">
        <v>1033.0987515900001</v>
      </c>
      <c r="AJ54" s="181">
        <v>16.776126164348661</v>
      </c>
      <c r="AK54" s="105">
        <v>72.414529999999999</v>
      </c>
      <c r="AL54" s="181">
        <v>20.648729845654543</v>
      </c>
      <c r="AM54" s="105">
        <v>151.701335</v>
      </c>
      <c r="AN54" s="181">
        <v>6.6981363329965431</v>
      </c>
      <c r="AO54" s="105">
        <v>508.88237500000002</v>
      </c>
      <c r="AP54" s="181">
        <v>27.2279592926701</v>
      </c>
      <c r="AQ54" s="105" t="s">
        <v>297</v>
      </c>
      <c r="AR54" s="181" t="s">
        <v>297</v>
      </c>
      <c r="AS54" s="105">
        <v>534.09615299999996</v>
      </c>
      <c r="AT54" s="181">
        <v>36.211043421592557</v>
      </c>
      <c r="AU54" s="105">
        <v>383.87708700000002</v>
      </c>
      <c r="AV54" s="181">
        <v>23.229879886667241</v>
      </c>
      <c r="AW54" s="105">
        <v>324.56507699999997</v>
      </c>
      <c r="AX54" s="181">
        <v>7.6220802117950761</v>
      </c>
      <c r="AY54" s="105">
        <v>166.93878700000002</v>
      </c>
      <c r="AZ54" s="181">
        <v>9.4790371832244116</v>
      </c>
      <c r="BA54" s="105">
        <v>169.64467399999998</v>
      </c>
      <c r="BB54" s="181">
        <v>14.47329767129367</v>
      </c>
      <c r="BC54" s="105">
        <v>0</v>
      </c>
      <c r="BD54" s="181">
        <v>0</v>
      </c>
      <c r="BE54" s="105">
        <v>47.1316177</v>
      </c>
      <c r="BF54" s="181">
        <v>13.930094602503834</v>
      </c>
      <c r="BG54" s="105">
        <v>145.35395742999998</v>
      </c>
      <c r="BH54" s="181">
        <v>28.536167116467286</v>
      </c>
      <c r="BI54" s="105">
        <v>0</v>
      </c>
      <c r="BJ54" s="181">
        <v>0</v>
      </c>
      <c r="BK54" s="105">
        <v>55.259034999999997</v>
      </c>
      <c r="BL54" s="181">
        <v>5.628146021533226</v>
      </c>
      <c r="BM54" s="105" t="s">
        <v>297</v>
      </c>
      <c r="BN54" s="181" t="s">
        <v>297</v>
      </c>
      <c r="BO54" s="105">
        <v>95.898262770000002</v>
      </c>
      <c r="BP54" s="181">
        <v>37.601456235940958</v>
      </c>
      <c r="BQ54" s="105">
        <v>121.11514069</v>
      </c>
      <c r="BR54" s="181">
        <v>53.306989258907741</v>
      </c>
      <c r="BS54" s="105">
        <v>0</v>
      </c>
      <c r="BT54" s="181">
        <v>0</v>
      </c>
      <c r="BU54" s="105">
        <v>0</v>
      </c>
      <c r="BV54" s="181" t="e">
        <v>#DIV/0!</v>
      </c>
      <c r="BW54" s="105">
        <v>33.786341999999998</v>
      </c>
      <c r="BX54" s="181">
        <v>28.746801710319541</v>
      </c>
      <c r="BY54" s="105">
        <v>52.367118000000005</v>
      </c>
      <c r="BZ54" s="181">
        <v>3.4627056665204039</v>
      </c>
      <c r="CA54" s="105">
        <v>101.44421523999999</v>
      </c>
      <c r="CB54" s="181">
        <v>46.492465399490086</v>
      </c>
      <c r="CC54" s="105">
        <v>13.009655</v>
      </c>
      <c r="CD54" s="181">
        <v>7.9422308200829628</v>
      </c>
      <c r="CE54" s="105">
        <v>19.820509000000001</v>
      </c>
      <c r="CF54" s="181">
        <v>54.195011337868493</v>
      </c>
      <c r="CG54" s="105">
        <v>0</v>
      </c>
      <c r="CH54" s="181">
        <v>0</v>
      </c>
      <c r="CI54" s="105">
        <v>51.28954719</v>
      </c>
      <c r="CJ54" s="181">
        <v>43.553839555358678</v>
      </c>
      <c r="CK54" s="105">
        <v>0</v>
      </c>
      <c r="CL54" s="181">
        <v>0</v>
      </c>
      <c r="CM54" s="105">
        <v>0</v>
      </c>
      <c r="CN54" s="181">
        <v>0</v>
      </c>
      <c r="CO54" s="105">
        <v>2.7457660000000002</v>
      </c>
      <c r="CP54" s="181">
        <v>22.170137606252737</v>
      </c>
      <c r="CQ54" s="105">
        <v>0.80181800000000003</v>
      </c>
      <c r="CR54" s="181">
        <v>7.0170805357046691</v>
      </c>
      <c r="CS54" s="105" t="s">
        <v>297</v>
      </c>
      <c r="CT54" s="181" t="s">
        <v>297</v>
      </c>
      <c r="CU54" s="105" t="s">
        <v>297</v>
      </c>
      <c r="CV54" s="181" t="s">
        <v>297</v>
      </c>
      <c r="CW54" s="105" t="s">
        <v>297</v>
      </c>
      <c r="CX54" s="181" t="s">
        <v>297</v>
      </c>
      <c r="CY54" s="181">
        <v>0.47073799999999999</v>
      </c>
      <c r="CZ54" s="181">
        <v>0.83562595651211791</v>
      </c>
      <c r="DA54" s="416"/>
      <c r="DB54" s="416"/>
      <c r="DC54" s="416"/>
      <c r="DD54" s="416"/>
      <c r="DE54" s="416"/>
      <c r="DF54" s="416"/>
      <c r="DG54" s="416"/>
      <c r="DH54" s="416"/>
      <c r="DI54" s="416"/>
      <c r="DJ54" s="416"/>
      <c r="DK54" s="416"/>
      <c r="DL54" s="416"/>
      <c r="DM54" s="416"/>
      <c r="DN54" s="416"/>
      <c r="DO54" s="416"/>
      <c r="DP54" s="416"/>
      <c r="DQ54" s="416"/>
      <c r="DR54" s="416"/>
      <c r="DS54" s="416"/>
      <c r="DT54" s="416"/>
      <c r="DU54" s="416"/>
      <c r="DV54" s="416"/>
      <c r="DW54" s="416"/>
      <c r="DX54" s="416"/>
      <c r="DY54" s="416"/>
      <c r="DZ54" s="416"/>
      <c r="EA54" s="416"/>
    </row>
    <row r="55" spans="1:131" s="141" customFormat="1" ht="19.5" customHeight="1">
      <c r="A55" s="182"/>
      <c r="B55" s="350" t="s">
        <v>315</v>
      </c>
      <c r="C55" s="177">
        <v>20453.840909620001</v>
      </c>
      <c r="D55" s="178">
        <v>35.007980525100919</v>
      </c>
      <c r="E55" s="105">
        <v>9049.4556890000003</v>
      </c>
      <c r="F55" s="178">
        <v>30.687898038922317</v>
      </c>
      <c r="G55" s="105">
        <v>5408.4906444999997</v>
      </c>
      <c r="H55" s="178">
        <v>29.02891324171862</v>
      </c>
      <c r="I55" s="105">
        <v>5032.66269809</v>
      </c>
      <c r="J55" s="178">
        <v>43.88472136155422</v>
      </c>
      <c r="K55" s="105">
        <v>5821.6970199999987</v>
      </c>
      <c r="L55" s="178">
        <v>30.410124839829894</v>
      </c>
      <c r="M55" s="105">
        <v>6372.2948350000015</v>
      </c>
      <c r="N55" s="178">
        <v>45.948915492541673</v>
      </c>
      <c r="O55" s="105">
        <v>3095.7289079999996</v>
      </c>
      <c r="P55" s="178">
        <v>47.938085335946099</v>
      </c>
      <c r="Q55" s="105">
        <v>2146.4110753099999</v>
      </c>
      <c r="R55" s="178">
        <v>50.988035823632117</v>
      </c>
      <c r="S55" s="105">
        <v>839.03806301999998</v>
      </c>
      <c r="T55" s="178">
        <v>16.562093641953481</v>
      </c>
      <c r="U55" s="177">
        <v>8206.5457710999981</v>
      </c>
      <c r="V55" s="177">
        <v>34.678317242299443</v>
      </c>
      <c r="W55" s="177">
        <v>903.70189100000016</v>
      </c>
      <c r="X55" s="177">
        <v>41.121853892227456</v>
      </c>
      <c r="Y55" s="177">
        <v>528.30333896000002</v>
      </c>
      <c r="Z55" s="177">
        <v>51.960672908461966</v>
      </c>
      <c r="AA55" s="177">
        <v>843.78880594000009</v>
      </c>
      <c r="AB55" s="177">
        <v>25.275582638208725</v>
      </c>
      <c r="AC55" s="177">
        <v>0</v>
      </c>
      <c r="AD55" s="177">
        <v>0</v>
      </c>
      <c r="AE55" s="177">
        <v>0</v>
      </c>
      <c r="AF55" s="177">
        <v>0</v>
      </c>
      <c r="AG55" s="105">
        <v>692.64313500000003</v>
      </c>
      <c r="AH55" s="178">
        <v>25.013305701007088</v>
      </c>
      <c r="AI55" s="105">
        <v>3098.7865174199997</v>
      </c>
      <c r="AJ55" s="178">
        <v>50.320101048047484</v>
      </c>
      <c r="AK55" s="105">
        <v>151.18404899999999</v>
      </c>
      <c r="AL55" s="178">
        <v>43.109560812908661</v>
      </c>
      <c r="AM55" s="105">
        <v>1483.4873020000002</v>
      </c>
      <c r="AN55" s="178">
        <v>65.501072861786071</v>
      </c>
      <c r="AO55" s="105">
        <v>469.71094800000003</v>
      </c>
      <c r="AP55" s="178">
        <v>25.132076094137634</v>
      </c>
      <c r="AQ55" s="105" t="s">
        <v>297</v>
      </c>
      <c r="AR55" s="178" t="s">
        <v>297</v>
      </c>
      <c r="AS55" s="105">
        <v>430.67905100000002</v>
      </c>
      <c r="AT55" s="178">
        <v>29.199494751895877</v>
      </c>
      <c r="AU55" s="105">
        <v>758.75786400000015</v>
      </c>
      <c r="AV55" s="178">
        <v>45.915358432904334</v>
      </c>
      <c r="AW55" s="105">
        <v>2221.2129569999997</v>
      </c>
      <c r="AX55" s="178">
        <v>52.162923633747958</v>
      </c>
      <c r="AY55" s="105">
        <v>1102.2339200000001</v>
      </c>
      <c r="AZ55" s="178">
        <v>62.586511499518693</v>
      </c>
      <c r="BA55" s="105">
        <v>671.78451800000005</v>
      </c>
      <c r="BB55" s="178">
        <v>57.313542893663382</v>
      </c>
      <c r="BC55" s="105">
        <v>0</v>
      </c>
      <c r="BD55" s="178">
        <v>0</v>
      </c>
      <c r="BE55" s="105">
        <v>178.56621913999999</v>
      </c>
      <c r="BF55" s="178">
        <v>52.776553125432621</v>
      </c>
      <c r="BG55" s="105">
        <v>62.826343710000003</v>
      </c>
      <c r="BH55" s="178">
        <v>12.334188040862712</v>
      </c>
      <c r="BI55" s="105">
        <v>0</v>
      </c>
      <c r="BJ55" s="178">
        <v>0</v>
      </c>
      <c r="BK55" s="105">
        <v>372.25935199999998</v>
      </c>
      <c r="BL55" s="178">
        <v>37.914704643997794</v>
      </c>
      <c r="BM55" s="105" t="s">
        <v>297</v>
      </c>
      <c r="BN55" s="178" t="s">
        <v>297</v>
      </c>
      <c r="BO55" s="105">
        <v>35.733176890000003</v>
      </c>
      <c r="BP55" s="178">
        <v>14.010884537324472</v>
      </c>
      <c r="BQ55" s="105">
        <v>27.198300549999999</v>
      </c>
      <c r="BR55" s="178">
        <v>11.970918805191989</v>
      </c>
      <c r="BS55" s="105">
        <v>0</v>
      </c>
      <c r="BT55" s="178">
        <v>0</v>
      </c>
      <c r="BU55" s="105">
        <v>0</v>
      </c>
      <c r="BV55" s="178" t="e">
        <v>#DIV/0!</v>
      </c>
      <c r="BW55" s="105">
        <v>0</v>
      </c>
      <c r="BX55" s="178">
        <v>0</v>
      </c>
      <c r="BY55" s="105">
        <v>656.49193100000002</v>
      </c>
      <c r="BZ55" s="178">
        <v>43.409651252883954</v>
      </c>
      <c r="CA55" s="105">
        <v>69.042596340000003</v>
      </c>
      <c r="CB55" s="178">
        <v>31.642617707024328</v>
      </c>
      <c r="CC55" s="105">
        <v>72.355103</v>
      </c>
      <c r="CD55" s="178">
        <v>44.171880732953888</v>
      </c>
      <c r="CE55" s="105">
        <v>0</v>
      </c>
      <c r="CF55" s="178">
        <v>0</v>
      </c>
      <c r="CG55" s="105">
        <v>164.89371389999999</v>
      </c>
      <c r="CH55" s="178">
        <v>86.149373728521923</v>
      </c>
      <c r="CI55" s="105">
        <v>39.862597149999999</v>
      </c>
      <c r="CJ55" s="178">
        <v>33.850350717650734</v>
      </c>
      <c r="CK55" s="105">
        <v>0</v>
      </c>
      <c r="CL55" s="178">
        <v>0</v>
      </c>
      <c r="CM55" s="105">
        <v>51.885258999999998</v>
      </c>
      <c r="CN55" s="178">
        <v>73.373498942463854</v>
      </c>
      <c r="CO55" s="105">
        <v>2.336166</v>
      </c>
      <c r="CP55" s="178">
        <v>18.862904446718705</v>
      </c>
      <c r="CQ55" s="105">
        <v>9.4661368199999991</v>
      </c>
      <c r="CR55" s="178">
        <v>82.842545849481155</v>
      </c>
      <c r="CS55" s="105" t="s">
        <v>297</v>
      </c>
      <c r="CT55" s="178" t="s">
        <v>297</v>
      </c>
      <c r="CU55" s="105" t="s">
        <v>297</v>
      </c>
      <c r="CV55" s="178" t="s">
        <v>297</v>
      </c>
      <c r="CW55" s="105" t="s">
        <v>297</v>
      </c>
      <c r="CX55" s="178" t="s">
        <v>297</v>
      </c>
      <c r="CY55" s="178">
        <v>43.017263999999997</v>
      </c>
      <c r="CZ55" s="178">
        <v>76.36167544692438</v>
      </c>
      <c r="DA55" s="416"/>
      <c r="DB55" s="416"/>
      <c r="DC55" s="416"/>
      <c r="DD55" s="416"/>
      <c r="DE55" s="416"/>
      <c r="DF55" s="416"/>
      <c r="DG55" s="416"/>
      <c r="DH55" s="416"/>
      <c r="DI55" s="416"/>
      <c r="DJ55" s="416"/>
      <c r="DK55" s="416"/>
      <c r="DL55" s="416"/>
      <c r="DM55" s="416"/>
      <c r="DN55" s="416"/>
      <c r="DO55" s="416"/>
      <c r="DP55" s="416"/>
      <c r="DQ55" s="416"/>
      <c r="DR55" s="416"/>
      <c r="DS55" s="416"/>
      <c r="DT55" s="416"/>
      <c r="DU55" s="416"/>
      <c r="DV55" s="416"/>
      <c r="DW55" s="416"/>
      <c r="DX55" s="416"/>
      <c r="DY55" s="416"/>
      <c r="DZ55" s="416"/>
      <c r="EA55" s="416"/>
    </row>
    <row r="56" spans="1:131" s="141" customFormat="1" ht="19.5" customHeight="1">
      <c r="A56" s="182"/>
      <c r="B56" s="350" t="s">
        <v>316</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77">
        <v>0</v>
      </c>
      <c r="V56" s="177">
        <v>0</v>
      </c>
      <c r="W56" s="177">
        <v>0</v>
      </c>
      <c r="X56" s="177">
        <v>0</v>
      </c>
      <c r="Y56" s="177">
        <v>0</v>
      </c>
      <c r="Z56" s="177">
        <v>0</v>
      </c>
      <c r="AA56" s="177">
        <v>0</v>
      </c>
      <c r="AB56" s="177">
        <v>0</v>
      </c>
      <c r="AC56" s="177">
        <v>0</v>
      </c>
      <c r="AD56" s="177">
        <v>0</v>
      </c>
      <c r="AE56" s="177">
        <v>0</v>
      </c>
      <c r="AF56" s="177">
        <v>0</v>
      </c>
      <c r="AG56" s="105">
        <v>0</v>
      </c>
      <c r="AH56" s="178">
        <v>0</v>
      </c>
      <c r="AI56" s="105">
        <v>0</v>
      </c>
      <c r="AJ56" s="178">
        <v>0</v>
      </c>
      <c r="AK56" s="105">
        <v>0</v>
      </c>
      <c r="AL56" s="178">
        <v>0</v>
      </c>
      <c r="AM56" s="105">
        <v>0</v>
      </c>
      <c r="AN56" s="178">
        <v>0</v>
      </c>
      <c r="AO56" s="105">
        <v>0</v>
      </c>
      <c r="AP56" s="178">
        <v>0</v>
      </c>
      <c r="AQ56" s="105" t="s">
        <v>297</v>
      </c>
      <c r="AR56" s="178" t="s">
        <v>297</v>
      </c>
      <c r="AS56" s="105">
        <v>0</v>
      </c>
      <c r="AT56" s="178">
        <v>0</v>
      </c>
      <c r="AU56" s="105">
        <v>0</v>
      </c>
      <c r="AV56" s="178">
        <v>0</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t="s">
        <v>297</v>
      </c>
      <c r="BN56" s="178" t="s">
        <v>297</v>
      </c>
      <c r="BO56" s="105">
        <v>0</v>
      </c>
      <c r="BP56" s="178">
        <v>0</v>
      </c>
      <c r="BQ56" s="105">
        <v>0</v>
      </c>
      <c r="BR56" s="178">
        <v>0</v>
      </c>
      <c r="BS56" s="105">
        <v>0</v>
      </c>
      <c r="BT56" s="178">
        <v>0</v>
      </c>
      <c r="BU56" s="105">
        <v>0</v>
      </c>
      <c r="BV56" s="178" t="e">
        <v>#DIV/0!</v>
      </c>
      <c r="BW56" s="105">
        <v>0</v>
      </c>
      <c r="BX56" s="178">
        <v>0</v>
      </c>
      <c r="BY56" s="105">
        <v>0</v>
      </c>
      <c r="BZ56" s="178">
        <v>0</v>
      </c>
      <c r="CA56" s="105">
        <v>0</v>
      </c>
      <c r="CB56" s="178">
        <v>0</v>
      </c>
      <c r="CC56" s="105">
        <v>0</v>
      </c>
      <c r="CD56" s="178">
        <v>0</v>
      </c>
      <c r="CE56" s="105">
        <v>0</v>
      </c>
      <c r="CF56" s="178">
        <v>0</v>
      </c>
      <c r="CG56" s="105">
        <v>0</v>
      </c>
      <c r="CH56" s="178">
        <v>0</v>
      </c>
      <c r="CI56" s="105">
        <v>0</v>
      </c>
      <c r="CJ56" s="178">
        <v>0</v>
      </c>
      <c r="CK56" s="105">
        <v>0</v>
      </c>
      <c r="CL56" s="178">
        <v>0</v>
      </c>
      <c r="CM56" s="105">
        <v>0</v>
      </c>
      <c r="CN56" s="178">
        <v>0</v>
      </c>
      <c r="CO56" s="105">
        <v>0</v>
      </c>
      <c r="CP56" s="178">
        <v>0</v>
      </c>
      <c r="CQ56" s="105">
        <v>0</v>
      </c>
      <c r="CR56" s="178">
        <v>0</v>
      </c>
      <c r="CS56" s="105" t="s">
        <v>297</v>
      </c>
      <c r="CT56" s="178" t="s">
        <v>297</v>
      </c>
      <c r="CU56" s="105" t="s">
        <v>297</v>
      </c>
      <c r="CV56" s="178" t="s">
        <v>297</v>
      </c>
      <c r="CW56" s="105" t="s">
        <v>297</v>
      </c>
      <c r="CX56" s="178" t="s">
        <v>297</v>
      </c>
      <c r="CY56" s="178">
        <v>0</v>
      </c>
      <c r="CZ56" s="178">
        <v>0</v>
      </c>
      <c r="DA56" s="416"/>
      <c r="DB56" s="416"/>
      <c r="DC56" s="416"/>
      <c r="DD56" s="416"/>
      <c r="DE56" s="416"/>
      <c r="DF56" s="416"/>
      <c r="DG56" s="416"/>
      <c r="DH56" s="416"/>
      <c r="DI56" s="416"/>
      <c r="DJ56" s="416"/>
      <c r="DK56" s="416"/>
      <c r="DL56" s="416"/>
      <c r="DM56" s="416"/>
      <c r="DN56" s="416"/>
      <c r="DO56" s="416"/>
      <c r="DP56" s="416"/>
      <c r="DQ56" s="416"/>
      <c r="DR56" s="416"/>
      <c r="DS56" s="416"/>
      <c r="DT56" s="416"/>
      <c r="DU56" s="416"/>
      <c r="DV56" s="416"/>
      <c r="DW56" s="416"/>
      <c r="DX56" s="416"/>
      <c r="DY56" s="416"/>
      <c r="DZ56" s="416"/>
      <c r="EA56" s="416"/>
    </row>
    <row r="57" spans="1:131" s="141" customFormat="1" ht="19.5" customHeight="1">
      <c r="A57" s="182"/>
      <c r="B57" s="350" t="s">
        <v>317</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80">
        <v>0</v>
      </c>
      <c r="V57" s="180">
        <v>0</v>
      </c>
      <c r="W57" s="180">
        <v>0</v>
      </c>
      <c r="X57" s="180">
        <v>0</v>
      </c>
      <c r="Y57" s="180">
        <v>0</v>
      </c>
      <c r="Z57" s="180">
        <v>0</v>
      </c>
      <c r="AA57" s="180">
        <v>0</v>
      </c>
      <c r="AB57" s="180">
        <v>0</v>
      </c>
      <c r="AC57" s="180">
        <v>0</v>
      </c>
      <c r="AD57" s="180">
        <v>0</v>
      </c>
      <c r="AE57" s="180">
        <v>0</v>
      </c>
      <c r="AF57" s="180">
        <v>0</v>
      </c>
      <c r="AG57" s="105">
        <v>0</v>
      </c>
      <c r="AH57" s="181">
        <v>0</v>
      </c>
      <c r="AI57" s="105">
        <v>0</v>
      </c>
      <c r="AJ57" s="181">
        <v>0</v>
      </c>
      <c r="AK57" s="105">
        <v>0</v>
      </c>
      <c r="AL57" s="181">
        <v>0</v>
      </c>
      <c r="AM57" s="105">
        <v>0</v>
      </c>
      <c r="AN57" s="181">
        <v>0</v>
      </c>
      <c r="AO57" s="105">
        <v>0</v>
      </c>
      <c r="AP57" s="181">
        <v>0</v>
      </c>
      <c r="AQ57" s="105" t="s">
        <v>297</v>
      </c>
      <c r="AR57" s="181" t="s">
        <v>297</v>
      </c>
      <c r="AS57" s="105">
        <v>0</v>
      </c>
      <c r="AT57" s="181">
        <v>0</v>
      </c>
      <c r="AU57" s="105">
        <v>0</v>
      </c>
      <c r="AV57" s="181">
        <v>0</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t="s">
        <v>297</v>
      </c>
      <c r="BN57" s="181" t="s">
        <v>297</v>
      </c>
      <c r="BO57" s="105">
        <v>0</v>
      </c>
      <c r="BP57" s="181">
        <v>0</v>
      </c>
      <c r="BQ57" s="105">
        <v>0</v>
      </c>
      <c r="BR57" s="181">
        <v>0</v>
      </c>
      <c r="BS57" s="105">
        <v>0</v>
      </c>
      <c r="BT57" s="181">
        <v>0</v>
      </c>
      <c r="BU57" s="105">
        <v>0</v>
      </c>
      <c r="BV57" s="181" t="e">
        <v>#DIV/0!</v>
      </c>
      <c r="BW57" s="105">
        <v>0</v>
      </c>
      <c r="BX57" s="181">
        <v>0</v>
      </c>
      <c r="BY57" s="105">
        <v>0</v>
      </c>
      <c r="BZ57" s="181">
        <v>0</v>
      </c>
      <c r="CA57" s="105">
        <v>0</v>
      </c>
      <c r="CB57" s="181">
        <v>0</v>
      </c>
      <c r="CC57" s="105">
        <v>0</v>
      </c>
      <c r="CD57" s="181">
        <v>0</v>
      </c>
      <c r="CE57" s="105">
        <v>0</v>
      </c>
      <c r="CF57" s="181">
        <v>0</v>
      </c>
      <c r="CG57" s="105">
        <v>0</v>
      </c>
      <c r="CH57" s="181">
        <v>0</v>
      </c>
      <c r="CI57" s="105">
        <v>0</v>
      </c>
      <c r="CJ57" s="181">
        <v>0</v>
      </c>
      <c r="CK57" s="105">
        <v>0</v>
      </c>
      <c r="CL57" s="181">
        <v>0</v>
      </c>
      <c r="CM57" s="105">
        <v>0</v>
      </c>
      <c r="CN57" s="181">
        <v>0</v>
      </c>
      <c r="CO57" s="105">
        <v>0</v>
      </c>
      <c r="CP57" s="181">
        <v>0</v>
      </c>
      <c r="CQ57" s="105">
        <v>0</v>
      </c>
      <c r="CR57" s="181">
        <v>0</v>
      </c>
      <c r="CS57" s="105" t="s">
        <v>297</v>
      </c>
      <c r="CT57" s="181" t="s">
        <v>297</v>
      </c>
      <c r="CU57" s="105" t="s">
        <v>297</v>
      </c>
      <c r="CV57" s="181" t="s">
        <v>297</v>
      </c>
      <c r="CW57" s="105" t="s">
        <v>297</v>
      </c>
      <c r="CX57" s="181" t="s">
        <v>297</v>
      </c>
      <c r="CY57" s="181">
        <v>0</v>
      </c>
      <c r="CZ57" s="181">
        <v>0</v>
      </c>
      <c r="DA57" s="416"/>
      <c r="DB57" s="416"/>
      <c r="DC57" s="416"/>
      <c r="DD57" s="416"/>
      <c r="DE57" s="416"/>
      <c r="DF57" s="416"/>
      <c r="DG57" s="416"/>
      <c r="DH57" s="416"/>
      <c r="DI57" s="416"/>
      <c r="DJ57" s="416"/>
      <c r="DK57" s="416"/>
      <c r="DL57" s="416"/>
      <c r="DM57" s="416"/>
      <c r="DN57" s="416"/>
      <c r="DO57" s="416"/>
      <c r="DP57" s="416"/>
      <c r="DQ57" s="416"/>
      <c r="DR57" s="416"/>
      <c r="DS57" s="416"/>
      <c r="DT57" s="416"/>
      <c r="DU57" s="416"/>
      <c r="DV57" s="416"/>
      <c r="DW57" s="416"/>
      <c r="DX57" s="416"/>
      <c r="DY57" s="416"/>
      <c r="DZ57" s="416"/>
      <c r="EA57" s="416"/>
    </row>
    <row r="58" spans="1:131" s="141" customFormat="1" ht="16.5" customHeight="1">
      <c r="A58" s="140"/>
      <c r="B58" s="352" t="s">
        <v>319</v>
      </c>
      <c r="C58" s="177">
        <v>3459.1303432499999</v>
      </c>
      <c r="D58" s="181">
        <v>5.9205099044906691</v>
      </c>
      <c r="E58" s="105">
        <v>77.371829000000005</v>
      </c>
      <c r="F58" s="181">
        <v>0.26237807897364385</v>
      </c>
      <c r="G58" s="105">
        <v>3.0569999999999998E-3</v>
      </c>
      <c r="H58" s="181">
        <v>1.6407791676625467E-5</v>
      </c>
      <c r="I58" s="105">
        <v>263.55109843999998</v>
      </c>
      <c r="J58" s="181">
        <v>2.298160479533117</v>
      </c>
      <c r="K58" s="105">
        <v>32.961590999999999</v>
      </c>
      <c r="L58" s="181">
        <v>0.17217764747733533</v>
      </c>
      <c r="M58" s="105">
        <v>64.016683</v>
      </c>
      <c r="N58" s="181">
        <v>0.46160719700594777</v>
      </c>
      <c r="O58" s="105">
        <v>0</v>
      </c>
      <c r="P58" s="181">
        <v>0</v>
      </c>
      <c r="Q58" s="105">
        <v>58.542917549999999</v>
      </c>
      <c r="R58" s="181">
        <v>1.3906881172928294</v>
      </c>
      <c r="S58" s="105">
        <v>765.01548020999996</v>
      </c>
      <c r="T58" s="181">
        <v>15.100933532356342</v>
      </c>
      <c r="U58" s="180">
        <v>9252.8185377299997</v>
      </c>
      <c r="V58" s="180">
        <v>39.099541461988423</v>
      </c>
      <c r="W58" s="180">
        <v>56.480446000000001</v>
      </c>
      <c r="X58" s="180">
        <v>2.5700739052452</v>
      </c>
      <c r="Y58" s="180">
        <v>100</v>
      </c>
      <c r="Z58" s="180">
        <v>9.8353860512693299</v>
      </c>
      <c r="AA58" s="180">
        <v>47.096885579999999</v>
      </c>
      <c r="AB58" s="180">
        <v>1.4107810095364046</v>
      </c>
      <c r="AC58" s="180">
        <v>0</v>
      </c>
      <c r="AD58" s="180">
        <v>0</v>
      </c>
      <c r="AE58" s="180">
        <v>0</v>
      </c>
      <c r="AF58" s="180">
        <v>0</v>
      </c>
      <c r="AG58" s="105">
        <v>0</v>
      </c>
      <c r="AH58" s="181">
        <v>0</v>
      </c>
      <c r="AI58" s="105">
        <v>74.181442169999997</v>
      </c>
      <c r="AJ58" s="181">
        <v>1.2046062692283093</v>
      </c>
      <c r="AK58" s="105">
        <v>70.120658000000006</v>
      </c>
      <c r="AL58" s="181">
        <v>19.99464090482304</v>
      </c>
      <c r="AM58" s="105">
        <v>8.8833269999999995</v>
      </c>
      <c r="AN58" s="181">
        <v>0.39222947732522712</v>
      </c>
      <c r="AO58" s="105">
        <v>56.669438999999997</v>
      </c>
      <c r="AP58" s="181">
        <v>3.032121476461926</v>
      </c>
      <c r="AQ58" s="105" t="s">
        <v>297</v>
      </c>
      <c r="AR58" s="181" t="s">
        <v>297</v>
      </c>
      <c r="AS58" s="105">
        <v>0</v>
      </c>
      <c r="AT58" s="181">
        <v>0</v>
      </c>
      <c r="AU58" s="105">
        <v>70.948504999999997</v>
      </c>
      <c r="AV58" s="181">
        <v>4.2933670831169195</v>
      </c>
      <c r="AW58" s="105">
        <v>1.5123070000000001</v>
      </c>
      <c r="AX58" s="181">
        <v>3.5514989367938614E-2</v>
      </c>
      <c r="AY58" s="105">
        <v>0</v>
      </c>
      <c r="AZ58" s="181">
        <v>0</v>
      </c>
      <c r="BA58" s="105">
        <v>13.026978</v>
      </c>
      <c r="BB58" s="181">
        <v>1.111401412763444</v>
      </c>
      <c r="BC58" s="105">
        <v>0</v>
      </c>
      <c r="BD58" s="181">
        <v>0</v>
      </c>
      <c r="BE58" s="105">
        <v>0</v>
      </c>
      <c r="BF58" s="181">
        <v>0</v>
      </c>
      <c r="BG58" s="105">
        <v>0</v>
      </c>
      <c r="BH58" s="181">
        <v>0</v>
      </c>
      <c r="BI58" s="105">
        <v>0</v>
      </c>
      <c r="BJ58" s="181">
        <v>0</v>
      </c>
      <c r="BK58" s="105">
        <v>0</v>
      </c>
      <c r="BL58" s="181">
        <v>0</v>
      </c>
      <c r="BM58" s="105" t="s">
        <v>297</v>
      </c>
      <c r="BN58" s="181" t="s">
        <v>297</v>
      </c>
      <c r="BO58" s="105">
        <v>11.147253429999999</v>
      </c>
      <c r="BP58" s="181">
        <v>4.3708087080198075</v>
      </c>
      <c r="BQ58" s="105">
        <v>0</v>
      </c>
      <c r="BR58" s="181">
        <v>0</v>
      </c>
      <c r="BS58" s="105">
        <v>0</v>
      </c>
      <c r="BT58" s="181">
        <v>0</v>
      </c>
      <c r="BU58" s="105">
        <v>0</v>
      </c>
      <c r="BV58" s="181" t="e">
        <v>#DIV/0!</v>
      </c>
      <c r="BW58" s="105">
        <v>49.743708999999996</v>
      </c>
      <c r="BX58" s="181">
        <v>42.323982245809191</v>
      </c>
      <c r="BY58" s="105">
        <v>640.64751100000001</v>
      </c>
      <c r="BZ58" s="181">
        <v>42.361960163282099</v>
      </c>
      <c r="CA58" s="105">
        <v>0</v>
      </c>
      <c r="CB58" s="181">
        <v>0</v>
      </c>
      <c r="CC58" s="105">
        <v>0</v>
      </c>
      <c r="CD58" s="181">
        <v>0</v>
      </c>
      <c r="CE58" s="105">
        <v>0</v>
      </c>
      <c r="CF58" s="181">
        <v>0</v>
      </c>
      <c r="CG58" s="105">
        <v>3.4962273399999999</v>
      </c>
      <c r="CH58" s="181">
        <v>1.8266178171970695</v>
      </c>
      <c r="CI58" s="105">
        <v>0</v>
      </c>
      <c r="CJ58" s="181">
        <v>0</v>
      </c>
      <c r="CK58" s="105">
        <v>0</v>
      </c>
      <c r="CL58" s="181">
        <v>0</v>
      </c>
      <c r="CM58" s="105">
        <v>0</v>
      </c>
      <c r="CN58" s="181">
        <v>0</v>
      </c>
      <c r="CO58" s="105">
        <v>5.1008999999999999E-2</v>
      </c>
      <c r="CP58" s="181">
        <v>0.41186195369792827</v>
      </c>
      <c r="CQ58" s="105">
        <v>0</v>
      </c>
      <c r="CR58" s="181">
        <v>0</v>
      </c>
      <c r="CS58" s="105" t="s">
        <v>297</v>
      </c>
      <c r="CT58" s="181" t="s">
        <v>297</v>
      </c>
      <c r="CU58" s="105" t="s">
        <v>297</v>
      </c>
      <c r="CV58" s="181" t="s">
        <v>297</v>
      </c>
      <c r="CW58" s="105" t="s">
        <v>297</v>
      </c>
      <c r="CX58" s="181" t="s">
        <v>297</v>
      </c>
      <c r="CY58" s="181">
        <v>4.5342149999999997</v>
      </c>
      <c r="CZ58" s="181">
        <v>8.0488674090610743</v>
      </c>
      <c r="DA58" s="416"/>
      <c r="DB58" s="416"/>
      <c r="DC58" s="416"/>
      <c r="DD58" s="416"/>
      <c r="DE58" s="416"/>
      <c r="DF58" s="416"/>
      <c r="DG58" s="416"/>
      <c r="DH58" s="416"/>
      <c r="DI58" s="416"/>
      <c r="DJ58" s="416"/>
      <c r="DK58" s="416"/>
      <c r="DL58" s="416"/>
      <c r="DM58" s="416"/>
      <c r="DN58" s="416"/>
      <c r="DO58" s="416"/>
      <c r="DP58" s="416"/>
      <c r="DQ58" s="416"/>
      <c r="DR58" s="416"/>
      <c r="DS58" s="416"/>
      <c r="DT58" s="416"/>
      <c r="DU58" s="416"/>
      <c r="DV58" s="416"/>
      <c r="DW58" s="416"/>
      <c r="DX58" s="416"/>
      <c r="DY58" s="416"/>
      <c r="DZ58" s="416"/>
      <c r="EA58" s="416"/>
    </row>
    <row r="59" spans="1:131" s="141" customFormat="1" ht="16.5" customHeight="1">
      <c r="A59" s="140"/>
      <c r="B59" s="353"/>
      <c r="C59" s="354"/>
      <c r="D59" s="339"/>
      <c r="E59" s="354"/>
      <c r="F59" s="339"/>
      <c r="G59" s="354"/>
      <c r="H59" s="339"/>
      <c r="I59" s="354"/>
      <c r="J59" s="339"/>
      <c r="K59" s="354"/>
      <c r="L59" s="339"/>
      <c r="M59" s="354"/>
      <c r="N59" s="339"/>
      <c r="O59" s="354"/>
      <c r="P59" s="339"/>
      <c r="Q59" s="354"/>
      <c r="R59" s="339"/>
      <c r="S59" s="354"/>
      <c r="T59" s="339"/>
      <c r="U59" s="338"/>
      <c r="V59" s="338"/>
      <c r="W59" s="338"/>
      <c r="X59" s="338"/>
      <c r="Y59" s="338"/>
      <c r="Z59" s="338"/>
      <c r="AA59" s="338"/>
      <c r="AB59" s="338"/>
      <c r="AC59" s="338"/>
      <c r="AD59" s="338"/>
      <c r="AE59" s="338"/>
      <c r="AF59" s="338"/>
      <c r="AG59" s="354"/>
      <c r="AH59" s="339"/>
      <c r="AI59" s="354"/>
      <c r="AJ59" s="339"/>
      <c r="AK59" s="354"/>
      <c r="AL59" s="339"/>
      <c r="AM59" s="354"/>
      <c r="AN59" s="339"/>
      <c r="AO59" s="354"/>
      <c r="AP59" s="339"/>
      <c r="AQ59" s="354"/>
      <c r="AR59" s="339"/>
      <c r="AS59" s="354"/>
      <c r="AT59" s="339"/>
      <c r="AU59" s="354"/>
      <c r="AV59" s="339"/>
      <c r="AW59" s="354"/>
      <c r="AX59" s="339"/>
      <c r="AY59" s="354"/>
      <c r="AZ59" s="339"/>
      <c r="BA59" s="354"/>
      <c r="BB59" s="339"/>
      <c r="BC59" s="354"/>
      <c r="BD59" s="339"/>
      <c r="BE59" s="354"/>
      <c r="BF59" s="339"/>
      <c r="BG59" s="354"/>
      <c r="BH59" s="339"/>
      <c r="BI59" s="354"/>
      <c r="BJ59" s="339"/>
      <c r="BK59" s="354"/>
      <c r="BL59" s="339"/>
      <c r="BM59" s="354"/>
      <c r="BN59" s="339"/>
      <c r="BO59" s="354"/>
      <c r="BP59" s="339"/>
      <c r="BQ59" s="354"/>
      <c r="BR59" s="339"/>
      <c r="BS59" s="354"/>
      <c r="BT59" s="339"/>
      <c r="BU59" s="354"/>
      <c r="BV59" s="339"/>
      <c r="BW59" s="354"/>
      <c r="BX59" s="339"/>
      <c r="BY59" s="354"/>
      <c r="BZ59" s="339"/>
      <c r="CA59" s="354"/>
      <c r="CB59" s="339"/>
      <c r="CC59" s="354"/>
      <c r="CD59" s="339"/>
      <c r="CE59" s="354"/>
      <c r="CF59" s="339"/>
      <c r="CG59" s="354"/>
      <c r="CH59" s="339"/>
      <c r="CI59" s="354"/>
      <c r="CJ59" s="339"/>
      <c r="CK59" s="354"/>
      <c r="CL59" s="339"/>
      <c r="CM59" s="354"/>
      <c r="CN59" s="339"/>
      <c r="CO59" s="354"/>
      <c r="CP59" s="339"/>
      <c r="CQ59" s="354"/>
      <c r="CR59" s="339"/>
      <c r="CS59" s="354"/>
      <c r="CT59" s="339"/>
      <c r="CU59" s="354"/>
      <c r="CV59" s="339"/>
      <c r="CW59" s="354"/>
      <c r="CX59" s="339"/>
      <c r="CY59" s="339"/>
      <c r="CZ59" s="339"/>
      <c r="DA59" s="80"/>
      <c r="DB59" s="80"/>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row>
    <row r="60" spans="1:131" ht="20.100000000000001" customHeight="1">
      <c r="B60" s="430" t="s">
        <v>91</v>
      </c>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c r="BL60" s="430"/>
      <c r="BM60" s="430"/>
      <c r="BN60" s="430"/>
      <c r="BO60" s="430"/>
      <c r="BP60" s="430"/>
      <c r="BQ60" s="430"/>
      <c r="BR60" s="430"/>
      <c r="BS60" s="430"/>
      <c r="BT60" s="430"/>
      <c r="BU60" s="430"/>
      <c r="BV60" s="430"/>
      <c r="BW60" s="430"/>
      <c r="BX60" s="430"/>
      <c r="BY60" s="430"/>
      <c r="BZ60" s="430"/>
      <c r="CA60" s="430"/>
      <c r="CB60" s="430"/>
      <c r="CC60" s="430"/>
      <c r="CD60" s="430"/>
      <c r="CE60" s="430"/>
      <c r="CF60" s="430"/>
      <c r="CG60" s="430"/>
      <c r="CH60" s="430"/>
      <c r="CI60" s="430"/>
      <c r="CJ60" s="430"/>
      <c r="CK60" s="430"/>
      <c r="CL60" s="430"/>
      <c r="CM60" s="430"/>
      <c r="CN60" s="430"/>
      <c r="CO60" s="430"/>
      <c r="CP60" s="430"/>
      <c r="CQ60" s="430"/>
      <c r="CR60" s="430"/>
      <c r="CS60" s="430"/>
      <c r="CT60" s="430"/>
      <c r="CU60" s="430"/>
      <c r="CV60" s="430"/>
      <c r="CW60" s="430"/>
      <c r="CX60" s="430"/>
      <c r="CY60" s="429"/>
      <c r="CZ60" s="429"/>
      <c r="DA60" s="80"/>
      <c r="DB60" s="80"/>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row>
    <row r="61" spans="1:131" ht="20.100000000000001" customHeight="1">
      <c r="B61" s="295"/>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80"/>
      <c r="DB61" s="80"/>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row>
    <row r="62" spans="1:131" ht="20.100000000000001" customHeight="1">
      <c r="B62" s="63"/>
    </row>
    <row r="63" spans="1:131" ht="15" hidden="1"/>
    <row r="64" spans="1:131"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1">
    <mergeCell ref="CY6:CZ6"/>
    <mergeCell ref="CS6:CT6"/>
    <mergeCell ref="CU6:CV6"/>
    <mergeCell ref="CW6:CX6"/>
    <mergeCell ref="CI6:CJ6"/>
    <mergeCell ref="CK6:CL6"/>
    <mergeCell ref="CM6:CN6"/>
    <mergeCell ref="CO6:CP6"/>
    <mergeCell ref="CQ6:CR6"/>
    <mergeCell ref="BY6:BZ6"/>
    <mergeCell ref="CA6:CB6"/>
    <mergeCell ref="CC6:CD6"/>
    <mergeCell ref="CE6:CF6"/>
    <mergeCell ref="CG6:CH6"/>
    <mergeCell ref="BO6:BP6"/>
    <mergeCell ref="BQ6:BR6"/>
    <mergeCell ref="BS6:BT6"/>
    <mergeCell ref="BU6:BV6"/>
    <mergeCell ref="BW6:BX6"/>
    <mergeCell ref="BE6:BF6"/>
    <mergeCell ref="BG6:BH6"/>
    <mergeCell ref="BI6:BJ6"/>
    <mergeCell ref="BK6:BL6"/>
    <mergeCell ref="BM6:BN6"/>
    <mergeCell ref="AU6:AV6"/>
    <mergeCell ref="AW6:AX6"/>
    <mergeCell ref="AY6:AZ6"/>
    <mergeCell ref="BA6:BB6"/>
    <mergeCell ref="BC6:BD6"/>
    <mergeCell ref="AK6:AL6"/>
    <mergeCell ref="AM6:AN6"/>
    <mergeCell ref="AO6:AP6"/>
    <mergeCell ref="AQ6:AR6"/>
    <mergeCell ref="AS6:AT6"/>
    <mergeCell ref="AA6:AB6"/>
    <mergeCell ref="AC6:AD6"/>
    <mergeCell ref="AE6:AF6"/>
    <mergeCell ref="AG6:AH6"/>
    <mergeCell ref="AI6:AJ6"/>
    <mergeCell ref="C6:D6"/>
    <mergeCell ref="E6:F6"/>
    <mergeCell ref="G6:H6"/>
    <mergeCell ref="I6:J6"/>
    <mergeCell ref="K6:L6"/>
    <mergeCell ref="W6:X6"/>
    <mergeCell ref="Y6:Z6"/>
    <mergeCell ref="M6:N6"/>
    <mergeCell ref="O6:P6"/>
    <mergeCell ref="Q6:R6"/>
    <mergeCell ref="S6:T6"/>
    <mergeCell ref="U6:V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D2" sqref="D2"/>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399" t="s">
        <v>206</v>
      </c>
      <c r="F3" s="74"/>
    </row>
    <row r="4" spans="1:102" ht="118.15" customHeight="1">
      <c r="B4" s="653" t="s">
        <v>292</v>
      </c>
      <c r="F4" s="74"/>
    </row>
    <row r="5" spans="1:102" ht="20.100000000000001" customHeight="1">
      <c r="B5" s="653"/>
      <c r="F5" s="74"/>
    </row>
    <row r="6" spans="1:102" ht="36.75" customHeight="1">
      <c r="B6" s="653"/>
      <c r="F6" s="74"/>
    </row>
    <row r="7" spans="1:102" ht="121.15" customHeight="1">
      <c r="B7" s="653"/>
      <c r="F7" s="74"/>
    </row>
    <row r="8" spans="1:102" ht="83.25" customHeight="1">
      <c r="B8" s="400"/>
      <c r="F8" s="74"/>
    </row>
    <row r="9" spans="1:102" ht="20.100000000000001" hidden="1" customHeight="1">
      <c r="B9" s="654"/>
      <c r="F9" s="74"/>
    </row>
    <row r="10" spans="1:102" ht="20.100000000000001" hidden="1" customHeight="1">
      <c r="B10" s="654"/>
      <c r="F10" s="74"/>
    </row>
    <row r="11" spans="1:102" ht="20.100000000000001" hidden="1" customHeight="1">
      <c r="B11" s="654"/>
      <c r="F11" s="74"/>
    </row>
    <row r="12" spans="1:102" ht="20.100000000000001" hidden="1" customHeight="1">
      <c r="B12" s="654"/>
      <c r="F12" s="74"/>
    </row>
    <row r="13" spans="1:102" ht="20.100000000000001" hidden="1" customHeight="1">
      <c r="B13" s="654"/>
      <c r="F13" s="74"/>
    </row>
    <row r="14" spans="1:102" ht="20.100000000000001" hidden="1" customHeight="1">
      <c r="B14" s="654"/>
      <c r="F14" s="74"/>
    </row>
    <row r="15" spans="1:102" ht="20.100000000000001" hidden="1" customHeight="1">
      <c r="B15" s="654"/>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I3" sqref="I3"/>
    </sheetView>
  </sheetViews>
  <sheetFormatPr baseColWidth="10" defaultColWidth="0" defaultRowHeight="0" customHeight="1" zeroHeight="1"/>
  <cols>
    <col min="1" max="1" width="7.7109375" style="85" customWidth="1"/>
    <col min="2" max="2" width="101.85546875" style="85" customWidth="1"/>
    <col min="3" max="54" width="17.85546875" style="85" customWidth="1"/>
    <col min="55" max="55" width="11.42578125" style="85" customWidth="1"/>
    <col min="56" max="103" width="11.42578125" style="85" hidden="1" customWidth="1"/>
    <col min="104" max="254" width="11.42578125" style="86" hidden="1" customWidth="1"/>
    <col min="255" max="255" width="8.7109375" style="86" hidden="1" customWidth="1"/>
    <col min="256" max="256" width="101.28515625" style="86" hidden="1" customWidth="1"/>
    <col min="257" max="257" width="16.7109375" style="86" hidden="1" customWidth="1"/>
    <col min="258" max="280" width="18" style="86" hidden="1" customWidth="1"/>
    <col min="281" max="281" width="19.42578125" style="86" hidden="1" customWidth="1"/>
    <col min="282" max="282" width="17.85546875" style="86" hidden="1" customWidth="1"/>
    <col min="283" max="283" width="19.85546875" style="86" hidden="1" customWidth="1"/>
    <col min="284" max="291" width="18" style="86" hidden="1" customWidth="1"/>
    <col min="292" max="292" width="20.140625" style="86" hidden="1" customWidth="1"/>
    <col min="293" max="293" width="19.85546875" style="86" hidden="1" customWidth="1"/>
    <col min="294" max="308" width="18" style="86" hidden="1" customWidth="1"/>
    <col min="309" max="356" width="11.42578125" style="86" hidden="1" customWidth="1"/>
    <col min="357" max="510" width="11.42578125" style="86" hidden="1"/>
    <col min="511" max="511" width="8.7109375" style="86" hidden="1" customWidth="1"/>
    <col min="512" max="512" width="101.28515625" style="86" hidden="1" customWidth="1"/>
    <col min="513" max="513" width="16.7109375" style="86" hidden="1" customWidth="1"/>
    <col min="514" max="536" width="18" style="86" hidden="1" customWidth="1"/>
    <col min="537" max="537" width="19.42578125" style="86" hidden="1" customWidth="1"/>
    <col min="538" max="538" width="17.85546875" style="86" hidden="1" customWidth="1"/>
    <col min="539" max="539" width="19.85546875" style="86" hidden="1" customWidth="1"/>
    <col min="540" max="547" width="18" style="86" hidden="1" customWidth="1"/>
    <col min="548" max="548" width="20.140625" style="86" hidden="1" customWidth="1"/>
    <col min="549" max="549" width="19.85546875" style="86" hidden="1" customWidth="1"/>
    <col min="550" max="564" width="18" style="86" hidden="1" customWidth="1"/>
    <col min="565" max="612" width="11.42578125" style="86" hidden="1" customWidth="1"/>
    <col min="613" max="766" width="11.42578125" style="86" hidden="1"/>
    <col min="767" max="767" width="8.7109375" style="86" hidden="1" customWidth="1"/>
    <col min="768" max="768" width="101.28515625" style="86" hidden="1" customWidth="1"/>
    <col min="769" max="769" width="16.7109375" style="86" hidden="1" customWidth="1"/>
    <col min="770" max="792" width="18" style="86" hidden="1" customWidth="1"/>
    <col min="793" max="793" width="19.42578125" style="86" hidden="1" customWidth="1"/>
    <col min="794" max="794" width="17.85546875" style="86" hidden="1" customWidth="1"/>
    <col min="795" max="795" width="19.85546875" style="86" hidden="1" customWidth="1"/>
    <col min="796" max="803" width="18" style="86" hidden="1" customWidth="1"/>
    <col min="804" max="804" width="20.140625" style="86" hidden="1" customWidth="1"/>
    <col min="805" max="805" width="19.85546875" style="86" hidden="1" customWidth="1"/>
    <col min="806" max="820" width="18" style="86" hidden="1" customWidth="1"/>
    <col min="821" max="868" width="11.42578125" style="86" hidden="1" customWidth="1"/>
    <col min="869" max="1022" width="11.42578125" style="86" hidden="1"/>
    <col min="1023" max="1023" width="8.7109375" style="86" hidden="1" customWidth="1"/>
    <col min="1024" max="1024" width="101.28515625" style="86" hidden="1" customWidth="1"/>
    <col min="1025" max="1025" width="16.7109375" style="86" hidden="1" customWidth="1"/>
    <col min="1026" max="1048" width="18" style="86" hidden="1" customWidth="1"/>
    <col min="1049" max="1049" width="19.42578125" style="86" hidden="1" customWidth="1"/>
    <col min="1050" max="1050" width="17.85546875" style="86" hidden="1" customWidth="1"/>
    <col min="1051" max="1051" width="19.85546875" style="86" hidden="1" customWidth="1"/>
    <col min="1052" max="1059" width="18" style="86" hidden="1" customWidth="1"/>
    <col min="1060" max="1060" width="20.140625" style="86" hidden="1" customWidth="1"/>
    <col min="1061" max="1061" width="19.85546875" style="86" hidden="1" customWidth="1"/>
    <col min="1062" max="1076" width="18" style="86" hidden="1" customWidth="1"/>
    <col min="1077" max="1124" width="11.42578125" style="86" hidden="1" customWidth="1"/>
    <col min="1125" max="1278" width="11.42578125" style="86" hidden="1"/>
    <col min="1279" max="1279" width="8.7109375" style="86" hidden="1" customWidth="1"/>
    <col min="1280" max="1280" width="101.28515625" style="86" hidden="1" customWidth="1"/>
    <col min="1281" max="1281" width="16.7109375" style="86" hidden="1" customWidth="1"/>
    <col min="1282" max="1304" width="18" style="86" hidden="1" customWidth="1"/>
    <col min="1305" max="1305" width="19.42578125" style="86" hidden="1" customWidth="1"/>
    <col min="1306" max="1306" width="17.85546875" style="86" hidden="1" customWidth="1"/>
    <col min="1307" max="1307" width="19.85546875" style="86" hidden="1" customWidth="1"/>
    <col min="1308" max="1315" width="18" style="86" hidden="1" customWidth="1"/>
    <col min="1316" max="1316" width="20.140625" style="86" hidden="1" customWidth="1"/>
    <col min="1317" max="1317" width="19.85546875" style="86" hidden="1" customWidth="1"/>
    <col min="1318" max="1332" width="18" style="86" hidden="1" customWidth="1"/>
    <col min="1333" max="1380" width="11.42578125" style="86" hidden="1" customWidth="1"/>
    <col min="1381" max="1534" width="11.42578125" style="86" hidden="1"/>
    <col min="1535" max="1535" width="8.7109375" style="86" hidden="1" customWidth="1"/>
    <col min="1536" max="1536" width="101.28515625" style="86" hidden="1" customWidth="1"/>
    <col min="1537" max="1537" width="16.7109375" style="86" hidden="1" customWidth="1"/>
    <col min="1538" max="1560" width="18" style="86" hidden="1" customWidth="1"/>
    <col min="1561" max="1561" width="19.42578125" style="86" hidden="1" customWidth="1"/>
    <col min="1562" max="1562" width="17.85546875" style="86" hidden="1" customWidth="1"/>
    <col min="1563" max="1563" width="19.85546875" style="86" hidden="1" customWidth="1"/>
    <col min="1564" max="1571" width="18" style="86" hidden="1" customWidth="1"/>
    <col min="1572" max="1572" width="20.140625" style="86" hidden="1" customWidth="1"/>
    <col min="1573" max="1573" width="19.85546875" style="86" hidden="1" customWidth="1"/>
    <col min="1574" max="1588" width="18" style="86" hidden="1" customWidth="1"/>
    <col min="1589" max="1636" width="11.42578125" style="86" hidden="1" customWidth="1"/>
    <col min="1637" max="1790" width="11.42578125" style="86" hidden="1"/>
    <col min="1791" max="1791" width="8.7109375" style="86" hidden="1" customWidth="1"/>
    <col min="1792" max="1792" width="101.28515625" style="86" hidden="1" customWidth="1"/>
    <col min="1793" max="1793" width="16.7109375" style="86" hidden="1" customWidth="1"/>
    <col min="1794" max="1816" width="18" style="86" hidden="1" customWidth="1"/>
    <col min="1817" max="1817" width="19.42578125" style="86" hidden="1" customWidth="1"/>
    <col min="1818" max="1818" width="17.85546875" style="86" hidden="1" customWidth="1"/>
    <col min="1819" max="1819" width="19.85546875" style="86" hidden="1" customWidth="1"/>
    <col min="1820" max="1827" width="18" style="86" hidden="1" customWidth="1"/>
    <col min="1828" max="1828" width="20.140625" style="86" hidden="1" customWidth="1"/>
    <col min="1829" max="1829" width="19.85546875" style="86" hidden="1" customWidth="1"/>
    <col min="1830" max="1844" width="18" style="86" hidden="1" customWidth="1"/>
    <col min="1845" max="1892" width="11.42578125" style="86" hidden="1" customWidth="1"/>
    <col min="1893" max="2046" width="11.42578125" style="86" hidden="1"/>
    <col min="2047" max="2047" width="8.7109375" style="86" hidden="1" customWidth="1"/>
    <col min="2048" max="2048" width="101.28515625" style="86" hidden="1" customWidth="1"/>
    <col min="2049" max="2049" width="16.7109375" style="86" hidden="1" customWidth="1"/>
    <col min="2050" max="2072" width="18" style="86" hidden="1" customWidth="1"/>
    <col min="2073" max="2073" width="19.42578125" style="86" hidden="1" customWidth="1"/>
    <col min="2074" max="2074" width="17.85546875" style="86" hidden="1" customWidth="1"/>
    <col min="2075" max="2075" width="19.85546875" style="86" hidden="1" customWidth="1"/>
    <col min="2076" max="2083" width="18" style="86" hidden="1" customWidth="1"/>
    <col min="2084" max="2084" width="20.140625" style="86" hidden="1" customWidth="1"/>
    <col min="2085" max="2085" width="19.85546875" style="86" hidden="1" customWidth="1"/>
    <col min="2086" max="2100" width="18" style="86" hidden="1" customWidth="1"/>
    <col min="2101" max="2148" width="11.42578125" style="86" hidden="1" customWidth="1"/>
    <col min="2149" max="2302" width="11.42578125" style="86" hidden="1"/>
    <col min="2303" max="2303" width="8.7109375" style="86" hidden="1" customWidth="1"/>
    <col min="2304" max="2304" width="101.28515625" style="86" hidden="1" customWidth="1"/>
    <col min="2305" max="2305" width="16.7109375" style="86" hidden="1" customWidth="1"/>
    <col min="2306" max="2328" width="18" style="86" hidden="1" customWidth="1"/>
    <col min="2329" max="2329" width="19.42578125" style="86" hidden="1" customWidth="1"/>
    <col min="2330" max="2330" width="17.85546875" style="86" hidden="1" customWidth="1"/>
    <col min="2331" max="2331" width="19.85546875" style="86" hidden="1" customWidth="1"/>
    <col min="2332" max="2339" width="18" style="86" hidden="1" customWidth="1"/>
    <col min="2340" max="2340" width="20.140625" style="86" hidden="1" customWidth="1"/>
    <col min="2341" max="2341" width="19.85546875" style="86" hidden="1" customWidth="1"/>
    <col min="2342" max="2356" width="18" style="86" hidden="1" customWidth="1"/>
    <col min="2357" max="2404" width="11.42578125" style="86" hidden="1" customWidth="1"/>
    <col min="2405" max="2558" width="11.42578125" style="86" hidden="1"/>
    <col min="2559" max="2559" width="8.7109375" style="86" hidden="1" customWidth="1"/>
    <col min="2560" max="2560" width="101.28515625" style="86" hidden="1" customWidth="1"/>
    <col min="2561" max="2561" width="16.7109375" style="86" hidden="1" customWidth="1"/>
    <col min="2562" max="2584" width="18" style="86" hidden="1" customWidth="1"/>
    <col min="2585" max="2585" width="19.42578125" style="86" hidden="1" customWidth="1"/>
    <col min="2586" max="2586" width="17.85546875" style="86" hidden="1" customWidth="1"/>
    <col min="2587" max="2587" width="19.85546875" style="86" hidden="1" customWidth="1"/>
    <col min="2588" max="2595" width="18" style="86" hidden="1" customWidth="1"/>
    <col min="2596" max="2596" width="20.140625" style="86" hidden="1" customWidth="1"/>
    <col min="2597" max="2597" width="19.85546875" style="86" hidden="1" customWidth="1"/>
    <col min="2598" max="2612" width="18" style="86" hidden="1" customWidth="1"/>
    <col min="2613" max="2660" width="11.42578125" style="86" hidden="1" customWidth="1"/>
    <col min="2661" max="2814" width="11.42578125" style="86" hidden="1"/>
    <col min="2815" max="2815" width="8.7109375" style="86" hidden="1" customWidth="1"/>
    <col min="2816" max="2816" width="101.28515625" style="86" hidden="1" customWidth="1"/>
    <col min="2817" max="2817" width="16.7109375" style="86" hidden="1" customWidth="1"/>
    <col min="2818" max="2840" width="18" style="86" hidden="1" customWidth="1"/>
    <col min="2841" max="2841" width="19.42578125" style="86" hidden="1" customWidth="1"/>
    <col min="2842" max="2842" width="17.85546875" style="86" hidden="1" customWidth="1"/>
    <col min="2843" max="2843" width="19.85546875" style="86" hidden="1" customWidth="1"/>
    <col min="2844" max="2851" width="18" style="86" hidden="1" customWidth="1"/>
    <col min="2852" max="2852" width="20.140625" style="86" hidden="1" customWidth="1"/>
    <col min="2853" max="2853" width="19.85546875" style="86" hidden="1" customWidth="1"/>
    <col min="2854" max="2868" width="18" style="86" hidden="1" customWidth="1"/>
    <col min="2869" max="2916" width="11.42578125" style="86" hidden="1" customWidth="1"/>
    <col min="2917" max="3070" width="11.42578125" style="86" hidden="1"/>
    <col min="3071" max="3071" width="8.7109375" style="86" hidden="1" customWidth="1"/>
    <col min="3072" max="3072" width="101.28515625" style="86" hidden="1" customWidth="1"/>
    <col min="3073" max="3073" width="16.7109375" style="86" hidden="1" customWidth="1"/>
    <col min="3074" max="3096" width="18" style="86" hidden="1" customWidth="1"/>
    <col min="3097" max="3097" width="19.42578125" style="86" hidden="1" customWidth="1"/>
    <col min="3098" max="3098" width="17.85546875" style="86" hidden="1" customWidth="1"/>
    <col min="3099" max="3099" width="19.85546875" style="86" hidden="1" customWidth="1"/>
    <col min="3100" max="3107" width="18" style="86" hidden="1" customWidth="1"/>
    <col min="3108" max="3108" width="20.140625" style="86" hidden="1" customWidth="1"/>
    <col min="3109" max="3109" width="19.85546875" style="86" hidden="1" customWidth="1"/>
    <col min="3110" max="3124" width="18" style="86" hidden="1" customWidth="1"/>
    <col min="3125" max="3172" width="11.42578125" style="86" hidden="1" customWidth="1"/>
    <col min="3173" max="3326" width="11.42578125" style="86" hidden="1"/>
    <col min="3327" max="3327" width="8.7109375" style="86" hidden="1" customWidth="1"/>
    <col min="3328" max="3328" width="101.28515625" style="86" hidden="1" customWidth="1"/>
    <col min="3329" max="3329" width="16.7109375" style="86" hidden="1" customWidth="1"/>
    <col min="3330" max="3352" width="18" style="86" hidden="1" customWidth="1"/>
    <col min="3353" max="3353" width="19.42578125" style="86" hidden="1" customWidth="1"/>
    <col min="3354" max="3354" width="17.85546875" style="86" hidden="1" customWidth="1"/>
    <col min="3355" max="3355" width="19.85546875" style="86" hidden="1" customWidth="1"/>
    <col min="3356" max="3363" width="18" style="86" hidden="1" customWidth="1"/>
    <col min="3364" max="3364" width="20.140625" style="86" hidden="1" customWidth="1"/>
    <col min="3365" max="3365" width="19.85546875" style="86" hidden="1" customWidth="1"/>
    <col min="3366" max="3380" width="18" style="86" hidden="1" customWidth="1"/>
    <col min="3381" max="3428" width="11.42578125" style="86" hidden="1" customWidth="1"/>
    <col min="3429" max="3582" width="11.42578125" style="86" hidden="1"/>
    <col min="3583" max="3583" width="8.7109375" style="86" hidden="1" customWidth="1"/>
    <col min="3584" max="3584" width="101.28515625" style="86" hidden="1" customWidth="1"/>
    <col min="3585" max="3585" width="16.7109375" style="86" hidden="1" customWidth="1"/>
    <col min="3586" max="3608" width="18" style="86" hidden="1" customWidth="1"/>
    <col min="3609" max="3609" width="19.42578125" style="86" hidden="1" customWidth="1"/>
    <col min="3610" max="3610" width="17.85546875" style="86" hidden="1" customWidth="1"/>
    <col min="3611" max="3611" width="19.85546875" style="86" hidden="1" customWidth="1"/>
    <col min="3612" max="3619" width="18" style="86" hidden="1" customWidth="1"/>
    <col min="3620" max="3620" width="20.140625" style="86" hidden="1" customWidth="1"/>
    <col min="3621" max="3621" width="19.85546875" style="86" hidden="1" customWidth="1"/>
    <col min="3622" max="3636" width="18" style="86" hidden="1" customWidth="1"/>
    <col min="3637" max="3684" width="11.42578125" style="86" hidden="1" customWidth="1"/>
    <col min="3685" max="3838" width="11.42578125" style="86" hidden="1"/>
    <col min="3839" max="3839" width="8.7109375" style="86" hidden="1" customWidth="1"/>
    <col min="3840" max="3840" width="101.28515625" style="86" hidden="1" customWidth="1"/>
    <col min="3841" max="3841" width="16.7109375" style="86" hidden="1" customWidth="1"/>
    <col min="3842" max="3864" width="18" style="86" hidden="1" customWidth="1"/>
    <col min="3865" max="3865" width="19.42578125" style="86" hidden="1" customWidth="1"/>
    <col min="3866" max="3866" width="17.85546875" style="86" hidden="1" customWidth="1"/>
    <col min="3867" max="3867" width="19.85546875" style="86" hidden="1" customWidth="1"/>
    <col min="3868" max="3875" width="18" style="86" hidden="1" customWidth="1"/>
    <col min="3876" max="3876" width="20.140625" style="86" hidden="1" customWidth="1"/>
    <col min="3877" max="3877" width="19.85546875" style="86" hidden="1" customWidth="1"/>
    <col min="3878" max="3892" width="18" style="86" hidden="1" customWidth="1"/>
    <col min="3893" max="3940" width="11.42578125" style="86" hidden="1" customWidth="1"/>
    <col min="3941" max="4094" width="11.42578125" style="86" hidden="1"/>
    <col min="4095" max="4095" width="8.7109375" style="86" hidden="1" customWidth="1"/>
    <col min="4096" max="4096" width="101.28515625" style="86" hidden="1" customWidth="1"/>
    <col min="4097" max="4097" width="16.7109375" style="86" hidden="1" customWidth="1"/>
    <col min="4098" max="4120" width="18" style="86" hidden="1" customWidth="1"/>
    <col min="4121" max="4121" width="19.42578125" style="86" hidden="1" customWidth="1"/>
    <col min="4122" max="4122" width="17.85546875" style="86" hidden="1" customWidth="1"/>
    <col min="4123" max="4123" width="19.85546875" style="86" hidden="1" customWidth="1"/>
    <col min="4124" max="4131" width="18" style="86" hidden="1" customWidth="1"/>
    <col min="4132" max="4132" width="20.140625" style="86" hidden="1" customWidth="1"/>
    <col min="4133" max="4133" width="19.85546875" style="86" hidden="1" customWidth="1"/>
    <col min="4134" max="4148" width="18" style="86" hidden="1" customWidth="1"/>
    <col min="4149" max="4196" width="11.42578125" style="86" hidden="1" customWidth="1"/>
    <col min="4197" max="4350" width="11.42578125" style="86" hidden="1"/>
    <col min="4351" max="4351" width="8.7109375" style="86" hidden="1" customWidth="1"/>
    <col min="4352" max="4352" width="101.28515625" style="86" hidden="1" customWidth="1"/>
    <col min="4353" max="4353" width="16.7109375" style="86" hidden="1" customWidth="1"/>
    <col min="4354" max="4376" width="18" style="86" hidden="1" customWidth="1"/>
    <col min="4377" max="4377" width="19.42578125" style="86" hidden="1" customWidth="1"/>
    <col min="4378" max="4378" width="17.85546875" style="86" hidden="1" customWidth="1"/>
    <col min="4379" max="4379" width="19.85546875" style="86" hidden="1" customWidth="1"/>
    <col min="4380" max="4387" width="18" style="86" hidden="1" customWidth="1"/>
    <col min="4388" max="4388" width="20.140625" style="86" hidden="1" customWidth="1"/>
    <col min="4389" max="4389" width="19.85546875" style="86" hidden="1" customWidth="1"/>
    <col min="4390" max="4404" width="18" style="86" hidden="1" customWidth="1"/>
    <col min="4405" max="4452" width="11.42578125" style="86" hidden="1" customWidth="1"/>
    <col min="4453" max="4606" width="11.42578125" style="86" hidden="1"/>
    <col min="4607" max="4607" width="8.7109375" style="86" hidden="1" customWidth="1"/>
    <col min="4608" max="4608" width="101.28515625" style="86" hidden="1" customWidth="1"/>
    <col min="4609" max="4609" width="16.7109375" style="86" hidden="1" customWidth="1"/>
    <col min="4610" max="4632" width="18" style="86" hidden="1" customWidth="1"/>
    <col min="4633" max="4633" width="19.42578125" style="86" hidden="1" customWidth="1"/>
    <col min="4634" max="4634" width="17.85546875" style="86" hidden="1" customWidth="1"/>
    <col min="4635" max="4635" width="19.85546875" style="86" hidden="1" customWidth="1"/>
    <col min="4636" max="4643" width="18" style="86" hidden="1" customWidth="1"/>
    <col min="4644" max="4644" width="20.140625" style="86" hidden="1" customWidth="1"/>
    <col min="4645" max="4645" width="19.85546875" style="86" hidden="1" customWidth="1"/>
    <col min="4646" max="4660" width="18" style="86" hidden="1" customWidth="1"/>
    <col min="4661" max="4708" width="11.42578125" style="86" hidden="1" customWidth="1"/>
    <col min="4709" max="4862" width="11.42578125" style="86" hidden="1"/>
    <col min="4863" max="4863" width="8.7109375" style="86" hidden="1" customWidth="1"/>
    <col min="4864" max="4864" width="101.28515625" style="86" hidden="1" customWidth="1"/>
    <col min="4865" max="4865" width="16.7109375" style="86" hidden="1" customWidth="1"/>
    <col min="4866" max="4888" width="18" style="86" hidden="1" customWidth="1"/>
    <col min="4889" max="4889" width="19.42578125" style="86" hidden="1" customWidth="1"/>
    <col min="4890" max="4890" width="17.85546875" style="86" hidden="1" customWidth="1"/>
    <col min="4891" max="4891" width="19.85546875" style="86" hidden="1" customWidth="1"/>
    <col min="4892" max="4899" width="18" style="86" hidden="1" customWidth="1"/>
    <col min="4900" max="4900" width="20.140625" style="86" hidden="1" customWidth="1"/>
    <col min="4901" max="4901" width="19.85546875" style="86" hidden="1" customWidth="1"/>
    <col min="4902" max="4916" width="18" style="86" hidden="1" customWidth="1"/>
    <col min="4917" max="4964" width="11.42578125" style="86" hidden="1" customWidth="1"/>
    <col min="4965" max="5118" width="11.42578125" style="86" hidden="1"/>
    <col min="5119" max="5119" width="8.7109375" style="86" hidden="1" customWidth="1"/>
    <col min="5120" max="5120" width="101.28515625" style="86" hidden="1" customWidth="1"/>
    <col min="5121" max="5121" width="16.7109375" style="86" hidden="1" customWidth="1"/>
    <col min="5122" max="5144" width="18" style="86" hidden="1" customWidth="1"/>
    <col min="5145" max="5145" width="19.42578125" style="86" hidden="1" customWidth="1"/>
    <col min="5146" max="5146" width="17.85546875" style="86" hidden="1" customWidth="1"/>
    <col min="5147" max="5147" width="19.85546875" style="86" hidden="1" customWidth="1"/>
    <col min="5148" max="5155" width="18" style="86" hidden="1" customWidth="1"/>
    <col min="5156" max="5156" width="20.140625" style="86" hidden="1" customWidth="1"/>
    <col min="5157" max="5157" width="19.85546875" style="86" hidden="1" customWidth="1"/>
    <col min="5158" max="5172" width="18" style="86" hidden="1" customWidth="1"/>
    <col min="5173" max="5220" width="11.42578125" style="86" hidden="1" customWidth="1"/>
    <col min="5221" max="5374" width="11.42578125" style="86" hidden="1"/>
    <col min="5375" max="5375" width="8.7109375" style="86" hidden="1" customWidth="1"/>
    <col min="5376" max="5376" width="101.28515625" style="86" hidden="1" customWidth="1"/>
    <col min="5377" max="5377" width="16.7109375" style="86" hidden="1" customWidth="1"/>
    <col min="5378" max="5400" width="18" style="86" hidden="1" customWidth="1"/>
    <col min="5401" max="5401" width="19.42578125" style="86" hidden="1" customWidth="1"/>
    <col min="5402" max="5402" width="17.85546875" style="86" hidden="1" customWidth="1"/>
    <col min="5403" max="5403" width="19.85546875" style="86" hidden="1" customWidth="1"/>
    <col min="5404" max="5411" width="18" style="86" hidden="1" customWidth="1"/>
    <col min="5412" max="5412" width="20.140625" style="86" hidden="1" customWidth="1"/>
    <col min="5413" max="5413" width="19.85546875" style="86" hidden="1" customWidth="1"/>
    <col min="5414" max="5428" width="18" style="86" hidden="1" customWidth="1"/>
    <col min="5429" max="5476" width="11.42578125" style="86" hidden="1" customWidth="1"/>
    <col min="5477" max="5630" width="11.42578125" style="86" hidden="1"/>
    <col min="5631" max="5631" width="8.7109375" style="86" hidden="1" customWidth="1"/>
    <col min="5632" max="5632" width="101.28515625" style="86" hidden="1" customWidth="1"/>
    <col min="5633" max="5633" width="16.7109375" style="86" hidden="1" customWidth="1"/>
    <col min="5634" max="5656" width="18" style="86" hidden="1" customWidth="1"/>
    <col min="5657" max="5657" width="19.42578125" style="86" hidden="1" customWidth="1"/>
    <col min="5658" max="5658" width="17.85546875" style="86" hidden="1" customWidth="1"/>
    <col min="5659" max="5659" width="19.85546875" style="86" hidden="1" customWidth="1"/>
    <col min="5660" max="5667" width="18" style="86" hidden="1" customWidth="1"/>
    <col min="5668" max="5668" width="20.140625" style="86" hidden="1" customWidth="1"/>
    <col min="5669" max="5669" width="19.85546875" style="86" hidden="1" customWidth="1"/>
    <col min="5670" max="5684" width="18" style="86" hidden="1" customWidth="1"/>
    <col min="5685" max="5732" width="11.42578125" style="86" hidden="1" customWidth="1"/>
    <col min="5733" max="5886" width="11.42578125" style="86" hidden="1"/>
    <col min="5887" max="5887" width="8.7109375" style="86" hidden="1" customWidth="1"/>
    <col min="5888" max="5888" width="101.28515625" style="86" hidden="1" customWidth="1"/>
    <col min="5889" max="5889" width="16.7109375" style="86" hidden="1" customWidth="1"/>
    <col min="5890" max="5912" width="18" style="86" hidden="1" customWidth="1"/>
    <col min="5913" max="5913" width="19.42578125" style="86" hidden="1" customWidth="1"/>
    <col min="5914" max="5914" width="17.85546875" style="86" hidden="1" customWidth="1"/>
    <col min="5915" max="5915" width="19.85546875" style="86" hidden="1" customWidth="1"/>
    <col min="5916" max="5923" width="18" style="86" hidden="1" customWidth="1"/>
    <col min="5924" max="5924" width="20.140625" style="86" hidden="1" customWidth="1"/>
    <col min="5925" max="5925" width="19.85546875" style="86" hidden="1" customWidth="1"/>
    <col min="5926" max="5940" width="18" style="86" hidden="1" customWidth="1"/>
    <col min="5941" max="5988" width="11.42578125" style="86" hidden="1" customWidth="1"/>
    <col min="5989" max="6142" width="11.42578125" style="86" hidden="1"/>
    <col min="6143" max="6143" width="8.7109375" style="86" hidden="1" customWidth="1"/>
    <col min="6144" max="6144" width="101.28515625" style="86" hidden="1" customWidth="1"/>
    <col min="6145" max="6145" width="16.7109375" style="86" hidden="1" customWidth="1"/>
    <col min="6146" max="6168" width="18" style="86" hidden="1" customWidth="1"/>
    <col min="6169" max="6169" width="19.42578125" style="86" hidden="1" customWidth="1"/>
    <col min="6170" max="6170" width="17.85546875" style="86" hidden="1" customWidth="1"/>
    <col min="6171" max="6171" width="19.85546875" style="86" hidden="1" customWidth="1"/>
    <col min="6172" max="6179" width="18" style="86" hidden="1" customWidth="1"/>
    <col min="6180" max="6180" width="20.140625" style="86" hidden="1" customWidth="1"/>
    <col min="6181" max="6181" width="19.85546875" style="86" hidden="1" customWidth="1"/>
    <col min="6182" max="6196" width="18" style="86" hidden="1" customWidth="1"/>
    <col min="6197" max="6244" width="11.42578125" style="86" hidden="1" customWidth="1"/>
    <col min="6245" max="6398" width="11.42578125" style="86" hidden="1"/>
    <col min="6399" max="6399" width="8.7109375" style="86" hidden="1" customWidth="1"/>
    <col min="6400" max="6400" width="101.28515625" style="86" hidden="1" customWidth="1"/>
    <col min="6401" max="6401" width="16.7109375" style="86" hidden="1" customWidth="1"/>
    <col min="6402" max="6424" width="18" style="86" hidden="1" customWidth="1"/>
    <col min="6425" max="6425" width="19.42578125" style="86" hidden="1" customWidth="1"/>
    <col min="6426" max="6426" width="17.85546875" style="86" hidden="1" customWidth="1"/>
    <col min="6427" max="6427" width="19.85546875" style="86" hidden="1" customWidth="1"/>
    <col min="6428" max="6435" width="18" style="86" hidden="1" customWidth="1"/>
    <col min="6436" max="6436" width="20.140625" style="86" hidden="1" customWidth="1"/>
    <col min="6437" max="6437" width="19.85546875" style="86" hidden="1" customWidth="1"/>
    <col min="6438" max="6452" width="18" style="86" hidden="1" customWidth="1"/>
    <col min="6453" max="6500" width="11.42578125" style="86" hidden="1" customWidth="1"/>
    <col min="6501" max="6654" width="11.42578125" style="86" hidden="1"/>
    <col min="6655" max="6655" width="8.7109375" style="86" hidden="1" customWidth="1"/>
    <col min="6656" max="6656" width="101.28515625" style="86" hidden="1" customWidth="1"/>
    <col min="6657" max="6657" width="16.7109375" style="86" hidden="1" customWidth="1"/>
    <col min="6658" max="6680" width="18" style="86" hidden="1" customWidth="1"/>
    <col min="6681" max="6681" width="19.42578125" style="86" hidden="1" customWidth="1"/>
    <col min="6682" max="6682" width="17.85546875" style="86" hidden="1" customWidth="1"/>
    <col min="6683" max="6683" width="19.85546875" style="86" hidden="1" customWidth="1"/>
    <col min="6684" max="6691" width="18" style="86" hidden="1" customWidth="1"/>
    <col min="6692" max="6692" width="20.140625" style="86" hidden="1" customWidth="1"/>
    <col min="6693" max="6693" width="19.85546875" style="86" hidden="1" customWidth="1"/>
    <col min="6694" max="6708" width="18" style="86" hidden="1" customWidth="1"/>
    <col min="6709" max="6756" width="11.42578125" style="86" hidden="1" customWidth="1"/>
    <col min="6757" max="6910" width="11.42578125" style="86" hidden="1"/>
    <col min="6911" max="6911" width="8.7109375" style="86" hidden="1" customWidth="1"/>
    <col min="6912" max="6912" width="101.28515625" style="86" hidden="1" customWidth="1"/>
    <col min="6913" max="6913" width="16.7109375" style="86" hidden="1" customWidth="1"/>
    <col min="6914" max="6936" width="18" style="86" hidden="1" customWidth="1"/>
    <col min="6937" max="6937" width="19.42578125" style="86" hidden="1" customWidth="1"/>
    <col min="6938" max="6938" width="17.85546875" style="86" hidden="1" customWidth="1"/>
    <col min="6939" max="6939" width="19.85546875" style="86" hidden="1" customWidth="1"/>
    <col min="6940" max="6947" width="18" style="86" hidden="1" customWidth="1"/>
    <col min="6948" max="6948" width="20.140625" style="86" hidden="1" customWidth="1"/>
    <col min="6949" max="6949" width="19.85546875" style="86" hidden="1" customWidth="1"/>
    <col min="6950" max="6964" width="18" style="86" hidden="1" customWidth="1"/>
    <col min="6965" max="7012" width="11.42578125" style="86" hidden="1" customWidth="1"/>
    <col min="7013" max="7166" width="11.42578125" style="86" hidden="1"/>
    <col min="7167" max="7167" width="8.7109375" style="86" hidden="1" customWidth="1"/>
    <col min="7168" max="7168" width="101.28515625" style="86" hidden="1" customWidth="1"/>
    <col min="7169" max="7169" width="16.7109375" style="86" hidden="1" customWidth="1"/>
    <col min="7170" max="7192" width="18" style="86" hidden="1" customWidth="1"/>
    <col min="7193" max="7193" width="19.42578125" style="86" hidden="1" customWidth="1"/>
    <col min="7194" max="7194" width="17.85546875" style="86" hidden="1" customWidth="1"/>
    <col min="7195" max="7195" width="19.85546875" style="86" hidden="1" customWidth="1"/>
    <col min="7196" max="7203" width="18" style="86" hidden="1" customWidth="1"/>
    <col min="7204" max="7204" width="20.140625" style="86" hidden="1" customWidth="1"/>
    <col min="7205" max="7205" width="19.85546875" style="86" hidden="1" customWidth="1"/>
    <col min="7206" max="7220" width="18" style="86" hidden="1" customWidth="1"/>
    <col min="7221" max="7268" width="11.42578125" style="86" hidden="1" customWidth="1"/>
    <col min="7269" max="7422" width="11.42578125" style="86" hidden="1"/>
    <col min="7423" max="7423" width="8.7109375" style="86" hidden="1" customWidth="1"/>
    <col min="7424" max="7424" width="101.28515625" style="86" hidden="1" customWidth="1"/>
    <col min="7425" max="7425" width="16.7109375" style="86" hidden="1" customWidth="1"/>
    <col min="7426" max="7448" width="18" style="86" hidden="1" customWidth="1"/>
    <col min="7449" max="7449" width="19.42578125" style="86" hidden="1" customWidth="1"/>
    <col min="7450" max="7450" width="17.85546875" style="86" hidden="1" customWidth="1"/>
    <col min="7451" max="7451" width="19.85546875" style="86" hidden="1" customWidth="1"/>
    <col min="7452" max="7459" width="18" style="86" hidden="1" customWidth="1"/>
    <col min="7460" max="7460" width="20.140625" style="86" hidden="1" customWidth="1"/>
    <col min="7461" max="7461" width="19.85546875" style="86" hidden="1" customWidth="1"/>
    <col min="7462" max="7476" width="18" style="86" hidden="1" customWidth="1"/>
    <col min="7477" max="7524" width="11.42578125" style="86" hidden="1" customWidth="1"/>
    <col min="7525" max="7678" width="11.42578125" style="86" hidden="1"/>
    <col min="7679" max="7679" width="8.7109375" style="86" hidden="1" customWidth="1"/>
    <col min="7680" max="7680" width="101.28515625" style="86" hidden="1" customWidth="1"/>
    <col min="7681" max="7681" width="16.7109375" style="86" hidden="1" customWidth="1"/>
    <col min="7682" max="7704" width="18" style="86" hidden="1" customWidth="1"/>
    <col min="7705" max="7705" width="19.42578125" style="86" hidden="1" customWidth="1"/>
    <col min="7706" max="7706" width="17.85546875" style="86" hidden="1" customWidth="1"/>
    <col min="7707" max="7707" width="19.85546875" style="86" hidden="1" customWidth="1"/>
    <col min="7708" max="7715" width="18" style="86" hidden="1" customWidth="1"/>
    <col min="7716" max="7716" width="20.140625" style="86" hidden="1" customWidth="1"/>
    <col min="7717" max="7717" width="19.85546875" style="86" hidden="1" customWidth="1"/>
    <col min="7718" max="7732" width="18" style="86" hidden="1" customWidth="1"/>
    <col min="7733" max="7780" width="11.42578125" style="86" hidden="1" customWidth="1"/>
    <col min="7781" max="7934" width="11.42578125" style="86" hidden="1"/>
    <col min="7935" max="7935" width="8.7109375" style="86" hidden="1" customWidth="1"/>
    <col min="7936" max="7936" width="101.28515625" style="86" hidden="1" customWidth="1"/>
    <col min="7937" max="7937" width="16.7109375" style="86" hidden="1" customWidth="1"/>
    <col min="7938" max="7960" width="18" style="86" hidden="1" customWidth="1"/>
    <col min="7961" max="7961" width="19.42578125" style="86" hidden="1" customWidth="1"/>
    <col min="7962" max="7962" width="17.85546875" style="86" hidden="1" customWidth="1"/>
    <col min="7963" max="7963" width="19.85546875" style="86" hidden="1" customWidth="1"/>
    <col min="7964" max="7971" width="18" style="86" hidden="1" customWidth="1"/>
    <col min="7972" max="7972" width="20.140625" style="86" hidden="1" customWidth="1"/>
    <col min="7973" max="7973" width="19.85546875" style="86" hidden="1" customWidth="1"/>
    <col min="7974" max="7988" width="18" style="86" hidden="1" customWidth="1"/>
    <col min="7989" max="8036" width="11.42578125" style="86" hidden="1" customWidth="1"/>
    <col min="8037" max="8190" width="11.42578125" style="86" hidden="1"/>
    <col min="8191" max="8191" width="8.7109375" style="86" hidden="1" customWidth="1"/>
    <col min="8192" max="8192" width="101.28515625" style="86" hidden="1" customWidth="1"/>
    <col min="8193" max="8193" width="16.7109375" style="86" hidden="1" customWidth="1"/>
    <col min="8194" max="8216" width="18" style="86" hidden="1" customWidth="1"/>
    <col min="8217" max="8217" width="19.42578125" style="86" hidden="1" customWidth="1"/>
    <col min="8218" max="8218" width="17.85546875" style="86" hidden="1" customWidth="1"/>
    <col min="8219" max="8219" width="19.85546875" style="86" hidden="1" customWidth="1"/>
    <col min="8220" max="8227" width="18" style="86" hidden="1" customWidth="1"/>
    <col min="8228" max="8228" width="20.140625" style="86" hidden="1" customWidth="1"/>
    <col min="8229" max="8229" width="19.85546875" style="86" hidden="1" customWidth="1"/>
    <col min="8230" max="8244" width="18" style="86" hidden="1" customWidth="1"/>
    <col min="8245" max="8292" width="11.42578125" style="86" hidden="1" customWidth="1"/>
    <col min="8293" max="8446" width="11.42578125" style="86" hidden="1"/>
    <col min="8447" max="8447" width="8.7109375" style="86" hidden="1" customWidth="1"/>
    <col min="8448" max="8448" width="101.28515625" style="86" hidden="1" customWidth="1"/>
    <col min="8449" max="8449" width="16.7109375" style="86" hidden="1" customWidth="1"/>
    <col min="8450" max="8472" width="18" style="86" hidden="1" customWidth="1"/>
    <col min="8473" max="8473" width="19.42578125" style="86" hidden="1" customWidth="1"/>
    <col min="8474" max="8474" width="17.85546875" style="86" hidden="1" customWidth="1"/>
    <col min="8475" max="8475" width="19.85546875" style="86" hidden="1" customWidth="1"/>
    <col min="8476" max="8483" width="18" style="86" hidden="1" customWidth="1"/>
    <col min="8484" max="8484" width="20.140625" style="86" hidden="1" customWidth="1"/>
    <col min="8485" max="8485" width="19.85546875" style="86" hidden="1" customWidth="1"/>
    <col min="8486" max="8500" width="18" style="86" hidden="1" customWidth="1"/>
    <col min="8501" max="8548" width="11.42578125" style="86" hidden="1" customWidth="1"/>
    <col min="8549" max="8702" width="11.42578125" style="86" hidden="1"/>
    <col min="8703" max="8703" width="8.7109375" style="86" hidden="1" customWidth="1"/>
    <col min="8704" max="8704" width="101.28515625" style="86" hidden="1" customWidth="1"/>
    <col min="8705" max="8705" width="16.7109375" style="86" hidden="1" customWidth="1"/>
    <col min="8706" max="8728" width="18" style="86" hidden="1" customWidth="1"/>
    <col min="8729" max="8729" width="19.42578125" style="86" hidden="1" customWidth="1"/>
    <col min="8730" max="8730" width="17.85546875" style="86" hidden="1" customWidth="1"/>
    <col min="8731" max="8731" width="19.85546875" style="86" hidden="1" customWidth="1"/>
    <col min="8732" max="8739" width="18" style="86" hidden="1" customWidth="1"/>
    <col min="8740" max="8740" width="20.140625" style="86" hidden="1" customWidth="1"/>
    <col min="8741" max="8741" width="19.85546875" style="86" hidden="1" customWidth="1"/>
    <col min="8742" max="8756" width="18" style="86" hidden="1" customWidth="1"/>
    <col min="8757" max="8804" width="11.42578125" style="86" hidden="1" customWidth="1"/>
    <col min="8805" max="8958" width="11.42578125" style="86" hidden="1"/>
    <col min="8959" max="8959" width="8.7109375" style="86" hidden="1" customWidth="1"/>
    <col min="8960" max="8960" width="101.28515625" style="86" hidden="1" customWidth="1"/>
    <col min="8961" max="8961" width="16.7109375" style="86" hidden="1" customWidth="1"/>
    <col min="8962" max="8984" width="18" style="86" hidden="1" customWidth="1"/>
    <col min="8985" max="8985" width="19.42578125" style="86" hidden="1" customWidth="1"/>
    <col min="8986" max="8986" width="17.85546875" style="86" hidden="1" customWidth="1"/>
    <col min="8987" max="8987" width="19.85546875" style="86" hidden="1" customWidth="1"/>
    <col min="8988" max="8995" width="18" style="86" hidden="1" customWidth="1"/>
    <col min="8996" max="8996" width="20.140625" style="86" hidden="1" customWidth="1"/>
    <col min="8997" max="8997" width="19.85546875" style="86" hidden="1" customWidth="1"/>
    <col min="8998" max="9012" width="18" style="86" hidden="1" customWidth="1"/>
    <col min="9013" max="9060" width="11.42578125" style="86" hidden="1" customWidth="1"/>
    <col min="9061" max="9214" width="11.42578125" style="86" hidden="1"/>
    <col min="9215" max="9215" width="8.7109375" style="86" hidden="1" customWidth="1"/>
    <col min="9216" max="9216" width="101.28515625" style="86" hidden="1" customWidth="1"/>
    <col min="9217" max="9217" width="16.7109375" style="86" hidden="1" customWidth="1"/>
    <col min="9218" max="9240" width="18" style="86" hidden="1" customWidth="1"/>
    <col min="9241" max="9241" width="19.42578125" style="86" hidden="1" customWidth="1"/>
    <col min="9242" max="9242" width="17.85546875" style="86" hidden="1" customWidth="1"/>
    <col min="9243" max="9243" width="19.85546875" style="86" hidden="1" customWidth="1"/>
    <col min="9244" max="9251" width="18" style="86" hidden="1" customWidth="1"/>
    <col min="9252" max="9252" width="20.140625" style="86" hidden="1" customWidth="1"/>
    <col min="9253" max="9253" width="19.85546875" style="86" hidden="1" customWidth="1"/>
    <col min="9254" max="9268" width="18" style="86" hidden="1" customWidth="1"/>
    <col min="9269" max="9316" width="11.42578125" style="86" hidden="1" customWidth="1"/>
    <col min="9317" max="9470" width="11.42578125" style="86" hidden="1"/>
    <col min="9471" max="9471" width="8.7109375" style="86" hidden="1" customWidth="1"/>
    <col min="9472" max="9472" width="101.28515625" style="86" hidden="1" customWidth="1"/>
    <col min="9473" max="9473" width="16.7109375" style="86" hidden="1" customWidth="1"/>
    <col min="9474" max="9496" width="18" style="86" hidden="1" customWidth="1"/>
    <col min="9497" max="9497" width="19.42578125" style="86" hidden="1" customWidth="1"/>
    <col min="9498" max="9498" width="17.85546875" style="86" hidden="1" customWidth="1"/>
    <col min="9499" max="9499" width="19.85546875" style="86" hidden="1" customWidth="1"/>
    <col min="9500" max="9507" width="18" style="86" hidden="1" customWidth="1"/>
    <col min="9508" max="9508" width="20.140625" style="86" hidden="1" customWidth="1"/>
    <col min="9509" max="9509" width="19.85546875" style="86" hidden="1" customWidth="1"/>
    <col min="9510" max="9524" width="18" style="86" hidden="1" customWidth="1"/>
    <col min="9525" max="9572" width="11.42578125" style="86" hidden="1" customWidth="1"/>
    <col min="9573" max="9726" width="11.42578125" style="86" hidden="1"/>
    <col min="9727" max="9727" width="8.7109375" style="86" hidden="1" customWidth="1"/>
    <col min="9728" max="9728" width="101.28515625" style="86" hidden="1" customWidth="1"/>
    <col min="9729" max="9729" width="16.7109375" style="86" hidden="1" customWidth="1"/>
    <col min="9730" max="9752" width="18" style="86" hidden="1" customWidth="1"/>
    <col min="9753" max="9753" width="19.42578125" style="86" hidden="1" customWidth="1"/>
    <col min="9754" max="9754" width="17.85546875" style="86" hidden="1" customWidth="1"/>
    <col min="9755" max="9755" width="19.85546875" style="86" hidden="1" customWidth="1"/>
    <col min="9756" max="9763" width="18" style="86" hidden="1" customWidth="1"/>
    <col min="9764" max="9764" width="20.140625" style="86" hidden="1" customWidth="1"/>
    <col min="9765" max="9765" width="19.85546875" style="86" hidden="1" customWidth="1"/>
    <col min="9766" max="9780" width="18" style="86" hidden="1" customWidth="1"/>
    <col min="9781" max="9828" width="11.42578125" style="86" hidden="1" customWidth="1"/>
    <col min="9829" max="9982" width="11.42578125" style="86" hidden="1"/>
    <col min="9983" max="9983" width="8.7109375" style="86" hidden="1" customWidth="1"/>
    <col min="9984" max="9984" width="101.28515625" style="86" hidden="1" customWidth="1"/>
    <col min="9985" max="9985" width="16.7109375" style="86" hidden="1" customWidth="1"/>
    <col min="9986" max="10008" width="18" style="86" hidden="1" customWidth="1"/>
    <col min="10009" max="10009" width="19.42578125" style="86" hidden="1" customWidth="1"/>
    <col min="10010" max="10010" width="17.85546875" style="86" hidden="1" customWidth="1"/>
    <col min="10011" max="10011" width="19.85546875" style="86" hidden="1" customWidth="1"/>
    <col min="10012" max="10019" width="18" style="86" hidden="1" customWidth="1"/>
    <col min="10020" max="10020" width="20.140625" style="86" hidden="1" customWidth="1"/>
    <col min="10021" max="10021" width="19.85546875" style="86" hidden="1" customWidth="1"/>
    <col min="10022" max="10036" width="18" style="86" hidden="1" customWidth="1"/>
    <col min="10037" max="10084" width="11.42578125" style="86" hidden="1" customWidth="1"/>
    <col min="10085" max="10238" width="11.42578125" style="86" hidden="1"/>
    <col min="10239" max="10239" width="8.7109375" style="86" hidden="1" customWidth="1"/>
    <col min="10240" max="10240" width="101.28515625" style="86" hidden="1" customWidth="1"/>
    <col min="10241" max="10241" width="16.7109375" style="86" hidden="1" customWidth="1"/>
    <col min="10242" max="10264" width="18" style="86" hidden="1" customWidth="1"/>
    <col min="10265" max="10265" width="19.42578125" style="86" hidden="1" customWidth="1"/>
    <col min="10266" max="10266" width="17.85546875" style="86" hidden="1" customWidth="1"/>
    <col min="10267" max="10267" width="19.85546875" style="86" hidden="1" customWidth="1"/>
    <col min="10268" max="10275" width="18" style="86" hidden="1" customWidth="1"/>
    <col min="10276" max="10276" width="20.140625" style="86" hidden="1" customWidth="1"/>
    <col min="10277" max="10277" width="19.85546875" style="86" hidden="1" customWidth="1"/>
    <col min="10278" max="10292" width="18" style="86" hidden="1" customWidth="1"/>
    <col min="10293" max="10340" width="11.42578125" style="86" hidden="1" customWidth="1"/>
    <col min="10341" max="10494" width="11.42578125" style="86" hidden="1"/>
    <col min="10495" max="10495" width="8.7109375" style="86" hidden="1" customWidth="1"/>
    <col min="10496" max="10496" width="101.28515625" style="86" hidden="1" customWidth="1"/>
    <col min="10497" max="10497" width="16.7109375" style="86" hidden="1" customWidth="1"/>
    <col min="10498" max="10520" width="18" style="86" hidden="1" customWidth="1"/>
    <col min="10521" max="10521" width="19.42578125" style="86" hidden="1" customWidth="1"/>
    <col min="10522" max="10522" width="17.85546875" style="86" hidden="1" customWidth="1"/>
    <col min="10523" max="10523" width="19.85546875" style="86" hidden="1" customWidth="1"/>
    <col min="10524" max="10531" width="18" style="86" hidden="1" customWidth="1"/>
    <col min="10532" max="10532" width="20.140625" style="86" hidden="1" customWidth="1"/>
    <col min="10533" max="10533" width="19.85546875" style="86" hidden="1" customWidth="1"/>
    <col min="10534" max="10548" width="18" style="86" hidden="1" customWidth="1"/>
    <col min="10549" max="10596" width="11.42578125" style="86" hidden="1" customWidth="1"/>
    <col min="10597" max="10750" width="11.42578125" style="86" hidden="1"/>
    <col min="10751" max="10751" width="8.7109375" style="86" hidden="1" customWidth="1"/>
    <col min="10752" max="10752" width="101.28515625" style="86" hidden="1" customWidth="1"/>
    <col min="10753" max="10753" width="16.7109375" style="86" hidden="1" customWidth="1"/>
    <col min="10754" max="10776" width="18" style="86" hidden="1" customWidth="1"/>
    <col min="10777" max="10777" width="19.42578125" style="86" hidden="1" customWidth="1"/>
    <col min="10778" max="10778" width="17.85546875" style="86" hidden="1" customWidth="1"/>
    <col min="10779" max="10779" width="19.85546875" style="86" hidden="1" customWidth="1"/>
    <col min="10780" max="10787" width="18" style="86" hidden="1" customWidth="1"/>
    <col min="10788" max="10788" width="20.140625" style="86" hidden="1" customWidth="1"/>
    <col min="10789" max="10789" width="19.85546875" style="86" hidden="1" customWidth="1"/>
    <col min="10790" max="10804" width="18" style="86" hidden="1" customWidth="1"/>
    <col min="10805" max="10852" width="11.42578125" style="86" hidden="1" customWidth="1"/>
    <col min="10853" max="11006" width="11.42578125" style="86" hidden="1"/>
    <col min="11007" max="11007" width="8.7109375" style="86" hidden="1" customWidth="1"/>
    <col min="11008" max="11008" width="101.28515625" style="86" hidden="1" customWidth="1"/>
    <col min="11009" max="11009" width="16.7109375" style="86" hidden="1" customWidth="1"/>
    <col min="11010" max="11032" width="18" style="86" hidden="1" customWidth="1"/>
    <col min="11033" max="11033" width="19.42578125" style="86" hidden="1" customWidth="1"/>
    <col min="11034" max="11034" width="17.85546875" style="86" hidden="1" customWidth="1"/>
    <col min="11035" max="11035" width="19.85546875" style="86" hidden="1" customWidth="1"/>
    <col min="11036" max="11043" width="18" style="86" hidden="1" customWidth="1"/>
    <col min="11044" max="11044" width="20.140625" style="86" hidden="1" customWidth="1"/>
    <col min="11045" max="11045" width="19.85546875" style="86" hidden="1" customWidth="1"/>
    <col min="11046" max="11060" width="18" style="86" hidden="1" customWidth="1"/>
    <col min="11061" max="11108" width="11.42578125" style="86" hidden="1" customWidth="1"/>
    <col min="11109" max="11262" width="11.42578125" style="86" hidden="1"/>
    <col min="11263" max="11263" width="8.7109375" style="86" hidden="1" customWidth="1"/>
    <col min="11264" max="11264" width="101.28515625" style="86" hidden="1" customWidth="1"/>
    <col min="11265" max="11265" width="16.7109375" style="86" hidden="1" customWidth="1"/>
    <col min="11266" max="11288" width="18" style="86" hidden="1" customWidth="1"/>
    <col min="11289" max="11289" width="19.42578125" style="86" hidden="1" customWidth="1"/>
    <col min="11290" max="11290" width="17.85546875" style="86" hidden="1" customWidth="1"/>
    <col min="11291" max="11291" width="19.85546875" style="86" hidden="1" customWidth="1"/>
    <col min="11292" max="11299" width="18" style="86" hidden="1" customWidth="1"/>
    <col min="11300" max="11300" width="20.140625" style="86" hidden="1" customWidth="1"/>
    <col min="11301" max="11301" width="19.85546875" style="86" hidden="1" customWidth="1"/>
    <col min="11302" max="11316" width="18" style="86" hidden="1" customWidth="1"/>
    <col min="11317" max="11364" width="11.42578125" style="86" hidden="1" customWidth="1"/>
    <col min="11365" max="11518" width="11.42578125" style="86" hidden="1"/>
    <col min="11519" max="11519" width="8.7109375" style="86" hidden="1" customWidth="1"/>
    <col min="11520" max="11520" width="101.28515625" style="86" hidden="1" customWidth="1"/>
    <col min="11521" max="11521" width="16.7109375" style="86" hidden="1" customWidth="1"/>
    <col min="11522" max="11544" width="18" style="86" hidden="1" customWidth="1"/>
    <col min="11545" max="11545" width="19.42578125" style="86" hidden="1" customWidth="1"/>
    <col min="11546" max="11546" width="17.85546875" style="86" hidden="1" customWidth="1"/>
    <col min="11547" max="11547" width="19.85546875" style="86" hidden="1" customWidth="1"/>
    <col min="11548" max="11555" width="18" style="86" hidden="1" customWidth="1"/>
    <col min="11556" max="11556" width="20.140625" style="86" hidden="1" customWidth="1"/>
    <col min="11557" max="11557" width="19.85546875" style="86" hidden="1" customWidth="1"/>
    <col min="11558" max="11572" width="18" style="86" hidden="1" customWidth="1"/>
    <col min="11573" max="11620" width="11.42578125" style="86" hidden="1" customWidth="1"/>
    <col min="11621" max="11774" width="11.42578125" style="86" hidden="1"/>
    <col min="11775" max="11775" width="8.7109375" style="86" hidden="1" customWidth="1"/>
    <col min="11776" max="11776" width="101.28515625" style="86" hidden="1" customWidth="1"/>
    <col min="11777" max="11777" width="16.7109375" style="86" hidden="1" customWidth="1"/>
    <col min="11778" max="11800" width="18" style="86" hidden="1" customWidth="1"/>
    <col min="11801" max="11801" width="19.42578125" style="86" hidden="1" customWidth="1"/>
    <col min="11802" max="11802" width="17.85546875" style="86" hidden="1" customWidth="1"/>
    <col min="11803" max="11803" width="19.85546875" style="86" hidden="1" customWidth="1"/>
    <col min="11804" max="11811" width="18" style="86" hidden="1" customWidth="1"/>
    <col min="11812" max="11812" width="20.140625" style="86" hidden="1" customWidth="1"/>
    <col min="11813" max="11813" width="19.85546875" style="86" hidden="1" customWidth="1"/>
    <col min="11814" max="11828" width="18" style="86" hidden="1" customWidth="1"/>
    <col min="11829" max="11876" width="11.42578125" style="86" hidden="1" customWidth="1"/>
    <col min="11877" max="12030" width="11.42578125" style="86" hidden="1"/>
    <col min="12031" max="12031" width="8.7109375" style="86" hidden="1" customWidth="1"/>
    <col min="12032" max="12032" width="101.28515625" style="86" hidden="1" customWidth="1"/>
    <col min="12033" max="12033" width="16.7109375" style="86" hidden="1" customWidth="1"/>
    <col min="12034" max="12056" width="18" style="86" hidden="1" customWidth="1"/>
    <col min="12057" max="12057" width="19.42578125" style="86" hidden="1" customWidth="1"/>
    <col min="12058" max="12058" width="17.85546875" style="86" hidden="1" customWidth="1"/>
    <col min="12059" max="12059" width="19.85546875" style="86" hidden="1" customWidth="1"/>
    <col min="12060" max="12067" width="18" style="86" hidden="1" customWidth="1"/>
    <col min="12068" max="12068" width="20.140625" style="86" hidden="1" customWidth="1"/>
    <col min="12069" max="12069" width="19.85546875" style="86" hidden="1" customWidth="1"/>
    <col min="12070" max="12084" width="18" style="86" hidden="1" customWidth="1"/>
    <col min="12085" max="12132" width="11.42578125" style="86" hidden="1" customWidth="1"/>
    <col min="12133" max="12286" width="11.42578125" style="86" hidden="1"/>
    <col min="12287" max="12287" width="8.7109375" style="86" hidden="1" customWidth="1"/>
    <col min="12288" max="12288" width="101.28515625" style="86" hidden="1" customWidth="1"/>
    <col min="12289" max="12289" width="16.7109375" style="86" hidden="1" customWidth="1"/>
    <col min="12290" max="12312" width="18" style="86" hidden="1" customWidth="1"/>
    <col min="12313" max="12313" width="19.42578125" style="86" hidden="1" customWidth="1"/>
    <col min="12314" max="12314" width="17.85546875" style="86" hidden="1" customWidth="1"/>
    <col min="12315" max="12315" width="19.85546875" style="86" hidden="1" customWidth="1"/>
    <col min="12316" max="12323" width="18" style="86" hidden="1" customWidth="1"/>
    <col min="12324" max="12324" width="20.140625" style="86" hidden="1" customWidth="1"/>
    <col min="12325" max="12325" width="19.85546875" style="86" hidden="1" customWidth="1"/>
    <col min="12326" max="12340" width="18" style="86" hidden="1" customWidth="1"/>
    <col min="12341" max="12388" width="11.42578125" style="86" hidden="1" customWidth="1"/>
    <col min="12389" max="12542" width="11.42578125" style="86" hidden="1"/>
    <col min="12543" max="12543" width="8.7109375" style="86" hidden="1" customWidth="1"/>
    <col min="12544" max="12544" width="101.28515625" style="86" hidden="1" customWidth="1"/>
    <col min="12545" max="12545" width="16.7109375" style="86" hidden="1" customWidth="1"/>
    <col min="12546" max="12568" width="18" style="86" hidden="1" customWidth="1"/>
    <col min="12569" max="12569" width="19.42578125" style="86" hidden="1" customWidth="1"/>
    <col min="12570" max="12570" width="17.85546875" style="86" hidden="1" customWidth="1"/>
    <col min="12571" max="12571" width="19.85546875" style="86" hidden="1" customWidth="1"/>
    <col min="12572" max="12579" width="18" style="86" hidden="1" customWidth="1"/>
    <col min="12580" max="12580" width="20.140625" style="86" hidden="1" customWidth="1"/>
    <col min="12581" max="12581" width="19.85546875" style="86" hidden="1" customWidth="1"/>
    <col min="12582" max="12596" width="18" style="86" hidden="1" customWidth="1"/>
    <col min="12597" max="12644" width="11.42578125" style="86" hidden="1" customWidth="1"/>
    <col min="12645" max="12798" width="11.42578125" style="86" hidden="1"/>
    <col min="12799" max="12799" width="8.7109375" style="86" hidden="1" customWidth="1"/>
    <col min="12800" max="12800" width="101.28515625" style="86" hidden="1" customWidth="1"/>
    <col min="12801" max="12801" width="16.7109375" style="86" hidden="1" customWidth="1"/>
    <col min="12802" max="12824" width="18" style="86" hidden="1" customWidth="1"/>
    <col min="12825" max="12825" width="19.42578125" style="86" hidden="1" customWidth="1"/>
    <col min="12826" max="12826" width="17.85546875" style="86" hidden="1" customWidth="1"/>
    <col min="12827" max="12827" width="19.85546875" style="86" hidden="1" customWidth="1"/>
    <col min="12828" max="12835" width="18" style="86" hidden="1" customWidth="1"/>
    <col min="12836" max="12836" width="20.140625" style="86" hidden="1" customWidth="1"/>
    <col min="12837" max="12837" width="19.85546875" style="86" hidden="1" customWidth="1"/>
    <col min="12838" max="12852" width="18" style="86" hidden="1" customWidth="1"/>
    <col min="12853" max="12900" width="11.42578125" style="86" hidden="1" customWidth="1"/>
    <col min="12901" max="13054" width="11.42578125" style="86" hidden="1"/>
    <col min="13055" max="13055" width="8.7109375" style="86" hidden="1" customWidth="1"/>
    <col min="13056" max="13056" width="101.28515625" style="86" hidden="1" customWidth="1"/>
    <col min="13057" max="13057" width="16.7109375" style="86" hidden="1" customWidth="1"/>
    <col min="13058" max="13080" width="18" style="86" hidden="1" customWidth="1"/>
    <col min="13081" max="13081" width="19.42578125" style="86" hidden="1" customWidth="1"/>
    <col min="13082" max="13082" width="17.85546875" style="86" hidden="1" customWidth="1"/>
    <col min="13083" max="13083" width="19.85546875" style="86" hidden="1" customWidth="1"/>
    <col min="13084" max="13091" width="18" style="86" hidden="1" customWidth="1"/>
    <col min="13092" max="13092" width="20.140625" style="86" hidden="1" customWidth="1"/>
    <col min="13093" max="13093" width="19.85546875" style="86" hidden="1" customWidth="1"/>
    <col min="13094" max="13108" width="18" style="86" hidden="1" customWidth="1"/>
    <col min="13109" max="13156" width="11.42578125" style="86" hidden="1" customWidth="1"/>
    <col min="13157" max="13310" width="11.42578125" style="86" hidden="1"/>
    <col min="13311" max="13311" width="8.7109375" style="86" hidden="1" customWidth="1"/>
    <col min="13312" max="13312" width="101.28515625" style="86" hidden="1" customWidth="1"/>
    <col min="13313" max="13313" width="16.7109375" style="86" hidden="1" customWidth="1"/>
    <col min="13314" max="13336" width="18" style="86" hidden="1" customWidth="1"/>
    <col min="13337" max="13337" width="19.42578125" style="86" hidden="1" customWidth="1"/>
    <col min="13338" max="13338" width="17.85546875" style="86" hidden="1" customWidth="1"/>
    <col min="13339" max="13339" width="19.85546875" style="86" hidden="1" customWidth="1"/>
    <col min="13340" max="13347" width="18" style="86" hidden="1" customWidth="1"/>
    <col min="13348" max="13348" width="20.140625" style="86" hidden="1" customWidth="1"/>
    <col min="13349" max="13349" width="19.85546875" style="86" hidden="1" customWidth="1"/>
    <col min="13350" max="13364" width="18" style="86" hidden="1" customWidth="1"/>
    <col min="13365" max="13412" width="11.42578125" style="86" hidden="1" customWidth="1"/>
    <col min="13413" max="13566" width="11.42578125" style="86" hidden="1"/>
    <col min="13567" max="13567" width="8.7109375" style="86" hidden="1" customWidth="1"/>
    <col min="13568" max="13568" width="101.28515625" style="86" hidden="1" customWidth="1"/>
    <col min="13569" max="13569" width="16.7109375" style="86" hidden="1" customWidth="1"/>
    <col min="13570" max="13592" width="18" style="86" hidden="1" customWidth="1"/>
    <col min="13593" max="13593" width="19.42578125" style="86" hidden="1" customWidth="1"/>
    <col min="13594" max="13594" width="17.85546875" style="86" hidden="1" customWidth="1"/>
    <col min="13595" max="13595" width="19.85546875" style="86" hidden="1" customWidth="1"/>
    <col min="13596" max="13603" width="18" style="86" hidden="1" customWidth="1"/>
    <col min="13604" max="13604" width="20.140625" style="86" hidden="1" customWidth="1"/>
    <col min="13605" max="13605" width="19.85546875" style="86" hidden="1" customWidth="1"/>
    <col min="13606" max="13620" width="18" style="86" hidden="1" customWidth="1"/>
    <col min="13621" max="13668" width="11.42578125" style="86" hidden="1" customWidth="1"/>
    <col min="13669" max="13822" width="11.42578125" style="86" hidden="1"/>
    <col min="13823" max="13823" width="8.7109375" style="86" hidden="1" customWidth="1"/>
    <col min="13824" max="13824" width="101.28515625" style="86" hidden="1" customWidth="1"/>
    <col min="13825" max="13825" width="16.7109375" style="86" hidden="1" customWidth="1"/>
    <col min="13826" max="13848" width="18" style="86" hidden="1" customWidth="1"/>
    <col min="13849" max="13849" width="19.42578125" style="86" hidden="1" customWidth="1"/>
    <col min="13850" max="13850" width="17.85546875" style="86" hidden="1" customWidth="1"/>
    <col min="13851" max="13851" width="19.85546875" style="86" hidden="1" customWidth="1"/>
    <col min="13852" max="13859" width="18" style="86" hidden="1" customWidth="1"/>
    <col min="13860" max="13860" width="20.140625" style="86" hidden="1" customWidth="1"/>
    <col min="13861" max="13861" width="19.85546875" style="86" hidden="1" customWidth="1"/>
    <col min="13862" max="13876" width="18" style="86" hidden="1" customWidth="1"/>
    <col min="13877" max="13924" width="11.42578125" style="86" hidden="1" customWidth="1"/>
    <col min="13925" max="14078" width="11.42578125" style="86" hidden="1"/>
    <col min="14079" max="14079" width="8.7109375" style="86" hidden="1" customWidth="1"/>
    <col min="14080" max="14080" width="101.28515625" style="86" hidden="1" customWidth="1"/>
    <col min="14081" max="14081" width="16.7109375" style="86" hidden="1" customWidth="1"/>
    <col min="14082" max="14104" width="18" style="86" hidden="1" customWidth="1"/>
    <col min="14105" max="14105" width="19.42578125" style="86" hidden="1" customWidth="1"/>
    <col min="14106" max="14106" width="17.85546875" style="86" hidden="1" customWidth="1"/>
    <col min="14107" max="14107" width="19.85546875" style="86" hidden="1" customWidth="1"/>
    <col min="14108" max="14115" width="18" style="86" hidden="1" customWidth="1"/>
    <col min="14116" max="14116" width="20.140625" style="86" hidden="1" customWidth="1"/>
    <col min="14117" max="14117" width="19.85546875" style="86" hidden="1" customWidth="1"/>
    <col min="14118" max="14132" width="18" style="86" hidden="1" customWidth="1"/>
    <col min="14133" max="14180" width="11.42578125" style="86" hidden="1" customWidth="1"/>
    <col min="14181" max="14334" width="11.42578125" style="86" hidden="1"/>
    <col min="14335" max="14335" width="8.7109375" style="86" hidden="1" customWidth="1"/>
    <col min="14336" max="14336" width="101.28515625" style="86" hidden="1" customWidth="1"/>
    <col min="14337" max="14337" width="16.7109375" style="86" hidden="1" customWidth="1"/>
    <col min="14338" max="14360" width="18" style="86" hidden="1" customWidth="1"/>
    <col min="14361" max="14361" width="19.42578125" style="86" hidden="1" customWidth="1"/>
    <col min="14362" max="14362" width="17.85546875" style="86" hidden="1" customWidth="1"/>
    <col min="14363" max="14363" width="19.85546875" style="86" hidden="1" customWidth="1"/>
    <col min="14364" max="14371" width="18" style="86" hidden="1" customWidth="1"/>
    <col min="14372" max="14372" width="20.140625" style="86" hidden="1" customWidth="1"/>
    <col min="14373" max="14373" width="19.85546875" style="86" hidden="1" customWidth="1"/>
    <col min="14374" max="14388" width="18" style="86" hidden="1" customWidth="1"/>
    <col min="14389" max="14436" width="11.42578125" style="86" hidden="1" customWidth="1"/>
    <col min="14437" max="14590" width="11.42578125" style="86" hidden="1"/>
    <col min="14591" max="14591" width="8.7109375" style="86" hidden="1" customWidth="1"/>
    <col min="14592" max="14592" width="101.28515625" style="86" hidden="1" customWidth="1"/>
    <col min="14593" max="14593" width="16.7109375" style="86" hidden="1" customWidth="1"/>
    <col min="14594" max="14616" width="18" style="86" hidden="1" customWidth="1"/>
    <col min="14617" max="14617" width="19.42578125" style="86" hidden="1" customWidth="1"/>
    <col min="14618" max="14618" width="17.85546875" style="86" hidden="1" customWidth="1"/>
    <col min="14619" max="14619" width="19.85546875" style="86" hidden="1" customWidth="1"/>
    <col min="14620" max="14627" width="18" style="86" hidden="1" customWidth="1"/>
    <col min="14628" max="14628" width="20.140625" style="86" hidden="1" customWidth="1"/>
    <col min="14629" max="14629" width="19.85546875" style="86" hidden="1" customWidth="1"/>
    <col min="14630" max="14644" width="18" style="86" hidden="1" customWidth="1"/>
    <col min="14645" max="14692" width="11.42578125" style="86" hidden="1" customWidth="1"/>
    <col min="14693" max="14846" width="11.42578125" style="86" hidden="1"/>
    <col min="14847" max="14847" width="8.7109375" style="86" hidden="1" customWidth="1"/>
    <col min="14848" max="14848" width="101.28515625" style="86" hidden="1" customWidth="1"/>
    <col min="14849" max="14849" width="16.7109375" style="86" hidden="1" customWidth="1"/>
    <col min="14850" max="14872" width="18" style="86" hidden="1" customWidth="1"/>
    <col min="14873" max="14873" width="19.42578125" style="86" hidden="1" customWidth="1"/>
    <col min="14874" max="14874" width="17.85546875" style="86" hidden="1" customWidth="1"/>
    <col min="14875" max="14875" width="19.85546875" style="86" hidden="1" customWidth="1"/>
    <col min="14876" max="14883" width="18" style="86" hidden="1" customWidth="1"/>
    <col min="14884" max="14884" width="20.140625" style="86" hidden="1" customWidth="1"/>
    <col min="14885" max="14885" width="19.85546875" style="86" hidden="1" customWidth="1"/>
    <col min="14886" max="14900" width="18" style="86" hidden="1" customWidth="1"/>
    <col min="14901" max="14948" width="11.42578125" style="86" hidden="1" customWidth="1"/>
    <col min="14949" max="15102" width="11.42578125" style="86" hidden="1"/>
    <col min="15103" max="15103" width="8.7109375" style="86" hidden="1" customWidth="1"/>
    <col min="15104" max="15104" width="101.28515625" style="86" hidden="1" customWidth="1"/>
    <col min="15105" max="15105" width="16.7109375" style="86" hidden="1" customWidth="1"/>
    <col min="15106" max="15128" width="18" style="86" hidden="1" customWidth="1"/>
    <col min="15129" max="15129" width="19.42578125" style="86" hidden="1" customWidth="1"/>
    <col min="15130" max="15130" width="17.85546875" style="86" hidden="1" customWidth="1"/>
    <col min="15131" max="15131" width="19.85546875" style="86" hidden="1" customWidth="1"/>
    <col min="15132" max="15139" width="18" style="86" hidden="1" customWidth="1"/>
    <col min="15140" max="15140" width="20.140625" style="86" hidden="1" customWidth="1"/>
    <col min="15141" max="15141" width="19.85546875" style="86" hidden="1" customWidth="1"/>
    <col min="15142" max="15156" width="18" style="86" hidden="1" customWidth="1"/>
    <col min="15157" max="15204" width="11.42578125" style="86" hidden="1" customWidth="1"/>
    <col min="15205" max="15358" width="11.42578125" style="86" hidden="1"/>
    <col min="15359" max="15359" width="8.7109375" style="86" hidden="1" customWidth="1"/>
    <col min="15360" max="15360" width="101.28515625" style="86" hidden="1" customWidth="1"/>
    <col min="15361" max="15361" width="16.7109375" style="86" hidden="1" customWidth="1"/>
    <col min="15362" max="15384" width="18" style="86" hidden="1" customWidth="1"/>
    <col min="15385" max="15385" width="19.42578125" style="86" hidden="1" customWidth="1"/>
    <col min="15386" max="15386" width="17.85546875" style="86" hidden="1" customWidth="1"/>
    <col min="15387" max="15387" width="19.85546875" style="86" hidden="1" customWidth="1"/>
    <col min="15388" max="15395" width="18" style="86" hidden="1" customWidth="1"/>
    <col min="15396" max="15396" width="20.140625" style="86" hidden="1" customWidth="1"/>
    <col min="15397" max="15397" width="19.85546875" style="86" hidden="1" customWidth="1"/>
    <col min="15398" max="15412" width="18" style="86" hidden="1" customWidth="1"/>
    <col min="15413" max="15460" width="11.42578125" style="86" hidden="1" customWidth="1"/>
    <col min="15461" max="15614" width="11.42578125" style="86" hidden="1"/>
    <col min="15615" max="15615" width="8.7109375" style="86" hidden="1" customWidth="1"/>
    <col min="15616" max="15616" width="101.28515625" style="86" hidden="1" customWidth="1"/>
    <col min="15617" max="15617" width="16.7109375" style="86" hidden="1" customWidth="1"/>
    <col min="15618" max="15640" width="18" style="86" hidden="1" customWidth="1"/>
    <col min="15641" max="15641" width="19.42578125" style="86" hidden="1" customWidth="1"/>
    <col min="15642" max="15642" width="17.85546875" style="86" hidden="1" customWidth="1"/>
    <col min="15643" max="15643" width="19.85546875" style="86" hidden="1" customWidth="1"/>
    <col min="15644" max="15651" width="18" style="86" hidden="1" customWidth="1"/>
    <col min="15652" max="15652" width="20.140625" style="86" hidden="1" customWidth="1"/>
    <col min="15653" max="15653" width="19.85546875" style="86" hidden="1" customWidth="1"/>
    <col min="15654" max="15668" width="18" style="86" hidden="1" customWidth="1"/>
    <col min="15669" max="15716" width="11.42578125" style="86" hidden="1" customWidth="1"/>
    <col min="15717" max="15870" width="11.42578125" style="86" hidden="1"/>
    <col min="15871" max="15871" width="8.7109375" style="86" hidden="1" customWidth="1"/>
    <col min="15872" max="15872" width="101.28515625" style="86" hidden="1" customWidth="1"/>
    <col min="15873" max="15873" width="16.7109375" style="86" hidden="1" customWidth="1"/>
    <col min="15874" max="15896" width="18" style="86" hidden="1" customWidth="1"/>
    <col min="15897" max="15897" width="19.42578125" style="86" hidden="1" customWidth="1"/>
    <col min="15898" max="15898" width="17.85546875" style="86" hidden="1" customWidth="1"/>
    <col min="15899" max="15899" width="19.85546875" style="86" hidden="1" customWidth="1"/>
    <col min="15900" max="15907" width="18" style="86" hidden="1" customWidth="1"/>
    <col min="15908" max="15908" width="20.140625" style="86" hidden="1" customWidth="1"/>
    <col min="15909" max="15909" width="19.85546875" style="86" hidden="1" customWidth="1"/>
    <col min="15910" max="15924" width="18" style="86" hidden="1" customWidth="1"/>
    <col min="15925" max="15972" width="11.42578125" style="86" hidden="1" customWidth="1"/>
    <col min="15973" max="16126" width="11.42578125" style="86" hidden="1"/>
    <col min="16127" max="16127" width="8.7109375" style="86" hidden="1" customWidth="1"/>
    <col min="16128" max="16128" width="101.28515625" style="86" hidden="1" customWidth="1"/>
    <col min="16129" max="16129" width="16.7109375" style="86" hidden="1" customWidth="1"/>
    <col min="16130" max="16152" width="18" style="86" hidden="1" customWidth="1"/>
    <col min="16153" max="16153" width="19.42578125" style="86" hidden="1" customWidth="1"/>
    <col min="16154" max="16154" width="17.85546875" style="86" hidden="1" customWidth="1"/>
    <col min="16155" max="16155" width="19.85546875" style="86" hidden="1" customWidth="1"/>
    <col min="16156" max="16163" width="18" style="86" hidden="1" customWidth="1"/>
    <col min="16164" max="16164" width="20.140625" style="86" hidden="1" customWidth="1"/>
    <col min="16165" max="16165" width="19.85546875" style="86" hidden="1" customWidth="1"/>
    <col min="16166" max="16180" width="18" style="86" hidden="1" customWidth="1"/>
    <col min="16181" max="16183" width="0" style="86" hidden="1" customWidth="1"/>
    <col min="16184" max="16185" width="18" style="86" hidden="1" customWidth="1"/>
    <col min="16186" max="16188" width="0" style="86" hidden="1" customWidth="1"/>
    <col min="16189" max="16228" width="11.42578125" style="86" hidden="1" customWidth="1"/>
    <col min="16229" max="16384" width="11.42578125" style="86" hidden="1"/>
  </cols>
  <sheetData>
    <row r="1" spans="1:103" ht="20.45" customHeight="1">
      <c r="C1" s="355"/>
      <c r="D1" s="355"/>
      <c r="E1" s="355"/>
      <c r="F1" s="355"/>
      <c r="G1" s="355"/>
      <c r="H1" s="355"/>
      <c r="I1" s="355"/>
      <c r="J1" s="355"/>
      <c r="K1" s="355"/>
      <c r="L1" s="355"/>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355"/>
      <c r="AP1" s="355"/>
      <c r="AQ1" s="355"/>
      <c r="AR1" s="355"/>
      <c r="AS1" s="355"/>
      <c r="AT1" s="355"/>
      <c r="AU1" s="355"/>
      <c r="AV1" s="355"/>
      <c r="AW1" s="355"/>
      <c r="AX1" s="355"/>
      <c r="AY1" s="355"/>
      <c r="AZ1" s="355"/>
      <c r="BA1" s="355"/>
      <c r="BB1" s="355"/>
    </row>
    <row r="2" spans="1:103" ht="20.45" customHeight="1">
      <c r="B2" s="356"/>
    </row>
    <row r="3" spans="1:103" ht="20.45" customHeight="1">
      <c r="B3" s="357"/>
      <c r="C3" s="358"/>
      <c r="D3" s="358"/>
      <c r="H3" s="358"/>
      <c r="M3" s="358"/>
      <c r="R3" s="358"/>
      <c r="W3" s="358"/>
      <c r="AB3" s="358"/>
      <c r="AG3" s="358"/>
      <c r="AL3" s="358"/>
      <c r="AQ3" s="358"/>
      <c r="AV3" s="358"/>
    </row>
    <row r="4" spans="1:103" ht="20.45" customHeight="1">
      <c r="B4" s="357"/>
      <c r="C4" s="358"/>
      <c r="D4" s="358"/>
      <c r="H4" s="358"/>
      <c r="M4" s="358"/>
      <c r="R4" s="358"/>
      <c r="W4" s="358"/>
      <c r="AB4" s="358"/>
      <c r="AG4" s="358"/>
      <c r="AL4" s="358"/>
      <c r="AQ4" s="358"/>
      <c r="AV4" s="358"/>
    </row>
    <row r="5" spans="1:103" s="95" customFormat="1" ht="20.45" customHeight="1">
      <c r="A5" s="93"/>
      <c r="B5" s="359"/>
      <c r="C5" s="93"/>
      <c r="D5" s="93"/>
      <c r="E5" s="360"/>
      <c r="F5" s="360"/>
      <c r="G5" s="360"/>
      <c r="H5" s="93"/>
      <c r="I5" s="360"/>
      <c r="J5" s="360"/>
      <c r="K5" s="360"/>
      <c r="L5" s="360"/>
      <c r="M5" s="93"/>
      <c r="N5" s="360"/>
      <c r="O5" s="360"/>
      <c r="P5" s="360"/>
      <c r="Q5" s="360"/>
      <c r="R5" s="93"/>
      <c r="S5" s="360"/>
      <c r="T5" s="360"/>
      <c r="U5" s="360"/>
      <c r="V5" s="360"/>
      <c r="W5" s="93"/>
      <c r="X5" s="360"/>
      <c r="Y5" s="360"/>
      <c r="Z5" s="360"/>
      <c r="AA5" s="360"/>
      <c r="AB5" s="93"/>
      <c r="AC5" s="360"/>
      <c r="AD5" s="360"/>
      <c r="AE5" s="360"/>
      <c r="AF5" s="360"/>
      <c r="AG5" s="93"/>
      <c r="AH5" s="360"/>
      <c r="AI5" s="360"/>
      <c r="AJ5" s="360"/>
      <c r="AK5" s="360"/>
      <c r="AL5" s="93"/>
      <c r="AM5" s="360"/>
      <c r="AN5" s="360"/>
      <c r="AO5" s="360"/>
      <c r="AP5" s="360"/>
      <c r="AQ5" s="93"/>
      <c r="AR5" s="360"/>
      <c r="AS5" s="360"/>
      <c r="AT5" s="360"/>
      <c r="AU5" s="360"/>
      <c r="AV5" s="93"/>
      <c r="AW5" s="360"/>
      <c r="AX5" s="360"/>
      <c r="AY5" s="360"/>
      <c r="AZ5" s="360"/>
      <c r="BA5" s="360"/>
      <c r="BB5" s="360"/>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row>
    <row r="6" spans="1:103" s="95" customFormat="1" ht="48.6" customHeight="1">
      <c r="A6" s="93"/>
      <c r="B6" s="361" t="s">
        <v>320</v>
      </c>
      <c r="C6" s="362" t="s">
        <v>321</v>
      </c>
      <c r="D6" s="362" t="s">
        <v>47</v>
      </c>
      <c r="E6" s="362" t="s">
        <v>70</v>
      </c>
      <c r="F6" s="362" t="s">
        <v>43</v>
      </c>
      <c r="G6" s="362" t="s">
        <v>33</v>
      </c>
      <c r="H6" s="362" t="s">
        <v>56</v>
      </c>
      <c r="I6" s="362" t="s">
        <v>71</v>
      </c>
      <c r="J6" s="362" t="s">
        <v>58</v>
      </c>
      <c r="K6" s="362" t="s">
        <v>224</v>
      </c>
      <c r="L6" s="362" t="s">
        <v>37</v>
      </c>
      <c r="M6" s="362" t="s">
        <v>35</v>
      </c>
      <c r="N6" s="362" t="s">
        <v>32</v>
      </c>
      <c r="O6" s="362" t="s">
        <v>65</v>
      </c>
      <c r="P6" s="362" t="s">
        <v>44</v>
      </c>
      <c r="Q6" s="362" t="s">
        <v>40</v>
      </c>
      <c r="R6" s="362" t="s">
        <v>62</v>
      </c>
      <c r="S6" s="362" t="s">
        <v>61</v>
      </c>
      <c r="T6" s="362" t="s">
        <v>223</v>
      </c>
      <c r="U6" s="362" t="s">
        <v>36</v>
      </c>
      <c r="V6" s="362" t="s">
        <v>67</v>
      </c>
      <c r="W6" s="362" t="s">
        <v>34</v>
      </c>
      <c r="X6" s="362" t="s">
        <v>46</v>
      </c>
      <c r="Y6" s="362" t="s">
        <v>69</v>
      </c>
      <c r="Z6" s="362" t="s">
        <v>73</v>
      </c>
      <c r="AA6" s="362" t="s">
        <v>51</v>
      </c>
      <c r="AB6" s="362" t="s">
        <v>45</v>
      </c>
      <c r="AC6" s="362" t="s">
        <v>31</v>
      </c>
      <c r="AD6" s="362" t="s">
        <v>48</v>
      </c>
      <c r="AE6" s="362" t="s">
        <v>479</v>
      </c>
      <c r="AF6" s="362" t="s">
        <v>39</v>
      </c>
      <c r="AG6" s="362" t="s">
        <v>66</v>
      </c>
      <c r="AH6" s="362" t="s">
        <v>52</v>
      </c>
      <c r="AI6" s="362" t="s">
        <v>49</v>
      </c>
      <c r="AJ6" s="362" t="s">
        <v>42</v>
      </c>
      <c r="AK6" s="362" t="s">
        <v>59</v>
      </c>
      <c r="AL6" s="362" t="s">
        <v>64</v>
      </c>
      <c r="AM6" s="362" t="s">
        <v>230</v>
      </c>
      <c r="AN6" s="362" t="s">
        <v>57</v>
      </c>
      <c r="AO6" s="362" t="s">
        <v>60</v>
      </c>
      <c r="AP6" s="362" t="s">
        <v>222</v>
      </c>
      <c r="AQ6" s="362" t="s">
        <v>74</v>
      </c>
      <c r="AR6" s="362" t="s">
        <v>72</v>
      </c>
      <c r="AS6" s="362" t="s">
        <v>41</v>
      </c>
      <c r="AT6" s="362" t="s">
        <v>228</v>
      </c>
      <c r="AU6" s="362" t="s">
        <v>38</v>
      </c>
      <c r="AV6" s="362" t="s">
        <v>63</v>
      </c>
      <c r="AW6" s="362" t="s">
        <v>54</v>
      </c>
      <c r="AX6" s="362" t="s">
        <v>185</v>
      </c>
      <c r="AY6" s="362" t="s">
        <v>53</v>
      </c>
      <c r="AZ6" s="362" t="s">
        <v>231</v>
      </c>
      <c r="BA6" s="362" t="s">
        <v>68</v>
      </c>
      <c r="BB6" s="362" t="s">
        <v>55</v>
      </c>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row>
    <row r="7" spans="1:103" s="95" customFormat="1" ht="20.45" customHeight="1">
      <c r="A7" s="93"/>
      <c r="B7" s="363"/>
      <c r="C7" s="364"/>
      <c r="D7" s="365"/>
      <c r="E7" s="365"/>
      <c r="F7" s="365"/>
      <c r="G7" s="366"/>
      <c r="H7" s="365"/>
      <c r="I7" s="365"/>
      <c r="J7" s="365"/>
      <c r="K7" s="365"/>
      <c r="L7" s="366"/>
      <c r="M7" s="365"/>
      <c r="N7" s="365"/>
      <c r="O7" s="365"/>
      <c r="P7" s="365"/>
      <c r="Q7" s="366"/>
      <c r="R7" s="365"/>
      <c r="S7" s="365"/>
      <c r="T7" s="365"/>
      <c r="U7" s="365"/>
      <c r="V7" s="366"/>
      <c r="W7" s="365"/>
      <c r="X7" s="365"/>
      <c r="Y7" s="365"/>
      <c r="Z7" s="365"/>
      <c r="AA7" s="366"/>
      <c r="AB7" s="365"/>
      <c r="AC7" s="365"/>
      <c r="AD7" s="365"/>
      <c r="AE7" s="365"/>
      <c r="AF7" s="366"/>
      <c r="AG7" s="365"/>
      <c r="AH7" s="365"/>
      <c r="AI7" s="365"/>
      <c r="AJ7" s="365"/>
      <c r="AK7" s="366"/>
      <c r="AL7" s="365"/>
      <c r="AM7" s="365"/>
      <c r="AN7" s="365"/>
      <c r="AO7" s="365"/>
      <c r="AP7" s="366"/>
      <c r="AQ7" s="365"/>
      <c r="AR7" s="365"/>
      <c r="AS7" s="365"/>
      <c r="AT7" s="365"/>
      <c r="AU7" s="366"/>
      <c r="AV7" s="365"/>
      <c r="AW7" s="365"/>
      <c r="AX7" s="365"/>
      <c r="AY7" s="365"/>
      <c r="AZ7" s="366"/>
      <c r="BA7" s="365"/>
      <c r="BB7" s="366"/>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row>
    <row r="8" spans="1:103" s="95" customFormat="1" ht="22.5">
      <c r="A8" s="93"/>
      <c r="B8" s="367" t="s">
        <v>322</v>
      </c>
      <c r="C8" s="368"/>
      <c r="D8" s="369"/>
      <c r="E8" s="369"/>
      <c r="F8" s="369"/>
      <c r="G8" s="370"/>
      <c r="H8" s="369"/>
      <c r="I8" s="369"/>
      <c r="J8" s="369"/>
      <c r="K8" s="369"/>
      <c r="L8" s="370"/>
      <c r="M8" s="369"/>
      <c r="N8" s="369"/>
      <c r="O8" s="369"/>
      <c r="P8" s="369"/>
      <c r="Q8" s="370"/>
      <c r="R8" s="369"/>
      <c r="S8" s="369"/>
      <c r="T8" s="369"/>
      <c r="U8" s="369"/>
      <c r="V8" s="370"/>
      <c r="W8" s="369"/>
      <c r="X8" s="369"/>
      <c r="Y8" s="369"/>
      <c r="Z8" s="369"/>
      <c r="AA8" s="370"/>
      <c r="AB8" s="369"/>
      <c r="AC8" s="369"/>
      <c r="AD8" s="369"/>
      <c r="AE8" s="369"/>
      <c r="AF8" s="370"/>
      <c r="AG8" s="369"/>
      <c r="AH8" s="369"/>
      <c r="AI8" s="369"/>
      <c r="AJ8" s="369"/>
      <c r="AK8" s="370"/>
      <c r="AL8" s="369"/>
      <c r="AM8" s="369"/>
      <c r="AN8" s="369"/>
      <c r="AO8" s="369"/>
      <c r="AP8" s="370"/>
      <c r="AQ8" s="369"/>
      <c r="AR8" s="369"/>
      <c r="AS8" s="369"/>
      <c r="AT8" s="369"/>
      <c r="AU8" s="370"/>
      <c r="AV8" s="369"/>
      <c r="AW8" s="369"/>
      <c r="AX8" s="369"/>
      <c r="AY8" s="369"/>
      <c r="AZ8" s="370"/>
      <c r="BA8" s="369"/>
      <c r="BB8" s="370"/>
      <c r="BC8" s="93"/>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row>
    <row r="9" spans="1:103" s="95" customFormat="1" ht="22.5">
      <c r="A9" s="93"/>
      <c r="B9" s="371"/>
      <c r="C9" s="368"/>
      <c r="D9" s="369"/>
      <c r="E9" s="369"/>
      <c r="F9" s="369"/>
      <c r="G9" s="370"/>
      <c r="H9" s="369"/>
      <c r="I9" s="369"/>
      <c r="J9" s="369"/>
      <c r="K9" s="369"/>
      <c r="L9" s="370"/>
      <c r="M9" s="369"/>
      <c r="N9" s="369"/>
      <c r="O9" s="369"/>
      <c r="P9" s="369"/>
      <c r="Q9" s="370"/>
      <c r="R9" s="369"/>
      <c r="S9" s="369"/>
      <c r="T9" s="369"/>
      <c r="U9" s="369"/>
      <c r="V9" s="370"/>
      <c r="W9" s="369"/>
      <c r="X9" s="369"/>
      <c r="Y9" s="369"/>
      <c r="Z9" s="369"/>
      <c r="AA9" s="370"/>
      <c r="AB9" s="369"/>
      <c r="AC9" s="369"/>
      <c r="AD9" s="369"/>
      <c r="AE9" s="369"/>
      <c r="AF9" s="370"/>
      <c r="AG9" s="369"/>
      <c r="AH9" s="369"/>
      <c r="AI9" s="369"/>
      <c r="AJ9" s="369"/>
      <c r="AK9" s="370"/>
      <c r="AL9" s="369"/>
      <c r="AM9" s="369"/>
      <c r="AN9" s="369"/>
      <c r="AO9" s="369"/>
      <c r="AP9" s="370"/>
      <c r="AQ9" s="369"/>
      <c r="AR9" s="369"/>
      <c r="AS9" s="369"/>
      <c r="AT9" s="369"/>
      <c r="AU9" s="370"/>
      <c r="AV9" s="369"/>
      <c r="AW9" s="369"/>
      <c r="AX9" s="369"/>
      <c r="AY9" s="369"/>
      <c r="AZ9" s="370"/>
      <c r="BA9" s="369"/>
      <c r="BB9" s="370"/>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row>
    <row r="10" spans="1:103" s="95" customFormat="1" ht="20.45" customHeight="1">
      <c r="A10" s="93"/>
      <c r="B10" s="372" t="s">
        <v>323</v>
      </c>
      <c r="C10" s="423">
        <v>15648514.61395747</v>
      </c>
      <c r="D10" s="424">
        <v>3395282.8716550297</v>
      </c>
      <c r="E10" s="424">
        <v>2081302.440807</v>
      </c>
      <c r="F10" s="424">
        <v>1879859.0572618998</v>
      </c>
      <c r="G10" s="425">
        <v>1130516.4092143402</v>
      </c>
      <c r="H10" s="424">
        <v>945159.48085299996</v>
      </c>
      <c r="I10" s="424">
        <v>920096.02578200004</v>
      </c>
      <c r="J10" s="424">
        <v>696895.39247399999</v>
      </c>
      <c r="K10" s="424">
        <v>575551.29460367002</v>
      </c>
      <c r="L10" s="425">
        <v>380695.22533722996</v>
      </c>
      <c r="M10" s="424">
        <v>356643.06173855998</v>
      </c>
      <c r="N10" s="424">
        <v>307371.56137900002</v>
      </c>
      <c r="O10" s="424">
        <v>288478.96958075999</v>
      </c>
      <c r="P10" s="424">
        <v>273668.7287941</v>
      </c>
      <c r="Q10" s="425">
        <v>231615.53671700001</v>
      </c>
      <c r="R10" s="424">
        <v>223798.26311199999</v>
      </c>
      <c r="S10" s="424">
        <v>201048.86276399999</v>
      </c>
      <c r="T10" s="424">
        <v>180064.61534057002</v>
      </c>
      <c r="U10" s="424">
        <v>174754.558147</v>
      </c>
      <c r="V10" s="425">
        <v>172085.328721</v>
      </c>
      <c r="W10" s="424">
        <v>169504.01016599999</v>
      </c>
      <c r="X10" s="424">
        <v>161816.65823299999</v>
      </c>
      <c r="Y10" s="424">
        <v>150189.85538600001</v>
      </c>
      <c r="Z10" s="424">
        <v>110220.40805699999</v>
      </c>
      <c r="AA10" s="425">
        <v>72444.560970000006</v>
      </c>
      <c r="AB10" s="424">
        <v>71536.244814999998</v>
      </c>
      <c r="AC10" s="424">
        <v>66975.940977999999</v>
      </c>
      <c r="AD10" s="424">
        <v>60037.122802999998</v>
      </c>
      <c r="AE10" s="424">
        <v>56313.261809000003</v>
      </c>
      <c r="AF10" s="425">
        <v>55350.786484169999</v>
      </c>
      <c r="AG10" s="424">
        <v>42513.082068000003</v>
      </c>
      <c r="AH10" s="424">
        <v>37827.802379000001</v>
      </c>
      <c r="AI10" s="424">
        <v>23156.395390000001</v>
      </c>
      <c r="AJ10" s="424">
        <v>22009.040889</v>
      </c>
      <c r="AK10" s="425">
        <v>16423.72312499</v>
      </c>
      <c r="AL10" s="424">
        <v>15220.32029172</v>
      </c>
      <c r="AM10" s="424">
        <v>14280.018588000001</v>
      </c>
      <c r="AN10" s="424">
        <v>12977.854208999999</v>
      </c>
      <c r="AO10" s="424">
        <v>11511.588874999999</v>
      </c>
      <c r="AP10" s="425">
        <v>9967.5910252900012</v>
      </c>
      <c r="AQ10" s="424">
        <v>9175.6407419999996</v>
      </c>
      <c r="AR10" s="424">
        <v>7570.6356750000004</v>
      </c>
      <c r="AS10" s="424">
        <v>6492.5953070600008</v>
      </c>
      <c r="AT10" s="424">
        <v>6370.8323309999996</v>
      </c>
      <c r="AU10" s="425">
        <v>5556.9504079999997</v>
      </c>
      <c r="AV10" s="424">
        <v>5479.7342740000004</v>
      </c>
      <c r="AW10" s="424">
        <v>3690.5472960000002</v>
      </c>
      <c r="AX10" s="424">
        <v>3145.3981201399997</v>
      </c>
      <c r="AY10" s="424">
        <v>2215.114806</v>
      </c>
      <c r="AZ10" s="425">
        <v>1582.6825019400001</v>
      </c>
      <c r="BA10" s="424">
        <v>1109.4304529999999</v>
      </c>
      <c r="BB10" s="425">
        <v>961.10122000000001</v>
      </c>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row>
    <row r="11" spans="1:103" s="95" customFormat="1" ht="12" customHeight="1">
      <c r="A11" s="93"/>
      <c r="B11" s="373"/>
      <c r="C11" s="423">
        <v>0</v>
      </c>
      <c r="D11" s="424">
        <v>0</v>
      </c>
      <c r="E11" s="424">
        <v>0</v>
      </c>
      <c r="F11" s="424">
        <v>0</v>
      </c>
      <c r="G11" s="425">
        <v>0</v>
      </c>
      <c r="H11" s="424">
        <v>0</v>
      </c>
      <c r="I11" s="424">
        <v>0</v>
      </c>
      <c r="J11" s="424">
        <v>0</v>
      </c>
      <c r="K11" s="424">
        <v>0</v>
      </c>
      <c r="L11" s="425">
        <v>0</v>
      </c>
      <c r="M11" s="424">
        <v>0</v>
      </c>
      <c r="N11" s="424">
        <v>0</v>
      </c>
      <c r="O11" s="424">
        <v>0</v>
      </c>
      <c r="P11" s="424">
        <v>0</v>
      </c>
      <c r="Q11" s="425">
        <v>0</v>
      </c>
      <c r="R11" s="424">
        <v>0</v>
      </c>
      <c r="S11" s="424">
        <v>0</v>
      </c>
      <c r="T11" s="424">
        <v>0</v>
      </c>
      <c r="U11" s="424">
        <v>0</v>
      </c>
      <c r="V11" s="425">
        <v>0</v>
      </c>
      <c r="W11" s="424">
        <v>0</v>
      </c>
      <c r="X11" s="424">
        <v>0</v>
      </c>
      <c r="Y11" s="424">
        <v>0</v>
      </c>
      <c r="Z11" s="424">
        <v>0</v>
      </c>
      <c r="AA11" s="425">
        <v>0</v>
      </c>
      <c r="AB11" s="424">
        <v>0</v>
      </c>
      <c r="AC11" s="424">
        <v>0</v>
      </c>
      <c r="AD11" s="424">
        <v>0</v>
      </c>
      <c r="AE11" s="424">
        <v>0</v>
      </c>
      <c r="AF11" s="425">
        <v>0</v>
      </c>
      <c r="AG11" s="424">
        <v>0</v>
      </c>
      <c r="AH11" s="424">
        <v>0</v>
      </c>
      <c r="AI11" s="424">
        <v>0</v>
      </c>
      <c r="AJ11" s="424">
        <v>0</v>
      </c>
      <c r="AK11" s="425">
        <v>0</v>
      </c>
      <c r="AL11" s="424">
        <v>0</v>
      </c>
      <c r="AM11" s="424">
        <v>0</v>
      </c>
      <c r="AN11" s="424">
        <v>0</v>
      </c>
      <c r="AO11" s="424">
        <v>0</v>
      </c>
      <c r="AP11" s="425">
        <v>0</v>
      </c>
      <c r="AQ11" s="424">
        <v>0</v>
      </c>
      <c r="AR11" s="424">
        <v>0</v>
      </c>
      <c r="AS11" s="424">
        <v>0</v>
      </c>
      <c r="AT11" s="424">
        <v>0</v>
      </c>
      <c r="AU11" s="425">
        <v>0</v>
      </c>
      <c r="AV11" s="424">
        <v>0</v>
      </c>
      <c r="AW11" s="424">
        <v>0</v>
      </c>
      <c r="AX11" s="424">
        <v>0</v>
      </c>
      <c r="AY11" s="424">
        <v>0</v>
      </c>
      <c r="AZ11" s="425">
        <v>0</v>
      </c>
      <c r="BA11" s="424">
        <v>0</v>
      </c>
      <c r="BB11" s="425">
        <v>0</v>
      </c>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row>
    <row r="12" spans="1:103" ht="20.45" customHeight="1">
      <c r="B12" s="374" t="s">
        <v>324</v>
      </c>
      <c r="C12" s="426">
        <v>1187596.0316035</v>
      </c>
      <c r="D12" s="427">
        <v>278866.96969976003</v>
      </c>
      <c r="E12" s="427">
        <v>86193.195525999996</v>
      </c>
      <c r="F12" s="427">
        <v>88207.626817710014</v>
      </c>
      <c r="G12" s="428">
        <v>98803.338429800002</v>
      </c>
      <c r="H12" s="427">
        <v>75960.117010999995</v>
      </c>
      <c r="I12" s="427">
        <v>41182.058396</v>
      </c>
      <c r="J12" s="427">
        <v>71384.182381999999</v>
      </c>
      <c r="K12" s="427">
        <v>55154.495726730005</v>
      </c>
      <c r="L12" s="428">
        <v>19679.543683370001</v>
      </c>
      <c r="M12" s="427">
        <v>39214.297270089999</v>
      </c>
      <c r="N12" s="427">
        <v>12483.611813</v>
      </c>
      <c r="O12" s="427">
        <v>67261.328425560001</v>
      </c>
      <c r="P12" s="427">
        <v>14090.503107069999</v>
      </c>
      <c r="Q12" s="428">
        <v>21771.482539000001</v>
      </c>
      <c r="R12" s="427">
        <v>14288.810882</v>
      </c>
      <c r="S12" s="427">
        <v>3628.6703520000001</v>
      </c>
      <c r="T12" s="427">
        <v>20215.434261229999</v>
      </c>
      <c r="U12" s="427">
        <v>19640.266045</v>
      </c>
      <c r="V12" s="428">
        <v>16672.108585000002</v>
      </c>
      <c r="W12" s="427">
        <v>8804.7807799999991</v>
      </c>
      <c r="X12" s="427">
        <v>8880.6066580000006</v>
      </c>
      <c r="Y12" s="427">
        <v>12986.213879999999</v>
      </c>
      <c r="Z12" s="427">
        <v>4422.5342339999997</v>
      </c>
      <c r="AA12" s="428">
        <v>11396.856066</v>
      </c>
      <c r="AB12" s="427">
        <v>13671.129844999999</v>
      </c>
      <c r="AC12" s="427">
        <v>12735.430345999999</v>
      </c>
      <c r="AD12" s="427">
        <v>119.46404800000001</v>
      </c>
      <c r="AE12" s="427">
        <v>11913.477637</v>
      </c>
      <c r="AF12" s="428">
        <v>4600.9439218300004</v>
      </c>
      <c r="AG12" s="427">
        <v>13461.165029</v>
      </c>
      <c r="AH12" s="427">
        <v>427.19213500000001</v>
      </c>
      <c r="AI12" s="427">
        <v>333.847826</v>
      </c>
      <c r="AJ12" s="427">
        <v>5356.5599439999996</v>
      </c>
      <c r="AK12" s="428">
        <v>2297.74501147</v>
      </c>
      <c r="AL12" s="427">
        <v>4004.7685619899999</v>
      </c>
      <c r="AM12" s="427">
        <v>455.27024499999999</v>
      </c>
      <c r="AN12" s="427">
        <v>7377.3204299999998</v>
      </c>
      <c r="AO12" s="427">
        <v>2695.6958319999999</v>
      </c>
      <c r="AP12" s="428">
        <v>527.20804469999996</v>
      </c>
      <c r="AQ12" s="427">
        <v>1159.871944</v>
      </c>
      <c r="AR12" s="427">
        <v>1535.8996480000001</v>
      </c>
      <c r="AS12" s="427">
        <v>3600.7133482600002</v>
      </c>
      <c r="AT12" s="427">
        <v>702.67340999999999</v>
      </c>
      <c r="AU12" s="428">
        <v>4315.4005159999997</v>
      </c>
      <c r="AV12" s="427">
        <v>50.286064000000003</v>
      </c>
      <c r="AW12" s="427">
        <v>962.65298499999994</v>
      </c>
      <c r="AX12" s="427">
        <v>1054.5128450899999</v>
      </c>
      <c r="AY12" s="427">
        <v>283.33509400000003</v>
      </c>
      <c r="AZ12" s="428">
        <v>1556.2749168399998</v>
      </c>
      <c r="BA12" s="427">
        <v>970.84516299999996</v>
      </c>
      <c r="BB12" s="428">
        <v>237.31424200000001</v>
      </c>
      <c r="BD12" s="85">
        <v>0</v>
      </c>
      <c r="BE12" s="85">
        <v>0</v>
      </c>
      <c r="BF12" s="85">
        <v>0</v>
      </c>
      <c r="BG12" s="85">
        <v>0</v>
      </c>
      <c r="BH12" s="85">
        <v>0</v>
      </c>
      <c r="BI12" s="85">
        <v>0</v>
      </c>
      <c r="BJ12" s="85">
        <v>0</v>
      </c>
      <c r="BK12" s="85">
        <v>0</v>
      </c>
      <c r="BL12" s="85">
        <v>0</v>
      </c>
      <c r="BM12" s="85">
        <v>0</v>
      </c>
      <c r="BN12" s="85">
        <v>0</v>
      </c>
      <c r="BO12" s="85">
        <v>0</v>
      </c>
    </row>
    <row r="13" spans="1:103" ht="20.45" customHeight="1">
      <c r="B13" s="374" t="s">
        <v>325</v>
      </c>
      <c r="C13" s="426">
        <v>36670.654006570003</v>
      </c>
      <c r="D13" s="427">
        <v>15067.653857159999</v>
      </c>
      <c r="E13" s="427">
        <v>752.73866899999996</v>
      </c>
      <c r="F13" s="427">
        <v>3352.2790432399997</v>
      </c>
      <c r="G13" s="428">
        <v>182.45841397000001</v>
      </c>
      <c r="H13" s="427">
        <v>451.08125000000001</v>
      </c>
      <c r="I13" s="427">
        <v>1215.4652860000001</v>
      </c>
      <c r="J13" s="427">
        <v>5446.8125060000002</v>
      </c>
      <c r="K13" s="427">
        <v>2186.9041062399997</v>
      </c>
      <c r="L13" s="428">
        <v>0</v>
      </c>
      <c r="M13" s="427">
        <v>957.79734325999993</v>
      </c>
      <c r="N13" s="427">
        <v>403.44365499999998</v>
      </c>
      <c r="O13" s="427">
        <v>2385.8416956999999</v>
      </c>
      <c r="P13" s="427">
        <v>0</v>
      </c>
      <c r="Q13" s="428">
        <v>1850.807219</v>
      </c>
      <c r="R13" s="427">
        <v>817.28016600000001</v>
      </c>
      <c r="S13" s="427">
        <v>1575.3946530000001</v>
      </c>
      <c r="T13" s="427">
        <v>0</v>
      </c>
      <c r="U13" s="427">
        <v>0</v>
      </c>
      <c r="V13" s="428">
        <v>3.0000000000000001E-6</v>
      </c>
      <c r="W13" s="427">
        <v>0</v>
      </c>
      <c r="X13" s="427">
        <v>19.408514</v>
      </c>
      <c r="Y13" s="427">
        <v>0</v>
      </c>
      <c r="Z13" s="427">
        <v>0</v>
      </c>
      <c r="AA13" s="428">
        <v>0</v>
      </c>
      <c r="AB13" s="427">
        <v>9.3799999999999994E-2</v>
      </c>
      <c r="AC13" s="427">
        <v>0</v>
      </c>
      <c r="AD13" s="427">
        <v>5.1938259999999996</v>
      </c>
      <c r="AE13" s="427">
        <v>0</v>
      </c>
      <c r="AF13" s="428">
        <v>0</v>
      </c>
      <c r="AG13" s="427">
        <v>0</v>
      </c>
      <c r="AH13" s="427">
        <v>0</v>
      </c>
      <c r="AI13" s="427">
        <v>0</v>
      </c>
      <c r="AJ13" s="427">
        <v>0</v>
      </c>
      <c r="AK13" s="428">
        <v>0</v>
      </c>
      <c r="AL13" s="427">
        <v>0</v>
      </c>
      <c r="AM13" s="427">
        <v>0</v>
      </c>
      <c r="AN13" s="427">
        <v>0</v>
      </c>
      <c r="AO13" s="427">
        <v>0</v>
      </c>
      <c r="AP13" s="428">
        <v>0</v>
      </c>
      <c r="AQ13" s="427">
        <v>0</v>
      </c>
      <c r="AR13" s="427">
        <v>0</v>
      </c>
      <c r="AS13" s="427">
        <v>0</v>
      </c>
      <c r="AT13" s="427">
        <v>0</v>
      </c>
      <c r="AU13" s="428">
        <v>0</v>
      </c>
      <c r="AV13" s="427">
        <v>0</v>
      </c>
      <c r="AW13" s="427">
        <v>0</v>
      </c>
      <c r="AX13" s="427">
        <v>0</v>
      </c>
      <c r="AY13" s="427">
        <v>0</v>
      </c>
      <c r="AZ13" s="428">
        <v>0</v>
      </c>
      <c r="BA13" s="427">
        <v>0</v>
      </c>
      <c r="BB13" s="428">
        <v>0</v>
      </c>
      <c r="BD13" s="85">
        <v>0</v>
      </c>
      <c r="BE13" s="85">
        <v>0</v>
      </c>
      <c r="BF13" s="85">
        <v>0</v>
      </c>
      <c r="BG13" s="85">
        <v>0</v>
      </c>
      <c r="BH13" s="85">
        <v>0</v>
      </c>
      <c r="BI13" s="85">
        <v>0</v>
      </c>
      <c r="BJ13" s="85">
        <v>0</v>
      </c>
      <c r="BK13" s="85">
        <v>0</v>
      </c>
      <c r="BL13" s="85">
        <v>0</v>
      </c>
      <c r="BM13" s="85">
        <v>0</v>
      </c>
      <c r="BN13" s="85">
        <v>0</v>
      </c>
      <c r="BO13" s="85">
        <v>0</v>
      </c>
    </row>
    <row r="14" spans="1:103" ht="20.45" customHeight="1">
      <c r="B14" s="374" t="s">
        <v>326</v>
      </c>
      <c r="C14" s="426">
        <v>4038848.0201617503</v>
      </c>
      <c r="D14" s="427">
        <v>590272.53354493005</v>
      </c>
      <c r="E14" s="427">
        <v>636575.88747099997</v>
      </c>
      <c r="F14" s="427">
        <v>463405.30360859004</v>
      </c>
      <c r="G14" s="428">
        <v>405712.02742286999</v>
      </c>
      <c r="H14" s="427">
        <v>214978.53384399999</v>
      </c>
      <c r="I14" s="427">
        <v>195000.74974100001</v>
      </c>
      <c r="J14" s="427">
        <v>65834.766231999994</v>
      </c>
      <c r="K14" s="427">
        <v>239882.98145294</v>
      </c>
      <c r="L14" s="428">
        <v>32174.530857319998</v>
      </c>
      <c r="M14" s="427">
        <v>96484.039159940003</v>
      </c>
      <c r="N14" s="427">
        <v>168214.367413</v>
      </c>
      <c r="O14" s="427">
        <v>120326.50104991</v>
      </c>
      <c r="P14" s="427">
        <v>56596.615175610001</v>
      </c>
      <c r="Q14" s="428">
        <v>40912.044715000004</v>
      </c>
      <c r="R14" s="427">
        <v>42713.947607000002</v>
      </c>
      <c r="S14" s="427">
        <v>130522.07915200001</v>
      </c>
      <c r="T14" s="427">
        <v>71087.492857009987</v>
      </c>
      <c r="U14" s="427">
        <v>136044.300586</v>
      </c>
      <c r="V14" s="428">
        <v>55717.188613999999</v>
      </c>
      <c r="W14" s="427">
        <v>50864.218572999998</v>
      </c>
      <c r="X14" s="427">
        <v>13812.586862</v>
      </c>
      <c r="Y14" s="427">
        <v>23009.523800999999</v>
      </c>
      <c r="Z14" s="427">
        <v>37915.140853999997</v>
      </c>
      <c r="AA14" s="428">
        <v>0</v>
      </c>
      <c r="AB14" s="427">
        <v>28160.573004999998</v>
      </c>
      <c r="AC14" s="427">
        <v>12999.178013999999</v>
      </c>
      <c r="AD14" s="427">
        <v>58226.515472999999</v>
      </c>
      <c r="AE14" s="427">
        <v>9512.6372420000007</v>
      </c>
      <c r="AF14" s="428">
        <v>2466.8596585999999</v>
      </c>
      <c r="AG14" s="427">
        <v>8524.6628760000003</v>
      </c>
      <c r="AH14" s="427">
        <v>997.88806699999998</v>
      </c>
      <c r="AI14" s="427">
        <v>5892.5245500000001</v>
      </c>
      <c r="AJ14" s="427">
        <v>0</v>
      </c>
      <c r="AK14" s="428">
        <v>209.99472084999999</v>
      </c>
      <c r="AL14" s="427">
        <v>0</v>
      </c>
      <c r="AM14" s="427">
        <v>6323.5698060000004</v>
      </c>
      <c r="AN14" s="427">
        <v>99.320869999999999</v>
      </c>
      <c r="AO14" s="427">
        <v>6429.3080650000002</v>
      </c>
      <c r="AP14" s="428">
        <v>251.57753918</v>
      </c>
      <c r="AQ14" s="427">
        <v>0</v>
      </c>
      <c r="AR14" s="427">
        <v>1794.1829459999999</v>
      </c>
      <c r="AS14" s="427">
        <v>0</v>
      </c>
      <c r="AT14" s="427">
        <v>3973.3435880000002</v>
      </c>
      <c r="AU14" s="428">
        <v>950.22522300000003</v>
      </c>
      <c r="AV14" s="427">
        <v>1884.4868280000001</v>
      </c>
      <c r="AW14" s="427">
        <v>227.38677100000001</v>
      </c>
      <c r="AX14" s="427">
        <v>0</v>
      </c>
      <c r="AY14" s="427">
        <v>1866.424325</v>
      </c>
      <c r="AZ14" s="428">
        <v>0</v>
      </c>
      <c r="BA14" s="427">
        <v>0</v>
      </c>
      <c r="BB14" s="428">
        <v>0</v>
      </c>
      <c r="BD14" s="85">
        <v>0</v>
      </c>
      <c r="BE14" s="85">
        <v>0</v>
      </c>
      <c r="BF14" s="85">
        <v>0</v>
      </c>
      <c r="BG14" s="85">
        <v>0</v>
      </c>
      <c r="BH14" s="85">
        <v>0</v>
      </c>
      <c r="BI14" s="85">
        <v>0</v>
      </c>
      <c r="BJ14" s="85">
        <v>0</v>
      </c>
      <c r="BK14" s="85">
        <v>0</v>
      </c>
      <c r="BL14" s="85">
        <v>0</v>
      </c>
      <c r="BM14" s="85">
        <v>0</v>
      </c>
      <c r="BN14" s="85">
        <v>0</v>
      </c>
      <c r="BO14" s="85">
        <v>0</v>
      </c>
    </row>
    <row r="15" spans="1:103" ht="20.45" customHeight="1">
      <c r="B15" s="375" t="s">
        <v>327</v>
      </c>
      <c r="C15" s="426">
        <v>2102001.4182142597</v>
      </c>
      <c r="D15" s="427">
        <v>212453.41218071</v>
      </c>
      <c r="E15" s="427">
        <v>278601.11926200002</v>
      </c>
      <c r="F15" s="427">
        <v>182463.28669827999</v>
      </c>
      <c r="G15" s="428">
        <v>114634.58790860001</v>
      </c>
      <c r="H15" s="427">
        <v>69660.784018999999</v>
      </c>
      <c r="I15" s="427">
        <v>82707.281648000004</v>
      </c>
      <c r="J15" s="427">
        <v>65834.766231999994</v>
      </c>
      <c r="K15" s="427">
        <v>99662.237692380004</v>
      </c>
      <c r="L15" s="428">
        <v>21727.129935140001</v>
      </c>
      <c r="M15" s="427">
        <v>96484.039159940003</v>
      </c>
      <c r="N15" s="427">
        <v>168086.470352</v>
      </c>
      <c r="O15" s="427">
        <v>117101.54681724</v>
      </c>
      <c r="P15" s="427">
        <v>4519.4137880299995</v>
      </c>
      <c r="Q15" s="428">
        <v>34683.092446000002</v>
      </c>
      <c r="R15" s="427">
        <v>42713.947607000002</v>
      </c>
      <c r="S15" s="427">
        <v>127812.01214799999</v>
      </c>
      <c r="T15" s="427">
        <v>19938.84894394</v>
      </c>
      <c r="U15" s="427">
        <v>136044.300586</v>
      </c>
      <c r="V15" s="428">
        <v>52719.551420999996</v>
      </c>
      <c r="W15" s="427">
        <v>43134.084252000001</v>
      </c>
      <c r="X15" s="427">
        <v>13812.586862</v>
      </c>
      <c r="Y15" s="427">
        <v>0</v>
      </c>
      <c r="Z15" s="427">
        <v>6154.9123280000003</v>
      </c>
      <c r="AA15" s="428">
        <v>0</v>
      </c>
      <c r="AB15" s="427">
        <v>28160.573004999998</v>
      </c>
      <c r="AC15" s="427">
        <v>6551.7597340000002</v>
      </c>
      <c r="AD15" s="427">
        <v>58226.515472999999</v>
      </c>
      <c r="AE15" s="427">
        <v>9512.6372420000007</v>
      </c>
      <c r="AF15" s="428">
        <v>0</v>
      </c>
      <c r="AG15" s="427">
        <v>0</v>
      </c>
      <c r="AH15" s="427">
        <v>0</v>
      </c>
      <c r="AI15" s="427">
        <v>77.401312000000004</v>
      </c>
      <c r="AJ15" s="427">
        <v>0</v>
      </c>
      <c r="AK15" s="428">
        <v>0</v>
      </c>
      <c r="AL15" s="427">
        <v>0</v>
      </c>
      <c r="AM15" s="427">
        <v>0</v>
      </c>
      <c r="AN15" s="427">
        <v>0</v>
      </c>
      <c r="AO15" s="427">
        <v>6429.3080650000002</v>
      </c>
      <c r="AP15" s="428">
        <v>0</v>
      </c>
      <c r="AQ15" s="427">
        <v>0</v>
      </c>
      <c r="AR15" s="427">
        <v>0</v>
      </c>
      <c r="AS15" s="427">
        <v>0</v>
      </c>
      <c r="AT15" s="427">
        <v>0</v>
      </c>
      <c r="AU15" s="428">
        <v>0</v>
      </c>
      <c r="AV15" s="427">
        <v>0</v>
      </c>
      <c r="AW15" s="427">
        <v>227.38677100000001</v>
      </c>
      <c r="AX15" s="427">
        <v>0</v>
      </c>
      <c r="AY15" s="427">
        <v>1866.424325</v>
      </c>
      <c r="AZ15" s="428">
        <v>0</v>
      </c>
      <c r="BA15" s="427">
        <v>0</v>
      </c>
      <c r="BB15" s="428">
        <v>0</v>
      </c>
      <c r="BD15" s="85">
        <v>0</v>
      </c>
      <c r="BE15" s="85">
        <v>0</v>
      </c>
      <c r="BF15" s="85">
        <v>0</v>
      </c>
      <c r="BG15" s="85">
        <v>0</v>
      </c>
      <c r="BH15" s="85">
        <v>0</v>
      </c>
      <c r="BI15" s="85">
        <v>0</v>
      </c>
      <c r="BJ15" s="85">
        <v>0</v>
      </c>
      <c r="BK15" s="85">
        <v>0</v>
      </c>
      <c r="BL15" s="85">
        <v>0</v>
      </c>
      <c r="BM15" s="85">
        <v>0</v>
      </c>
      <c r="BN15" s="85">
        <v>0</v>
      </c>
      <c r="BO15" s="85">
        <v>0</v>
      </c>
    </row>
    <row r="16" spans="1:103" ht="20.45" customHeight="1">
      <c r="B16" s="375" t="s">
        <v>328</v>
      </c>
      <c r="C16" s="426">
        <v>1372604.5654936999</v>
      </c>
      <c r="D16" s="427">
        <v>230254.87989017001</v>
      </c>
      <c r="E16" s="427">
        <v>165381.140686</v>
      </c>
      <c r="F16" s="427">
        <v>170145.27678651002</v>
      </c>
      <c r="G16" s="428">
        <v>263982.86661716999</v>
      </c>
      <c r="H16" s="427">
        <v>98342.711282999997</v>
      </c>
      <c r="I16" s="427">
        <v>110134.132748</v>
      </c>
      <c r="J16" s="427">
        <v>0</v>
      </c>
      <c r="K16" s="427">
        <v>132795.49608424999</v>
      </c>
      <c r="L16" s="428">
        <v>0</v>
      </c>
      <c r="M16" s="427">
        <v>0</v>
      </c>
      <c r="N16" s="427">
        <v>0</v>
      </c>
      <c r="O16" s="427">
        <v>214.5298162</v>
      </c>
      <c r="P16" s="427">
        <v>52077.201387580004</v>
      </c>
      <c r="Q16" s="428">
        <v>6228.9522690000003</v>
      </c>
      <c r="R16" s="427">
        <v>0</v>
      </c>
      <c r="S16" s="427">
        <v>0</v>
      </c>
      <c r="T16" s="427">
        <v>50348.714100969999</v>
      </c>
      <c r="U16" s="427">
        <v>0</v>
      </c>
      <c r="V16" s="428">
        <v>2997.637193</v>
      </c>
      <c r="W16" s="427">
        <v>6404.702475</v>
      </c>
      <c r="X16" s="427">
        <v>0</v>
      </c>
      <c r="Y16" s="427">
        <v>23009.523800999999</v>
      </c>
      <c r="Z16" s="427">
        <v>31760.228525999999</v>
      </c>
      <c r="AA16" s="428">
        <v>0</v>
      </c>
      <c r="AB16" s="427">
        <v>0</v>
      </c>
      <c r="AC16" s="427">
        <v>4507.054083</v>
      </c>
      <c r="AD16" s="427">
        <v>0</v>
      </c>
      <c r="AE16" s="427">
        <v>0</v>
      </c>
      <c r="AF16" s="428">
        <v>0</v>
      </c>
      <c r="AG16" s="427">
        <v>8524.6628760000003</v>
      </c>
      <c r="AH16" s="427">
        <v>997.88806699999998</v>
      </c>
      <c r="AI16" s="427">
        <v>5815.1232380000001</v>
      </c>
      <c r="AJ16" s="427">
        <v>0</v>
      </c>
      <c r="AK16" s="428">
        <v>209.99472084999999</v>
      </c>
      <c r="AL16" s="427">
        <v>0</v>
      </c>
      <c r="AM16" s="427">
        <v>6323.5698060000004</v>
      </c>
      <c r="AN16" s="427">
        <v>99.320869999999999</v>
      </c>
      <c r="AO16" s="427">
        <v>0</v>
      </c>
      <c r="AP16" s="428">
        <v>0</v>
      </c>
      <c r="AQ16" s="427">
        <v>0</v>
      </c>
      <c r="AR16" s="427">
        <v>123.102468</v>
      </c>
      <c r="AS16" s="427">
        <v>0</v>
      </c>
      <c r="AT16" s="427">
        <v>1925.855701</v>
      </c>
      <c r="AU16" s="428">
        <v>0</v>
      </c>
      <c r="AV16" s="427">
        <v>0</v>
      </c>
      <c r="AW16" s="427">
        <v>0</v>
      </c>
      <c r="AX16" s="427">
        <v>0</v>
      </c>
      <c r="AY16" s="427">
        <v>0</v>
      </c>
      <c r="AZ16" s="428">
        <v>0</v>
      </c>
      <c r="BA16" s="427">
        <v>0</v>
      </c>
      <c r="BB16" s="428">
        <v>0</v>
      </c>
      <c r="BD16" s="85">
        <v>0</v>
      </c>
      <c r="BE16" s="85">
        <v>0</v>
      </c>
      <c r="BF16" s="85">
        <v>0</v>
      </c>
      <c r="BG16" s="85">
        <v>0</v>
      </c>
      <c r="BH16" s="85">
        <v>0</v>
      </c>
      <c r="BI16" s="85">
        <v>0</v>
      </c>
      <c r="BJ16" s="85">
        <v>0</v>
      </c>
      <c r="BK16" s="85">
        <v>0</v>
      </c>
      <c r="BL16" s="85">
        <v>0</v>
      </c>
      <c r="BM16" s="85">
        <v>0</v>
      </c>
      <c r="BN16" s="85">
        <v>0</v>
      </c>
      <c r="BO16" s="85">
        <v>0</v>
      </c>
    </row>
    <row r="17" spans="2:67" ht="20.45" customHeight="1">
      <c r="B17" s="375" t="s">
        <v>329</v>
      </c>
      <c r="C17" s="426">
        <v>564242.03645378991</v>
      </c>
      <c r="D17" s="427">
        <v>147564.24147404998</v>
      </c>
      <c r="E17" s="427">
        <v>192593.627523</v>
      </c>
      <c r="F17" s="427">
        <v>110796.7401238</v>
      </c>
      <c r="G17" s="428">
        <v>27094.572897099999</v>
      </c>
      <c r="H17" s="427">
        <v>46975.038542000002</v>
      </c>
      <c r="I17" s="427">
        <v>2159.335345</v>
      </c>
      <c r="J17" s="427">
        <v>0</v>
      </c>
      <c r="K17" s="427">
        <v>7425.2476763100003</v>
      </c>
      <c r="L17" s="428">
        <v>10447.400922180001</v>
      </c>
      <c r="M17" s="427">
        <v>0</v>
      </c>
      <c r="N17" s="427">
        <v>127.89706099999999</v>
      </c>
      <c r="O17" s="427">
        <v>3010.4244164699999</v>
      </c>
      <c r="P17" s="427">
        <v>0</v>
      </c>
      <c r="Q17" s="428">
        <v>0</v>
      </c>
      <c r="R17" s="427">
        <v>0</v>
      </c>
      <c r="S17" s="427">
        <v>2710.067004</v>
      </c>
      <c r="T17" s="427">
        <v>799.92981210000005</v>
      </c>
      <c r="U17" s="427">
        <v>0</v>
      </c>
      <c r="V17" s="428">
        <v>0</v>
      </c>
      <c r="W17" s="427">
        <v>1325.431846</v>
      </c>
      <c r="X17" s="427">
        <v>0</v>
      </c>
      <c r="Y17" s="427">
        <v>0</v>
      </c>
      <c r="Z17" s="427">
        <v>0</v>
      </c>
      <c r="AA17" s="428">
        <v>0</v>
      </c>
      <c r="AB17" s="427">
        <v>0</v>
      </c>
      <c r="AC17" s="427">
        <v>1940.3641970000001</v>
      </c>
      <c r="AD17" s="427">
        <v>0</v>
      </c>
      <c r="AE17" s="427">
        <v>0</v>
      </c>
      <c r="AF17" s="428">
        <v>2466.8596585999999</v>
      </c>
      <c r="AG17" s="427">
        <v>0</v>
      </c>
      <c r="AH17" s="427">
        <v>0</v>
      </c>
      <c r="AI17" s="427">
        <v>0</v>
      </c>
      <c r="AJ17" s="427">
        <v>0</v>
      </c>
      <c r="AK17" s="428">
        <v>0</v>
      </c>
      <c r="AL17" s="427">
        <v>0</v>
      </c>
      <c r="AM17" s="427">
        <v>0</v>
      </c>
      <c r="AN17" s="427">
        <v>0</v>
      </c>
      <c r="AO17" s="427">
        <v>0</v>
      </c>
      <c r="AP17" s="428">
        <v>251.57753918</v>
      </c>
      <c r="AQ17" s="427">
        <v>0</v>
      </c>
      <c r="AR17" s="427">
        <v>1671.0804780000001</v>
      </c>
      <c r="AS17" s="427">
        <v>0</v>
      </c>
      <c r="AT17" s="427">
        <v>2047.487887</v>
      </c>
      <c r="AU17" s="428">
        <v>950.22522300000003</v>
      </c>
      <c r="AV17" s="427">
        <v>1884.4868280000001</v>
      </c>
      <c r="AW17" s="427">
        <v>0</v>
      </c>
      <c r="AX17" s="427">
        <v>0</v>
      </c>
      <c r="AY17" s="427">
        <v>0</v>
      </c>
      <c r="AZ17" s="428">
        <v>0</v>
      </c>
      <c r="BA17" s="427">
        <v>0</v>
      </c>
      <c r="BB17" s="428">
        <v>0</v>
      </c>
      <c r="BD17" s="85">
        <v>0</v>
      </c>
      <c r="BE17" s="85">
        <v>0</v>
      </c>
      <c r="BF17" s="85">
        <v>0</v>
      </c>
      <c r="BG17" s="85">
        <v>0</v>
      </c>
      <c r="BH17" s="85">
        <v>0</v>
      </c>
      <c r="BI17" s="85">
        <v>0</v>
      </c>
      <c r="BJ17" s="85">
        <v>0</v>
      </c>
      <c r="BK17" s="85">
        <v>0</v>
      </c>
      <c r="BL17" s="85">
        <v>0</v>
      </c>
      <c r="BM17" s="85">
        <v>0</v>
      </c>
      <c r="BN17" s="85">
        <v>0</v>
      </c>
      <c r="BO17" s="85">
        <v>0</v>
      </c>
    </row>
    <row r="18" spans="2:67" ht="20.45" customHeight="1">
      <c r="B18" s="374" t="s">
        <v>330</v>
      </c>
      <c r="C18" s="426">
        <v>688021.79113846994</v>
      </c>
      <c r="D18" s="427">
        <v>46728.995513310001</v>
      </c>
      <c r="E18" s="427">
        <v>160313.08330599999</v>
      </c>
      <c r="F18" s="427">
        <v>24233.43320313</v>
      </c>
      <c r="G18" s="428">
        <v>129.78045428000001</v>
      </c>
      <c r="H18" s="427">
        <v>39134.945286000002</v>
      </c>
      <c r="I18" s="427">
        <v>5415.3237840000002</v>
      </c>
      <c r="J18" s="427">
        <v>11999.999919</v>
      </c>
      <c r="K18" s="427">
        <v>0</v>
      </c>
      <c r="L18" s="428">
        <v>46449.788843480004</v>
      </c>
      <c r="M18" s="427">
        <v>2109.9999701800002</v>
      </c>
      <c r="N18" s="427">
        <v>46224.998954000002</v>
      </c>
      <c r="O18" s="427">
        <v>13057.219460959999</v>
      </c>
      <c r="P18" s="427">
        <v>0</v>
      </c>
      <c r="Q18" s="428">
        <v>61499.996808000004</v>
      </c>
      <c r="R18" s="427">
        <v>78167.388011999996</v>
      </c>
      <c r="S18" s="427">
        <v>7854.4840240000003</v>
      </c>
      <c r="T18" s="427">
        <v>5998.8460387599998</v>
      </c>
      <c r="U18" s="427">
        <v>3359.7013550000001</v>
      </c>
      <c r="V18" s="428">
        <v>8906.6594000000005</v>
      </c>
      <c r="W18" s="427">
        <v>0</v>
      </c>
      <c r="X18" s="427">
        <v>73710.951864000002</v>
      </c>
      <c r="Y18" s="427">
        <v>3750.3879820000002</v>
      </c>
      <c r="Z18" s="427">
        <v>1506.889471</v>
      </c>
      <c r="AA18" s="428">
        <v>0</v>
      </c>
      <c r="AB18" s="427">
        <v>999.99991</v>
      </c>
      <c r="AC18" s="427">
        <v>8929.8787300000004</v>
      </c>
      <c r="AD18" s="427">
        <v>1151.542209</v>
      </c>
      <c r="AE18" s="427">
        <v>7699.9996570000003</v>
      </c>
      <c r="AF18" s="428">
        <v>0</v>
      </c>
      <c r="AG18" s="427">
        <v>9700.041964</v>
      </c>
      <c r="AH18" s="427">
        <v>0</v>
      </c>
      <c r="AI18" s="427">
        <v>7304.7829510000001</v>
      </c>
      <c r="AJ18" s="427">
        <v>0</v>
      </c>
      <c r="AK18" s="428">
        <v>350.2210053</v>
      </c>
      <c r="AL18" s="427">
        <v>5001.0511539999998</v>
      </c>
      <c r="AM18" s="427">
        <v>4680.9900950000001</v>
      </c>
      <c r="AN18" s="427">
        <v>0</v>
      </c>
      <c r="AO18" s="427">
        <v>0</v>
      </c>
      <c r="AP18" s="428">
        <v>1000.32569607</v>
      </c>
      <c r="AQ18" s="427">
        <v>0</v>
      </c>
      <c r="AR18" s="427">
        <v>0</v>
      </c>
      <c r="AS18" s="427">
        <v>0</v>
      </c>
      <c r="AT18" s="427">
        <v>400.08412900000002</v>
      </c>
      <c r="AU18" s="428">
        <v>0</v>
      </c>
      <c r="AV18" s="427">
        <v>0</v>
      </c>
      <c r="AW18" s="427">
        <v>249.999989</v>
      </c>
      <c r="AX18" s="427">
        <v>0</v>
      </c>
      <c r="AY18" s="427">
        <v>0</v>
      </c>
      <c r="AZ18" s="428">
        <v>0</v>
      </c>
      <c r="BA18" s="427">
        <v>0</v>
      </c>
      <c r="BB18" s="428">
        <v>0</v>
      </c>
      <c r="BD18" s="85">
        <v>0</v>
      </c>
      <c r="BE18" s="85">
        <v>0</v>
      </c>
      <c r="BF18" s="85">
        <v>0</v>
      </c>
      <c r="BG18" s="85">
        <v>0</v>
      </c>
      <c r="BH18" s="85">
        <v>0</v>
      </c>
      <c r="BI18" s="85">
        <v>0</v>
      </c>
      <c r="BJ18" s="85">
        <v>0</v>
      </c>
      <c r="BK18" s="85">
        <v>0</v>
      </c>
      <c r="BL18" s="85">
        <v>0</v>
      </c>
      <c r="BM18" s="85">
        <v>0</v>
      </c>
      <c r="BN18" s="85">
        <v>0</v>
      </c>
      <c r="BO18" s="85">
        <v>0</v>
      </c>
    </row>
    <row r="19" spans="2:67" ht="20.45" customHeight="1">
      <c r="B19" s="374" t="s">
        <v>331</v>
      </c>
      <c r="C19" s="426">
        <v>92.376684590000011</v>
      </c>
      <c r="D19" s="427">
        <v>0</v>
      </c>
      <c r="E19" s="427">
        <v>0</v>
      </c>
      <c r="F19" s="427">
        <v>0</v>
      </c>
      <c r="G19" s="428">
        <v>0</v>
      </c>
      <c r="H19" s="427">
        <v>0</v>
      </c>
      <c r="I19" s="427">
        <v>0</v>
      </c>
      <c r="J19" s="427">
        <v>0</v>
      </c>
      <c r="K19" s="427">
        <v>0</v>
      </c>
      <c r="L19" s="428">
        <v>0</v>
      </c>
      <c r="M19" s="427">
        <v>92.356669790000012</v>
      </c>
      <c r="N19" s="427">
        <v>0</v>
      </c>
      <c r="O19" s="427">
        <v>0</v>
      </c>
      <c r="P19" s="427">
        <v>0</v>
      </c>
      <c r="Q19" s="428">
        <v>0</v>
      </c>
      <c r="R19" s="427">
        <v>0</v>
      </c>
      <c r="S19" s="427">
        <v>0</v>
      </c>
      <c r="T19" s="427">
        <v>2.0014799999999999E-2</v>
      </c>
      <c r="U19" s="427">
        <v>0</v>
      </c>
      <c r="V19" s="428">
        <v>0</v>
      </c>
      <c r="W19" s="427">
        <v>0</v>
      </c>
      <c r="X19" s="427">
        <v>0</v>
      </c>
      <c r="Y19" s="427">
        <v>0</v>
      </c>
      <c r="Z19" s="427">
        <v>0</v>
      </c>
      <c r="AA19" s="428">
        <v>0</v>
      </c>
      <c r="AB19" s="427">
        <v>0</v>
      </c>
      <c r="AC19" s="427">
        <v>0</v>
      </c>
      <c r="AD19" s="427">
        <v>0</v>
      </c>
      <c r="AE19" s="427">
        <v>0</v>
      </c>
      <c r="AF19" s="428">
        <v>0</v>
      </c>
      <c r="AG19" s="427">
        <v>0</v>
      </c>
      <c r="AH19" s="427">
        <v>0</v>
      </c>
      <c r="AI19" s="427">
        <v>0</v>
      </c>
      <c r="AJ19" s="427">
        <v>0</v>
      </c>
      <c r="AK19" s="428">
        <v>0</v>
      </c>
      <c r="AL19" s="427">
        <v>0</v>
      </c>
      <c r="AM19" s="427">
        <v>0</v>
      </c>
      <c r="AN19" s="427">
        <v>0</v>
      </c>
      <c r="AO19" s="427">
        <v>0</v>
      </c>
      <c r="AP19" s="428">
        <v>0</v>
      </c>
      <c r="AQ19" s="427">
        <v>0</v>
      </c>
      <c r="AR19" s="427">
        <v>0</v>
      </c>
      <c r="AS19" s="427">
        <v>0</v>
      </c>
      <c r="AT19" s="427">
        <v>0</v>
      </c>
      <c r="AU19" s="428">
        <v>0</v>
      </c>
      <c r="AV19" s="427">
        <v>0</v>
      </c>
      <c r="AW19" s="427">
        <v>0</v>
      </c>
      <c r="AX19" s="427">
        <v>0</v>
      </c>
      <c r="AY19" s="427">
        <v>0</v>
      </c>
      <c r="AZ19" s="428">
        <v>0</v>
      </c>
      <c r="BA19" s="427">
        <v>0</v>
      </c>
      <c r="BB19" s="428">
        <v>0</v>
      </c>
      <c r="BD19" s="85">
        <v>0</v>
      </c>
      <c r="BE19" s="85">
        <v>0</v>
      </c>
      <c r="BF19" s="85">
        <v>0</v>
      </c>
      <c r="BG19" s="85">
        <v>0</v>
      </c>
      <c r="BH19" s="85">
        <v>0</v>
      </c>
      <c r="BI19" s="85">
        <v>0</v>
      </c>
      <c r="BJ19" s="85">
        <v>0</v>
      </c>
      <c r="BK19" s="85">
        <v>0</v>
      </c>
      <c r="BL19" s="85">
        <v>0</v>
      </c>
      <c r="BM19" s="85">
        <v>0</v>
      </c>
      <c r="BN19" s="85">
        <v>0</v>
      </c>
      <c r="BO19" s="85">
        <v>0</v>
      </c>
    </row>
    <row r="20" spans="2:67" ht="20.45" customHeight="1">
      <c r="B20" s="374" t="s">
        <v>332</v>
      </c>
      <c r="C20" s="426">
        <v>507407.80930562003</v>
      </c>
      <c r="D20" s="427">
        <v>179732.37337773002</v>
      </c>
      <c r="E20" s="427">
        <v>51929.011586000001</v>
      </c>
      <c r="F20" s="427">
        <v>16639.025419459998</v>
      </c>
      <c r="G20" s="428">
        <v>4095.4869887700002</v>
      </c>
      <c r="H20" s="427">
        <v>22116.217811999999</v>
      </c>
      <c r="I20" s="427">
        <v>65663.194484000007</v>
      </c>
      <c r="J20" s="427">
        <v>4547.3284519999997</v>
      </c>
      <c r="K20" s="427">
        <v>64441.590539870005</v>
      </c>
      <c r="L20" s="428">
        <v>179.43595024999999</v>
      </c>
      <c r="M20" s="427">
        <v>560.38854407000008</v>
      </c>
      <c r="N20" s="427">
        <v>2.1415570000000002</v>
      </c>
      <c r="O20" s="427">
        <v>6691.5888881000001</v>
      </c>
      <c r="P20" s="427">
        <v>339.94371470999999</v>
      </c>
      <c r="Q20" s="428">
        <v>7106.1522240000004</v>
      </c>
      <c r="R20" s="427">
        <v>33760.435290000001</v>
      </c>
      <c r="S20" s="427">
        <v>118.537104</v>
      </c>
      <c r="T20" s="427">
        <v>73.162095919999999</v>
      </c>
      <c r="U20" s="427">
        <v>426.11109099999999</v>
      </c>
      <c r="V20" s="428">
        <v>167.406994</v>
      </c>
      <c r="W20" s="427">
        <v>9343.1766000000007</v>
      </c>
      <c r="X20" s="427">
        <v>29744.249997999999</v>
      </c>
      <c r="Y20" s="427">
        <v>4026.8087580000001</v>
      </c>
      <c r="Z20" s="427">
        <v>90.140985999999998</v>
      </c>
      <c r="AA20" s="428">
        <v>0</v>
      </c>
      <c r="AB20" s="427">
        <v>0</v>
      </c>
      <c r="AC20" s="427">
        <v>295.43950599999999</v>
      </c>
      <c r="AD20" s="427">
        <v>34.108162999999998</v>
      </c>
      <c r="AE20" s="427">
        <v>228.53133800000001</v>
      </c>
      <c r="AF20" s="428">
        <v>0</v>
      </c>
      <c r="AG20" s="427">
        <v>706.73688900000002</v>
      </c>
      <c r="AH20" s="427">
        <v>0</v>
      </c>
      <c r="AI20" s="427">
        <v>4317.0280730000004</v>
      </c>
      <c r="AJ20" s="427">
        <v>0</v>
      </c>
      <c r="AK20" s="428">
        <v>0</v>
      </c>
      <c r="AL20" s="427">
        <v>29.665860739999999</v>
      </c>
      <c r="AM20" s="427">
        <v>0</v>
      </c>
      <c r="AN20" s="427">
        <v>2.3910209999999998</v>
      </c>
      <c r="AO20" s="427">
        <v>0</v>
      </c>
      <c r="AP20" s="428">
        <v>0</v>
      </c>
      <c r="AQ20" s="427">
        <v>0</v>
      </c>
      <c r="AR20" s="427">
        <v>0</v>
      </c>
      <c r="AS20" s="427">
        <v>0</v>
      </c>
      <c r="AT20" s="427">
        <v>0</v>
      </c>
      <c r="AU20" s="428">
        <v>0</v>
      </c>
      <c r="AV20" s="427">
        <v>0</v>
      </c>
      <c r="AW20" s="427">
        <v>0</v>
      </c>
      <c r="AX20" s="427">
        <v>0</v>
      </c>
      <c r="AY20" s="427">
        <v>0</v>
      </c>
      <c r="AZ20" s="428">
        <v>0</v>
      </c>
      <c r="BA20" s="427">
        <v>0</v>
      </c>
      <c r="BB20" s="428">
        <v>0</v>
      </c>
      <c r="BD20" s="85">
        <v>0</v>
      </c>
      <c r="BE20" s="85">
        <v>0</v>
      </c>
      <c r="BF20" s="85">
        <v>0</v>
      </c>
      <c r="BG20" s="85">
        <v>0</v>
      </c>
      <c r="BH20" s="85">
        <v>0</v>
      </c>
      <c r="BI20" s="85">
        <v>0</v>
      </c>
      <c r="BJ20" s="85">
        <v>0</v>
      </c>
      <c r="BK20" s="85">
        <v>0</v>
      </c>
      <c r="BL20" s="85">
        <v>0</v>
      </c>
      <c r="BM20" s="85">
        <v>0</v>
      </c>
      <c r="BN20" s="85">
        <v>0</v>
      </c>
      <c r="BO20" s="85">
        <v>0</v>
      </c>
    </row>
    <row r="21" spans="2:67" ht="20.45" customHeight="1">
      <c r="B21" s="375" t="s">
        <v>333</v>
      </c>
      <c r="C21" s="426">
        <v>477545.27391349996</v>
      </c>
      <c r="D21" s="427">
        <v>175038.76146482999</v>
      </c>
      <c r="E21" s="427">
        <v>48498.257979000002</v>
      </c>
      <c r="F21" s="427">
        <v>13222.309235430001</v>
      </c>
      <c r="G21" s="428">
        <v>4088.7116288899997</v>
      </c>
      <c r="H21" s="427">
        <v>22108.524186999999</v>
      </c>
      <c r="I21" s="427">
        <v>52227.419819000002</v>
      </c>
      <c r="J21" s="427">
        <v>2509.6631670000002</v>
      </c>
      <c r="K21" s="427">
        <v>64439.702609870001</v>
      </c>
      <c r="L21" s="428">
        <v>179.43595024999999</v>
      </c>
      <c r="M21" s="427">
        <v>297.79514342000004</v>
      </c>
      <c r="N21" s="427">
        <v>2.1415570000000002</v>
      </c>
      <c r="O21" s="427">
        <v>6689.0386183599994</v>
      </c>
      <c r="P21" s="427">
        <v>334.67343370999998</v>
      </c>
      <c r="Q21" s="428">
        <v>7106.1522240000004</v>
      </c>
      <c r="R21" s="427">
        <v>33760.435290000001</v>
      </c>
      <c r="S21" s="427">
        <v>118.537103</v>
      </c>
      <c r="T21" s="427">
        <v>0</v>
      </c>
      <c r="U21" s="427">
        <v>426.11109099999999</v>
      </c>
      <c r="V21" s="428">
        <v>167.406994</v>
      </c>
      <c r="W21" s="427">
        <v>6868.7940390000003</v>
      </c>
      <c r="X21" s="427">
        <v>29744.249997999999</v>
      </c>
      <c r="Y21" s="427">
        <v>4026.8087580000001</v>
      </c>
      <c r="Z21" s="427">
        <v>90.140985999999998</v>
      </c>
      <c r="AA21" s="428">
        <v>0</v>
      </c>
      <c r="AB21" s="427">
        <v>0</v>
      </c>
      <c r="AC21" s="427">
        <v>281.74129199999999</v>
      </c>
      <c r="AD21" s="427">
        <v>34.108162999999998</v>
      </c>
      <c r="AE21" s="427">
        <v>228.53133800000001</v>
      </c>
      <c r="AF21" s="428">
        <v>0</v>
      </c>
      <c r="AG21" s="427">
        <v>706.73688900000002</v>
      </c>
      <c r="AH21" s="427">
        <v>0</v>
      </c>
      <c r="AI21" s="427">
        <v>4317.0280730000004</v>
      </c>
      <c r="AJ21" s="427">
        <v>0</v>
      </c>
      <c r="AK21" s="428">
        <v>0</v>
      </c>
      <c r="AL21" s="427">
        <v>29.665860739999999</v>
      </c>
      <c r="AM21" s="427">
        <v>0</v>
      </c>
      <c r="AN21" s="427">
        <v>2.3910209999999998</v>
      </c>
      <c r="AO21" s="427">
        <v>0</v>
      </c>
      <c r="AP21" s="428">
        <v>0</v>
      </c>
      <c r="AQ21" s="427">
        <v>0</v>
      </c>
      <c r="AR21" s="427">
        <v>0</v>
      </c>
      <c r="AS21" s="427">
        <v>0</v>
      </c>
      <c r="AT21" s="427">
        <v>0</v>
      </c>
      <c r="AU21" s="428">
        <v>0</v>
      </c>
      <c r="AV21" s="427">
        <v>0</v>
      </c>
      <c r="AW21" s="427">
        <v>0</v>
      </c>
      <c r="AX21" s="427">
        <v>0</v>
      </c>
      <c r="AY21" s="427">
        <v>0</v>
      </c>
      <c r="AZ21" s="428">
        <v>0</v>
      </c>
      <c r="BA21" s="427">
        <v>0</v>
      </c>
      <c r="BB21" s="428">
        <v>0</v>
      </c>
      <c r="BD21" s="85">
        <v>0</v>
      </c>
      <c r="BE21" s="85">
        <v>0</v>
      </c>
      <c r="BF21" s="85">
        <v>0</v>
      </c>
      <c r="BG21" s="85">
        <v>0</v>
      </c>
      <c r="BH21" s="85">
        <v>0</v>
      </c>
      <c r="BI21" s="85">
        <v>0</v>
      </c>
      <c r="BJ21" s="85">
        <v>0</v>
      </c>
      <c r="BK21" s="85">
        <v>0</v>
      </c>
      <c r="BL21" s="85">
        <v>0</v>
      </c>
      <c r="BM21" s="85">
        <v>0</v>
      </c>
      <c r="BN21" s="85">
        <v>0</v>
      </c>
      <c r="BO21" s="85">
        <v>0</v>
      </c>
    </row>
    <row r="22" spans="2:67" ht="20.45" customHeight="1">
      <c r="B22" s="375" t="s">
        <v>334</v>
      </c>
      <c r="C22" s="426">
        <v>29862.53539212</v>
      </c>
      <c r="D22" s="427">
        <v>4693.6119128999999</v>
      </c>
      <c r="E22" s="427">
        <v>3430.7536070000001</v>
      </c>
      <c r="F22" s="427">
        <v>3416.71618403</v>
      </c>
      <c r="G22" s="428">
        <v>6.7753598799999999</v>
      </c>
      <c r="H22" s="427">
        <v>7.6936249999999999</v>
      </c>
      <c r="I22" s="427">
        <v>13435.774665000001</v>
      </c>
      <c r="J22" s="427">
        <v>2037.665285</v>
      </c>
      <c r="K22" s="427">
        <v>1.8879300000000001</v>
      </c>
      <c r="L22" s="428">
        <v>0</v>
      </c>
      <c r="M22" s="427">
        <v>262.59340064999998</v>
      </c>
      <c r="N22" s="427">
        <v>0</v>
      </c>
      <c r="O22" s="427">
        <v>2.5502697400000001</v>
      </c>
      <c r="P22" s="427">
        <v>5.2702809999999998</v>
      </c>
      <c r="Q22" s="428">
        <v>0</v>
      </c>
      <c r="R22" s="427">
        <v>0</v>
      </c>
      <c r="S22" s="427">
        <v>9.9999999999999995E-7</v>
      </c>
      <c r="T22" s="427">
        <v>73.162095919999999</v>
      </c>
      <c r="U22" s="427">
        <v>0</v>
      </c>
      <c r="V22" s="428">
        <v>0</v>
      </c>
      <c r="W22" s="427">
        <v>2474.3825609999999</v>
      </c>
      <c r="X22" s="427">
        <v>0</v>
      </c>
      <c r="Y22" s="427">
        <v>0</v>
      </c>
      <c r="Z22" s="427">
        <v>0</v>
      </c>
      <c r="AA22" s="428">
        <v>0</v>
      </c>
      <c r="AB22" s="427">
        <v>0</v>
      </c>
      <c r="AC22" s="427">
        <v>13.698214</v>
      </c>
      <c r="AD22" s="427">
        <v>0</v>
      </c>
      <c r="AE22" s="427">
        <v>0</v>
      </c>
      <c r="AF22" s="428">
        <v>0</v>
      </c>
      <c r="AG22" s="427">
        <v>0</v>
      </c>
      <c r="AH22" s="427">
        <v>0</v>
      </c>
      <c r="AI22" s="427">
        <v>0</v>
      </c>
      <c r="AJ22" s="427">
        <v>0</v>
      </c>
      <c r="AK22" s="428">
        <v>0</v>
      </c>
      <c r="AL22" s="427">
        <v>0</v>
      </c>
      <c r="AM22" s="427">
        <v>0</v>
      </c>
      <c r="AN22" s="427">
        <v>0</v>
      </c>
      <c r="AO22" s="427">
        <v>0</v>
      </c>
      <c r="AP22" s="428">
        <v>0</v>
      </c>
      <c r="AQ22" s="427">
        <v>0</v>
      </c>
      <c r="AR22" s="427">
        <v>0</v>
      </c>
      <c r="AS22" s="427">
        <v>0</v>
      </c>
      <c r="AT22" s="427">
        <v>0</v>
      </c>
      <c r="AU22" s="428">
        <v>0</v>
      </c>
      <c r="AV22" s="427">
        <v>0</v>
      </c>
      <c r="AW22" s="427">
        <v>0</v>
      </c>
      <c r="AX22" s="427">
        <v>0</v>
      </c>
      <c r="AY22" s="427">
        <v>0</v>
      </c>
      <c r="AZ22" s="428">
        <v>0</v>
      </c>
      <c r="BA22" s="427">
        <v>0</v>
      </c>
      <c r="BB22" s="428">
        <v>0</v>
      </c>
      <c r="BD22" s="85">
        <v>0</v>
      </c>
      <c r="BE22" s="85">
        <v>0</v>
      </c>
      <c r="BF22" s="85">
        <v>0</v>
      </c>
      <c r="BG22" s="85">
        <v>0</v>
      </c>
      <c r="BH22" s="85">
        <v>0</v>
      </c>
      <c r="BI22" s="85">
        <v>0</v>
      </c>
      <c r="BJ22" s="85">
        <v>0</v>
      </c>
      <c r="BK22" s="85">
        <v>0</v>
      </c>
      <c r="BL22" s="85">
        <v>0</v>
      </c>
      <c r="BM22" s="85">
        <v>0</v>
      </c>
      <c r="BN22" s="85">
        <v>0</v>
      </c>
      <c r="BO22" s="85">
        <v>0</v>
      </c>
    </row>
    <row r="23" spans="2:67" ht="20.45" customHeight="1">
      <c r="B23" s="374" t="s">
        <v>335</v>
      </c>
      <c r="C23" s="426">
        <v>3032.6257842700002</v>
      </c>
      <c r="D23" s="427">
        <v>680.73179649999997</v>
      </c>
      <c r="E23" s="427">
        <v>15.560578</v>
      </c>
      <c r="F23" s="427">
        <v>0</v>
      </c>
      <c r="G23" s="428">
        <v>0</v>
      </c>
      <c r="H23" s="427">
        <v>0</v>
      </c>
      <c r="I23" s="427">
        <v>282.97157800000002</v>
      </c>
      <c r="J23" s="427">
        <v>1258.506607</v>
      </c>
      <c r="K23" s="427">
        <v>0</v>
      </c>
      <c r="L23" s="428">
        <v>0</v>
      </c>
      <c r="M23" s="427">
        <v>254.97595777000001</v>
      </c>
      <c r="N23" s="427">
        <v>16.586095</v>
      </c>
      <c r="O23" s="427">
        <v>0</v>
      </c>
      <c r="P23" s="427">
        <v>0</v>
      </c>
      <c r="Q23" s="428">
        <v>0</v>
      </c>
      <c r="R23" s="427">
        <v>0</v>
      </c>
      <c r="S23" s="427">
        <v>0</v>
      </c>
      <c r="T23" s="427">
        <v>0</v>
      </c>
      <c r="U23" s="427">
        <v>0</v>
      </c>
      <c r="V23" s="428">
        <v>0</v>
      </c>
      <c r="W23" s="427">
        <v>523.29317200000003</v>
      </c>
      <c r="X23" s="427">
        <v>0</v>
      </c>
      <c r="Y23" s="427">
        <v>0</v>
      </c>
      <c r="Z23" s="427">
        <v>0</v>
      </c>
      <c r="AA23" s="428">
        <v>0</v>
      </c>
      <c r="AB23" s="427">
        <v>0</v>
      </c>
      <c r="AC23" s="427">
        <v>0</v>
      </c>
      <c r="AD23" s="427">
        <v>0</v>
      </c>
      <c r="AE23" s="427">
        <v>0</v>
      </c>
      <c r="AF23" s="428">
        <v>0</v>
      </c>
      <c r="AG23" s="427">
        <v>0</v>
      </c>
      <c r="AH23" s="427">
        <v>0</v>
      </c>
      <c r="AI23" s="427">
        <v>0</v>
      </c>
      <c r="AJ23" s="427">
        <v>0</v>
      </c>
      <c r="AK23" s="428">
        <v>0</v>
      </c>
      <c r="AL23" s="427">
        <v>0</v>
      </c>
      <c r="AM23" s="427">
        <v>0</v>
      </c>
      <c r="AN23" s="427">
        <v>0</v>
      </c>
      <c r="AO23" s="427">
        <v>0</v>
      </c>
      <c r="AP23" s="428">
        <v>0</v>
      </c>
      <c r="AQ23" s="427">
        <v>0</v>
      </c>
      <c r="AR23" s="427">
        <v>0</v>
      </c>
      <c r="AS23" s="427">
        <v>0</v>
      </c>
      <c r="AT23" s="427">
        <v>0</v>
      </c>
      <c r="AU23" s="428">
        <v>0</v>
      </c>
      <c r="AV23" s="427">
        <v>0</v>
      </c>
      <c r="AW23" s="427">
        <v>0</v>
      </c>
      <c r="AX23" s="427">
        <v>0</v>
      </c>
      <c r="AY23" s="427">
        <v>0</v>
      </c>
      <c r="AZ23" s="428">
        <v>0</v>
      </c>
      <c r="BA23" s="427">
        <v>0</v>
      </c>
      <c r="BB23" s="428">
        <v>0</v>
      </c>
      <c r="BD23" s="85">
        <v>0</v>
      </c>
      <c r="BE23" s="85">
        <v>0</v>
      </c>
      <c r="BF23" s="85">
        <v>0</v>
      </c>
      <c r="BG23" s="85">
        <v>0</v>
      </c>
      <c r="BH23" s="85">
        <v>0</v>
      </c>
      <c r="BI23" s="85">
        <v>0</v>
      </c>
      <c r="BJ23" s="85">
        <v>0</v>
      </c>
      <c r="BK23" s="85">
        <v>0</v>
      </c>
      <c r="BL23" s="85">
        <v>0</v>
      </c>
      <c r="BM23" s="85">
        <v>0</v>
      </c>
      <c r="BN23" s="85">
        <v>0</v>
      </c>
      <c r="BO23" s="85">
        <v>0</v>
      </c>
    </row>
    <row r="24" spans="2:67" ht="20.45" customHeight="1">
      <c r="B24" s="376" t="s">
        <v>336</v>
      </c>
      <c r="C24" s="426">
        <v>7585435.0136734406</v>
      </c>
      <c r="D24" s="427">
        <v>1947742.0561901201</v>
      </c>
      <c r="E24" s="427">
        <v>861876.77009100001</v>
      </c>
      <c r="F24" s="427">
        <v>1158587.3305283601</v>
      </c>
      <c r="G24" s="428">
        <v>488634.10770614003</v>
      </c>
      <c r="H24" s="427">
        <v>461990.80063800002</v>
      </c>
      <c r="I24" s="427">
        <v>502939.95038200001</v>
      </c>
      <c r="J24" s="427">
        <v>461975.25239099999</v>
      </c>
      <c r="K24" s="427">
        <v>158146.3338998</v>
      </c>
      <c r="L24" s="428">
        <v>259663.74098328</v>
      </c>
      <c r="M24" s="427">
        <v>183675.20129244</v>
      </c>
      <c r="N24" s="427">
        <v>65704.946475999997</v>
      </c>
      <c r="O24" s="427">
        <v>55336.123010249998</v>
      </c>
      <c r="P24" s="427">
        <v>182005.69080770001</v>
      </c>
      <c r="Q24" s="428">
        <v>44382.432955999997</v>
      </c>
      <c r="R24" s="427">
        <v>21124.088953999999</v>
      </c>
      <c r="S24" s="427">
        <v>47810.228309999999</v>
      </c>
      <c r="T24" s="427">
        <v>74065.510699990002</v>
      </c>
      <c r="U24" s="427">
        <v>9712.7850710000002</v>
      </c>
      <c r="V24" s="428">
        <v>83294.043904999999</v>
      </c>
      <c r="W24" s="427">
        <v>82247.057765000005</v>
      </c>
      <c r="X24" s="427">
        <v>0</v>
      </c>
      <c r="Y24" s="427">
        <v>99280.639276000002</v>
      </c>
      <c r="Z24" s="427">
        <v>58109.874045999997</v>
      </c>
      <c r="AA24" s="428">
        <v>52153.199132000002</v>
      </c>
      <c r="AB24" s="427">
        <v>27274.118501000001</v>
      </c>
      <c r="AC24" s="427">
        <v>27758.747382000001</v>
      </c>
      <c r="AD24" s="427">
        <v>238.74613500000001</v>
      </c>
      <c r="AE24" s="427">
        <v>21561.978198000001</v>
      </c>
      <c r="AF24" s="428">
        <v>43153.338348019999</v>
      </c>
      <c r="AG24" s="427">
        <v>8988.0133170000008</v>
      </c>
      <c r="AH24" s="427">
        <v>29801.310870000001</v>
      </c>
      <c r="AI24" s="427">
        <v>0</v>
      </c>
      <c r="AJ24" s="427">
        <v>14380.327959</v>
      </c>
      <c r="AK24" s="428">
        <v>12309.55499362</v>
      </c>
      <c r="AL24" s="427">
        <v>5851.9985164600002</v>
      </c>
      <c r="AM24" s="427">
        <v>192.58170999999999</v>
      </c>
      <c r="AN24" s="427">
        <v>5414.829119</v>
      </c>
      <c r="AO24" s="427">
        <v>503.07283799999999</v>
      </c>
      <c r="AP24" s="428">
        <v>7086.0823877299999</v>
      </c>
      <c r="AQ24" s="427">
        <v>7537.9197560000002</v>
      </c>
      <c r="AR24" s="427">
        <v>4033.4580340000002</v>
      </c>
      <c r="AS24" s="427">
        <v>2806.6918448500001</v>
      </c>
      <c r="AT24" s="427">
        <v>681.43008899999995</v>
      </c>
      <c r="AU24" s="428">
        <v>19.79205</v>
      </c>
      <c r="AV24" s="427">
        <v>3498.3121190000002</v>
      </c>
      <c r="AW24" s="427">
        <v>1475.871564</v>
      </c>
      <c r="AX24" s="427">
        <v>2.66064568</v>
      </c>
      <c r="AY24" s="427">
        <v>0</v>
      </c>
      <c r="AZ24" s="428">
        <v>0</v>
      </c>
      <c r="BA24" s="427">
        <v>0</v>
      </c>
      <c r="BB24" s="428">
        <v>406.01278500000001</v>
      </c>
      <c r="BD24" s="85">
        <v>0</v>
      </c>
      <c r="BE24" s="85">
        <v>0</v>
      </c>
      <c r="BF24" s="85">
        <v>0</v>
      </c>
      <c r="BG24" s="85">
        <v>0</v>
      </c>
      <c r="BH24" s="85">
        <v>0</v>
      </c>
      <c r="BI24" s="85">
        <v>0</v>
      </c>
      <c r="BJ24" s="85">
        <v>0</v>
      </c>
      <c r="BK24" s="85">
        <v>0</v>
      </c>
      <c r="BL24" s="85">
        <v>0</v>
      </c>
      <c r="BM24" s="85">
        <v>0</v>
      </c>
      <c r="BN24" s="85">
        <v>0</v>
      </c>
      <c r="BO24" s="85">
        <v>0</v>
      </c>
    </row>
    <row r="25" spans="2:67" ht="20.45" customHeight="1">
      <c r="B25" s="377" t="s">
        <v>337</v>
      </c>
      <c r="C25" s="426">
        <v>4448116.5447123703</v>
      </c>
      <c r="D25" s="427">
        <v>1053547.86700566</v>
      </c>
      <c r="E25" s="427">
        <v>435111.08335899998</v>
      </c>
      <c r="F25" s="427">
        <v>648907.7704465799</v>
      </c>
      <c r="G25" s="428">
        <v>171087.94287284999</v>
      </c>
      <c r="H25" s="427">
        <v>229999.81695400001</v>
      </c>
      <c r="I25" s="427">
        <v>216504.291</v>
      </c>
      <c r="J25" s="427">
        <v>364516.31015700003</v>
      </c>
      <c r="K25" s="427">
        <v>158146.3338998</v>
      </c>
      <c r="L25" s="428">
        <v>249366.0124066</v>
      </c>
      <c r="M25" s="427">
        <v>60818.587443290002</v>
      </c>
      <c r="N25" s="427">
        <v>40090.881092000003</v>
      </c>
      <c r="O25" s="427">
        <v>55336.123010249998</v>
      </c>
      <c r="P25" s="427">
        <v>152421.06500822</v>
      </c>
      <c r="Q25" s="428">
        <v>44382.432955999997</v>
      </c>
      <c r="R25" s="427">
        <v>21124.088953999999</v>
      </c>
      <c r="S25" s="427">
        <v>15553.970603</v>
      </c>
      <c r="T25" s="427">
        <v>42497.46279736</v>
      </c>
      <c r="U25" s="427">
        <v>9712.7850710000002</v>
      </c>
      <c r="V25" s="428">
        <v>76104.364212</v>
      </c>
      <c r="W25" s="427">
        <v>67015.153519</v>
      </c>
      <c r="X25" s="427">
        <v>0</v>
      </c>
      <c r="Y25" s="427">
        <v>99228.812357999996</v>
      </c>
      <c r="Z25" s="427">
        <v>48796.619763000002</v>
      </c>
      <c r="AA25" s="428">
        <v>0</v>
      </c>
      <c r="AB25" s="427">
        <v>26419.824375</v>
      </c>
      <c r="AC25" s="427">
        <v>24384.270530000002</v>
      </c>
      <c r="AD25" s="427">
        <v>238.74613500000001</v>
      </c>
      <c r="AE25" s="427">
        <v>20577.367934999998</v>
      </c>
      <c r="AF25" s="428">
        <v>40826.134120319999</v>
      </c>
      <c r="AG25" s="427">
        <v>8988.0133170000008</v>
      </c>
      <c r="AH25" s="427">
        <v>9114.8301069999998</v>
      </c>
      <c r="AI25" s="427">
        <v>0</v>
      </c>
      <c r="AJ25" s="427">
        <v>14344.760319000001</v>
      </c>
      <c r="AK25" s="428">
        <v>12112.687386399999</v>
      </c>
      <c r="AL25" s="427">
        <v>5851.9985164600002</v>
      </c>
      <c r="AM25" s="427">
        <v>0</v>
      </c>
      <c r="AN25" s="427">
        <v>5414.829119</v>
      </c>
      <c r="AO25" s="427">
        <v>503.07283799999999</v>
      </c>
      <c r="AP25" s="428">
        <v>7086.0823877299999</v>
      </c>
      <c r="AQ25" s="427">
        <v>0</v>
      </c>
      <c r="AR25" s="427">
        <v>4033.4580340000002</v>
      </c>
      <c r="AS25" s="427">
        <v>2806.6918448500001</v>
      </c>
      <c r="AT25" s="427">
        <v>150.02712600000001</v>
      </c>
      <c r="AU25" s="428">
        <v>19.79205</v>
      </c>
      <c r="AV25" s="427">
        <v>3498.3121190000002</v>
      </c>
      <c r="AW25" s="427">
        <v>1475.871564</v>
      </c>
      <c r="AX25" s="427">
        <v>0</v>
      </c>
      <c r="AY25" s="427">
        <v>0</v>
      </c>
      <c r="AZ25" s="428">
        <v>0</v>
      </c>
      <c r="BA25" s="427">
        <v>0</v>
      </c>
      <c r="BB25" s="428">
        <v>0</v>
      </c>
      <c r="BD25" s="85">
        <v>0</v>
      </c>
      <c r="BE25" s="85">
        <v>0</v>
      </c>
      <c r="BF25" s="85">
        <v>0</v>
      </c>
      <c r="BG25" s="85">
        <v>0</v>
      </c>
      <c r="BH25" s="85">
        <v>0</v>
      </c>
      <c r="BI25" s="85">
        <v>0</v>
      </c>
      <c r="BJ25" s="85">
        <v>0</v>
      </c>
      <c r="BK25" s="85">
        <v>0</v>
      </c>
      <c r="BL25" s="85">
        <v>0</v>
      </c>
      <c r="BM25" s="85">
        <v>0</v>
      </c>
      <c r="BN25" s="85">
        <v>0</v>
      </c>
      <c r="BO25" s="85">
        <v>0</v>
      </c>
    </row>
    <row r="26" spans="2:67" ht="20.45" customHeight="1">
      <c r="B26" s="377" t="s">
        <v>338</v>
      </c>
      <c r="C26" s="426">
        <v>1736456.4119273501</v>
      </c>
      <c r="D26" s="427">
        <v>524112.82205297996</v>
      </c>
      <c r="E26" s="427">
        <v>199004.931835</v>
      </c>
      <c r="F26" s="427">
        <v>224411.29068301001</v>
      </c>
      <c r="G26" s="428">
        <v>240919.04402112</v>
      </c>
      <c r="H26" s="427">
        <v>89373.820244999995</v>
      </c>
      <c r="I26" s="427">
        <v>53509.367062999998</v>
      </c>
      <c r="J26" s="427">
        <v>93807.712354999996</v>
      </c>
      <c r="K26" s="427">
        <v>0</v>
      </c>
      <c r="L26" s="428">
        <v>7283.7260870200007</v>
      </c>
      <c r="M26" s="427">
        <v>122299.57839555001</v>
      </c>
      <c r="N26" s="427">
        <v>12563.183137</v>
      </c>
      <c r="O26" s="427">
        <v>0</v>
      </c>
      <c r="P26" s="427">
        <v>13073.55084564</v>
      </c>
      <c r="Q26" s="428">
        <v>0</v>
      </c>
      <c r="R26" s="427">
        <v>0</v>
      </c>
      <c r="S26" s="427">
        <v>32202.536453000001</v>
      </c>
      <c r="T26" s="427">
        <v>27382.303548650001</v>
      </c>
      <c r="U26" s="427">
        <v>0</v>
      </c>
      <c r="V26" s="428">
        <v>7025.8882910000002</v>
      </c>
      <c r="W26" s="427">
        <v>405.45313099999998</v>
      </c>
      <c r="X26" s="427">
        <v>0</v>
      </c>
      <c r="Y26" s="427">
        <v>9.6883560000000006</v>
      </c>
      <c r="Z26" s="427">
        <v>131.43947600000001</v>
      </c>
      <c r="AA26" s="428">
        <v>52153.199132000002</v>
      </c>
      <c r="AB26" s="427">
        <v>849.66413699999998</v>
      </c>
      <c r="AC26" s="427">
        <v>3374.4768519999998</v>
      </c>
      <c r="AD26" s="427">
        <v>0</v>
      </c>
      <c r="AE26" s="427">
        <v>859.15438099999994</v>
      </c>
      <c r="AF26" s="428">
        <v>2327.2042276999996</v>
      </c>
      <c r="AG26" s="427">
        <v>0</v>
      </c>
      <c r="AH26" s="427">
        <v>20686.480763</v>
      </c>
      <c r="AI26" s="427">
        <v>0</v>
      </c>
      <c r="AJ26" s="427">
        <v>35.567639999999997</v>
      </c>
      <c r="AK26" s="428">
        <v>0</v>
      </c>
      <c r="AL26" s="427">
        <v>0</v>
      </c>
      <c r="AM26" s="427">
        <v>192.58170999999999</v>
      </c>
      <c r="AN26" s="427">
        <v>0</v>
      </c>
      <c r="AO26" s="427">
        <v>0</v>
      </c>
      <c r="AP26" s="428">
        <v>0</v>
      </c>
      <c r="AQ26" s="427">
        <v>7537.9197560000002</v>
      </c>
      <c r="AR26" s="427">
        <v>0</v>
      </c>
      <c r="AS26" s="427">
        <v>0</v>
      </c>
      <c r="AT26" s="427">
        <v>515.15392199999997</v>
      </c>
      <c r="AU26" s="428">
        <v>0</v>
      </c>
      <c r="AV26" s="427">
        <v>0</v>
      </c>
      <c r="AW26" s="427">
        <v>0</v>
      </c>
      <c r="AX26" s="427">
        <v>2.66064568</v>
      </c>
      <c r="AY26" s="427">
        <v>0</v>
      </c>
      <c r="AZ26" s="428">
        <v>0</v>
      </c>
      <c r="BA26" s="427">
        <v>0</v>
      </c>
      <c r="BB26" s="428">
        <v>406.01278500000001</v>
      </c>
      <c r="BD26" s="85">
        <v>0</v>
      </c>
      <c r="BE26" s="85">
        <v>0</v>
      </c>
      <c r="BF26" s="85">
        <v>0</v>
      </c>
      <c r="BG26" s="85">
        <v>0</v>
      </c>
      <c r="BH26" s="85">
        <v>0</v>
      </c>
      <c r="BI26" s="85">
        <v>0</v>
      </c>
      <c r="BJ26" s="85">
        <v>0</v>
      </c>
      <c r="BK26" s="85">
        <v>0</v>
      </c>
      <c r="BL26" s="85">
        <v>0</v>
      </c>
      <c r="BM26" s="85">
        <v>0</v>
      </c>
      <c r="BN26" s="85">
        <v>0</v>
      </c>
      <c r="BO26" s="85">
        <v>0</v>
      </c>
    </row>
    <row r="27" spans="2:67" ht="20.45" customHeight="1">
      <c r="B27" s="377" t="s">
        <v>339</v>
      </c>
      <c r="C27" s="426">
        <v>1400862.05703372</v>
      </c>
      <c r="D27" s="427">
        <v>370081.36713147996</v>
      </c>
      <c r="E27" s="427">
        <v>227760.75489700001</v>
      </c>
      <c r="F27" s="427">
        <v>285268.26939877</v>
      </c>
      <c r="G27" s="428">
        <v>76627.120812170004</v>
      </c>
      <c r="H27" s="427">
        <v>142617.163439</v>
      </c>
      <c r="I27" s="427">
        <v>232926.292319</v>
      </c>
      <c r="J27" s="427">
        <v>3651.229879</v>
      </c>
      <c r="K27" s="427">
        <v>0</v>
      </c>
      <c r="L27" s="428">
        <v>3014.0024896599998</v>
      </c>
      <c r="M27" s="427">
        <v>557.03545359999998</v>
      </c>
      <c r="N27" s="427">
        <v>13050.882247</v>
      </c>
      <c r="O27" s="427">
        <v>0</v>
      </c>
      <c r="P27" s="427">
        <v>16511.074953840001</v>
      </c>
      <c r="Q27" s="428">
        <v>0</v>
      </c>
      <c r="R27" s="427">
        <v>0</v>
      </c>
      <c r="S27" s="427">
        <v>53.721254000000002</v>
      </c>
      <c r="T27" s="427">
        <v>4185.7443539799997</v>
      </c>
      <c r="U27" s="427">
        <v>0</v>
      </c>
      <c r="V27" s="428">
        <v>163.79140200000001</v>
      </c>
      <c r="W27" s="427">
        <v>14826.451115</v>
      </c>
      <c r="X27" s="427">
        <v>0</v>
      </c>
      <c r="Y27" s="427">
        <v>42.138562</v>
      </c>
      <c r="Z27" s="427">
        <v>9181.8148070000007</v>
      </c>
      <c r="AA27" s="428">
        <v>0</v>
      </c>
      <c r="AB27" s="427">
        <v>4.6299890000000001</v>
      </c>
      <c r="AC27" s="427">
        <v>0</v>
      </c>
      <c r="AD27" s="427">
        <v>0</v>
      </c>
      <c r="AE27" s="427">
        <v>125.455882</v>
      </c>
      <c r="AF27" s="428">
        <v>0</v>
      </c>
      <c r="AG27" s="427">
        <v>0</v>
      </c>
      <c r="AH27" s="427">
        <v>0</v>
      </c>
      <c r="AI27" s="427">
        <v>0</v>
      </c>
      <c r="AJ27" s="427">
        <v>0</v>
      </c>
      <c r="AK27" s="428">
        <v>196.86760722</v>
      </c>
      <c r="AL27" s="427">
        <v>0</v>
      </c>
      <c r="AM27" s="427">
        <v>0</v>
      </c>
      <c r="AN27" s="427">
        <v>0</v>
      </c>
      <c r="AO27" s="427">
        <v>0</v>
      </c>
      <c r="AP27" s="428">
        <v>0</v>
      </c>
      <c r="AQ27" s="427">
        <v>0</v>
      </c>
      <c r="AR27" s="427">
        <v>0</v>
      </c>
      <c r="AS27" s="427">
        <v>0</v>
      </c>
      <c r="AT27" s="427">
        <v>16.249040999999998</v>
      </c>
      <c r="AU27" s="428">
        <v>0</v>
      </c>
      <c r="AV27" s="427">
        <v>0</v>
      </c>
      <c r="AW27" s="427">
        <v>0</v>
      </c>
      <c r="AX27" s="427">
        <v>0</v>
      </c>
      <c r="AY27" s="427">
        <v>0</v>
      </c>
      <c r="AZ27" s="428">
        <v>0</v>
      </c>
      <c r="BA27" s="427">
        <v>0</v>
      </c>
      <c r="BB27" s="428">
        <v>0</v>
      </c>
      <c r="BD27" s="85">
        <v>0</v>
      </c>
      <c r="BE27" s="85">
        <v>0</v>
      </c>
      <c r="BF27" s="85">
        <v>0</v>
      </c>
      <c r="BG27" s="85">
        <v>0</v>
      </c>
      <c r="BH27" s="85">
        <v>0</v>
      </c>
      <c r="BI27" s="85">
        <v>0</v>
      </c>
      <c r="BJ27" s="85">
        <v>0</v>
      </c>
      <c r="BK27" s="85">
        <v>0</v>
      </c>
      <c r="BL27" s="85">
        <v>0</v>
      </c>
      <c r="BM27" s="85">
        <v>0</v>
      </c>
      <c r="BN27" s="85">
        <v>0</v>
      </c>
      <c r="BO27" s="85">
        <v>0</v>
      </c>
    </row>
    <row r="28" spans="2:67" ht="20.45" customHeight="1">
      <c r="B28" s="376" t="s">
        <v>340</v>
      </c>
      <c r="C28" s="426">
        <v>161223.35203986996</v>
      </c>
      <c r="D28" s="427">
        <v>40712.403393610002</v>
      </c>
      <c r="E28" s="427">
        <v>43938.787354</v>
      </c>
      <c r="F28" s="427">
        <v>11540.92708877</v>
      </c>
      <c r="G28" s="428">
        <v>6672.0618553800005</v>
      </c>
      <c r="H28" s="427">
        <v>6725.0271439999997</v>
      </c>
      <c r="I28" s="427">
        <v>8450.6624329999995</v>
      </c>
      <c r="J28" s="427">
        <v>2556.533148</v>
      </c>
      <c r="K28" s="427">
        <v>21.618079680000001</v>
      </c>
      <c r="L28" s="428">
        <v>4480.9138845799998</v>
      </c>
      <c r="M28" s="427">
        <v>11592.99479868</v>
      </c>
      <c r="N28" s="427">
        <v>1644.0195389999999</v>
      </c>
      <c r="O28" s="427">
        <v>218.14918671000001</v>
      </c>
      <c r="P28" s="427">
        <v>3645.7922436899999</v>
      </c>
      <c r="Q28" s="428">
        <v>0</v>
      </c>
      <c r="R28" s="427">
        <v>8.8981739999999991</v>
      </c>
      <c r="S28" s="427">
        <v>1593.575239</v>
      </c>
      <c r="T28" s="427">
        <v>1652.5756033399998</v>
      </c>
      <c r="U28" s="427">
        <v>45.304904999999998</v>
      </c>
      <c r="V28" s="428">
        <v>278.01463100000001</v>
      </c>
      <c r="W28" s="427">
        <v>740.45165499999996</v>
      </c>
      <c r="X28" s="427">
        <v>0</v>
      </c>
      <c r="Y28" s="427">
        <v>1696.9290370000001</v>
      </c>
      <c r="Z28" s="427">
        <v>2400.7728259999999</v>
      </c>
      <c r="AA28" s="428">
        <v>5308.9520210000001</v>
      </c>
      <c r="AB28" s="427">
        <v>1113.0943070000001</v>
      </c>
      <c r="AC28" s="427">
        <v>10.139690999999999</v>
      </c>
      <c r="AD28" s="427">
        <v>0</v>
      </c>
      <c r="AE28" s="427">
        <v>192.38454300000001</v>
      </c>
      <c r="AF28" s="428">
        <v>1358.4315397999999</v>
      </c>
      <c r="AG28" s="427">
        <v>0</v>
      </c>
      <c r="AH28" s="427">
        <v>1900.9755150000001</v>
      </c>
      <c r="AI28" s="427">
        <v>0</v>
      </c>
      <c r="AJ28" s="427">
        <v>0.17905299999999999</v>
      </c>
      <c r="AK28" s="428">
        <v>81.130822719999998</v>
      </c>
      <c r="AL28" s="427">
        <v>0</v>
      </c>
      <c r="AM28" s="427">
        <v>42.238987000000002</v>
      </c>
      <c r="AN28" s="427">
        <v>67.555287000000007</v>
      </c>
      <c r="AO28" s="427">
        <v>95.874082000000001</v>
      </c>
      <c r="AP28" s="428">
        <v>272.29837023000005</v>
      </c>
      <c r="AQ28" s="427">
        <v>68.365112999999994</v>
      </c>
      <c r="AR28" s="427">
        <v>0</v>
      </c>
      <c r="AS28" s="427">
        <v>0</v>
      </c>
      <c r="AT28" s="427">
        <v>70.071364000000003</v>
      </c>
      <c r="AU28" s="428">
        <v>0</v>
      </c>
      <c r="AV28" s="427">
        <v>0</v>
      </c>
      <c r="AW28" s="427">
        <v>0</v>
      </c>
      <c r="AX28" s="427">
        <v>0.28474368</v>
      </c>
      <c r="AY28" s="427">
        <v>0</v>
      </c>
      <c r="AZ28" s="428">
        <v>0</v>
      </c>
      <c r="BA28" s="427">
        <v>0</v>
      </c>
      <c r="BB28" s="428">
        <v>24.964380999999999</v>
      </c>
      <c r="BD28" s="85">
        <v>0</v>
      </c>
      <c r="BE28" s="85">
        <v>0</v>
      </c>
      <c r="BF28" s="85">
        <v>0</v>
      </c>
      <c r="BG28" s="85">
        <v>0</v>
      </c>
      <c r="BH28" s="85">
        <v>0</v>
      </c>
      <c r="BI28" s="85">
        <v>0</v>
      </c>
      <c r="BJ28" s="85">
        <v>0</v>
      </c>
      <c r="BK28" s="85">
        <v>0</v>
      </c>
      <c r="BL28" s="85">
        <v>0</v>
      </c>
      <c r="BM28" s="85">
        <v>0</v>
      </c>
      <c r="BN28" s="85">
        <v>0</v>
      </c>
      <c r="BO28" s="85">
        <v>0</v>
      </c>
    </row>
    <row r="29" spans="2:67" ht="20.45" customHeight="1">
      <c r="B29" s="377" t="s">
        <v>337</v>
      </c>
      <c r="C29" s="426">
        <v>50560.71510881</v>
      </c>
      <c r="D29" s="427">
        <v>11674.68907228</v>
      </c>
      <c r="E29" s="427">
        <v>16465.327524</v>
      </c>
      <c r="F29" s="427">
        <v>3544.3926071599999</v>
      </c>
      <c r="G29" s="428">
        <v>254.78786612000002</v>
      </c>
      <c r="H29" s="427">
        <v>1222.521608</v>
      </c>
      <c r="I29" s="427">
        <v>1891.3533829999999</v>
      </c>
      <c r="J29" s="427">
        <v>453.22456399999999</v>
      </c>
      <c r="K29" s="427">
        <v>21.618079680000001</v>
      </c>
      <c r="L29" s="428">
        <v>3962.7860976300003</v>
      </c>
      <c r="M29" s="427">
        <v>592.67744059000006</v>
      </c>
      <c r="N29" s="427">
        <v>290.681893</v>
      </c>
      <c r="O29" s="427">
        <v>218.14918671000001</v>
      </c>
      <c r="P29" s="427">
        <v>2700.21467742</v>
      </c>
      <c r="Q29" s="428">
        <v>0</v>
      </c>
      <c r="R29" s="427">
        <v>8.8981739999999991</v>
      </c>
      <c r="S29" s="427">
        <v>480.14081599999997</v>
      </c>
      <c r="T29" s="427">
        <v>70.886613150000002</v>
      </c>
      <c r="U29" s="427">
        <v>45.304904999999998</v>
      </c>
      <c r="V29" s="428">
        <v>238.688952</v>
      </c>
      <c r="W29" s="427">
        <v>379.87662399999999</v>
      </c>
      <c r="X29" s="427">
        <v>0</v>
      </c>
      <c r="Y29" s="427">
        <v>1696.468474</v>
      </c>
      <c r="Z29" s="427">
        <v>1210.5070350000001</v>
      </c>
      <c r="AA29" s="428">
        <v>0</v>
      </c>
      <c r="AB29" s="427">
        <v>1108.6009939999999</v>
      </c>
      <c r="AC29" s="427">
        <v>1.0011350000000001</v>
      </c>
      <c r="AD29" s="427">
        <v>0</v>
      </c>
      <c r="AE29" s="427">
        <v>168.110781</v>
      </c>
      <c r="AF29" s="428">
        <v>1348.85656221</v>
      </c>
      <c r="AG29" s="427">
        <v>0</v>
      </c>
      <c r="AH29" s="427">
        <v>0</v>
      </c>
      <c r="AI29" s="427">
        <v>0</v>
      </c>
      <c r="AJ29" s="427">
        <v>0</v>
      </c>
      <c r="AK29" s="428">
        <v>75.420286629999993</v>
      </c>
      <c r="AL29" s="427">
        <v>0</v>
      </c>
      <c r="AM29" s="427">
        <v>0</v>
      </c>
      <c r="AN29" s="427">
        <v>67.555287000000007</v>
      </c>
      <c r="AO29" s="427">
        <v>95.676100000000005</v>
      </c>
      <c r="AP29" s="428">
        <v>272.29837023000005</v>
      </c>
      <c r="AQ29" s="427">
        <v>0</v>
      </c>
      <c r="AR29" s="427">
        <v>0</v>
      </c>
      <c r="AS29" s="427">
        <v>0</v>
      </c>
      <c r="AT29" s="427">
        <v>0</v>
      </c>
      <c r="AU29" s="428">
        <v>0</v>
      </c>
      <c r="AV29" s="427">
        <v>0</v>
      </c>
      <c r="AW29" s="427">
        <v>0</v>
      </c>
      <c r="AX29" s="427">
        <v>0</v>
      </c>
      <c r="AY29" s="427">
        <v>0</v>
      </c>
      <c r="AZ29" s="428">
        <v>0</v>
      </c>
      <c r="BA29" s="427">
        <v>0</v>
      </c>
      <c r="BB29" s="428">
        <v>0</v>
      </c>
      <c r="BD29" s="85">
        <v>0</v>
      </c>
      <c r="BE29" s="85">
        <v>0</v>
      </c>
      <c r="BF29" s="85">
        <v>0</v>
      </c>
      <c r="BG29" s="85">
        <v>0</v>
      </c>
      <c r="BH29" s="85">
        <v>0</v>
      </c>
      <c r="BI29" s="85">
        <v>0</v>
      </c>
      <c r="BJ29" s="85">
        <v>0</v>
      </c>
      <c r="BK29" s="85">
        <v>0</v>
      </c>
      <c r="BL29" s="85">
        <v>0</v>
      </c>
      <c r="BM29" s="85">
        <v>0</v>
      </c>
      <c r="BN29" s="85">
        <v>0</v>
      </c>
      <c r="BO29" s="85">
        <v>0</v>
      </c>
    </row>
    <row r="30" spans="2:67" ht="20.45" customHeight="1">
      <c r="B30" s="377" t="s">
        <v>338</v>
      </c>
      <c r="C30" s="426">
        <v>62060.305594500001</v>
      </c>
      <c r="D30" s="427">
        <v>14662.618125430001</v>
      </c>
      <c r="E30" s="427">
        <v>9185.5476870000002</v>
      </c>
      <c r="F30" s="427">
        <v>3727.5260865700002</v>
      </c>
      <c r="G30" s="428">
        <v>5558.7390572499999</v>
      </c>
      <c r="H30" s="427">
        <v>3039.5635820000002</v>
      </c>
      <c r="I30" s="427">
        <v>1669.665794</v>
      </c>
      <c r="J30" s="427">
        <v>1955.8052009999999</v>
      </c>
      <c r="K30" s="427">
        <v>0</v>
      </c>
      <c r="L30" s="428">
        <v>216.09280387000001</v>
      </c>
      <c r="M30" s="427">
        <v>10970.426281780001</v>
      </c>
      <c r="N30" s="427">
        <v>602.72419200000002</v>
      </c>
      <c r="O30" s="427">
        <v>0</v>
      </c>
      <c r="P30" s="427">
        <v>363.91212524000002</v>
      </c>
      <c r="Q30" s="428">
        <v>0</v>
      </c>
      <c r="R30" s="427">
        <v>0</v>
      </c>
      <c r="S30" s="427">
        <v>1113.4344229999999</v>
      </c>
      <c r="T30" s="427">
        <v>1478.2674300899998</v>
      </c>
      <c r="U30" s="427">
        <v>0</v>
      </c>
      <c r="V30" s="428">
        <v>39.325679000000001</v>
      </c>
      <c r="W30" s="427">
        <v>18.568328999999999</v>
      </c>
      <c r="X30" s="427">
        <v>0</v>
      </c>
      <c r="Y30" s="427">
        <v>0.460563</v>
      </c>
      <c r="Z30" s="427">
        <v>0.44062400000000002</v>
      </c>
      <c r="AA30" s="428">
        <v>5308.9520210000001</v>
      </c>
      <c r="AB30" s="427">
        <v>0</v>
      </c>
      <c r="AC30" s="427">
        <v>9.1385559999999995</v>
      </c>
      <c r="AD30" s="427">
        <v>0</v>
      </c>
      <c r="AE30" s="427">
        <v>22.244917000000001</v>
      </c>
      <c r="AF30" s="428">
        <v>9.5749775899999996</v>
      </c>
      <c r="AG30" s="427">
        <v>0</v>
      </c>
      <c r="AH30" s="427">
        <v>1900.9755150000001</v>
      </c>
      <c r="AI30" s="427">
        <v>0</v>
      </c>
      <c r="AJ30" s="427">
        <v>0.17905299999999999</v>
      </c>
      <c r="AK30" s="428">
        <v>0</v>
      </c>
      <c r="AL30" s="427">
        <v>0</v>
      </c>
      <c r="AM30" s="427">
        <v>42.238987000000002</v>
      </c>
      <c r="AN30" s="427">
        <v>0</v>
      </c>
      <c r="AO30" s="427">
        <v>0.19798199999999999</v>
      </c>
      <c r="AP30" s="428">
        <v>0</v>
      </c>
      <c r="AQ30" s="427">
        <v>68.365112999999994</v>
      </c>
      <c r="AR30" s="427">
        <v>0</v>
      </c>
      <c r="AS30" s="427">
        <v>0</v>
      </c>
      <c r="AT30" s="427">
        <v>70.071364000000003</v>
      </c>
      <c r="AU30" s="428">
        <v>0</v>
      </c>
      <c r="AV30" s="427">
        <v>0</v>
      </c>
      <c r="AW30" s="427">
        <v>0</v>
      </c>
      <c r="AX30" s="427">
        <v>0.28474368</v>
      </c>
      <c r="AY30" s="427">
        <v>0</v>
      </c>
      <c r="AZ30" s="428">
        <v>0</v>
      </c>
      <c r="BA30" s="427">
        <v>0</v>
      </c>
      <c r="BB30" s="428">
        <v>24.964380999999999</v>
      </c>
      <c r="BD30" s="85">
        <v>0</v>
      </c>
      <c r="BE30" s="85">
        <v>0</v>
      </c>
      <c r="BF30" s="85">
        <v>0</v>
      </c>
      <c r="BG30" s="85">
        <v>0</v>
      </c>
      <c r="BH30" s="85">
        <v>0</v>
      </c>
      <c r="BI30" s="85">
        <v>0</v>
      </c>
      <c r="BJ30" s="85">
        <v>0</v>
      </c>
      <c r="BK30" s="85">
        <v>0</v>
      </c>
      <c r="BL30" s="85">
        <v>0</v>
      </c>
      <c r="BM30" s="85">
        <v>0</v>
      </c>
      <c r="BN30" s="85">
        <v>0</v>
      </c>
      <c r="BO30" s="85">
        <v>0</v>
      </c>
    </row>
    <row r="31" spans="2:67" ht="20.45" customHeight="1">
      <c r="B31" s="377" t="s">
        <v>339</v>
      </c>
      <c r="C31" s="426">
        <v>48602.331336559997</v>
      </c>
      <c r="D31" s="427">
        <v>14375.0961959</v>
      </c>
      <c r="E31" s="427">
        <v>18287.912143000001</v>
      </c>
      <c r="F31" s="427">
        <v>4269.0083950400003</v>
      </c>
      <c r="G31" s="428">
        <v>858.53493201000003</v>
      </c>
      <c r="H31" s="427">
        <v>2462.9419539999999</v>
      </c>
      <c r="I31" s="427">
        <v>4889.6432560000003</v>
      </c>
      <c r="J31" s="427">
        <v>147.50338300000001</v>
      </c>
      <c r="K31" s="427">
        <v>0</v>
      </c>
      <c r="L31" s="428">
        <v>302.03498307999996</v>
      </c>
      <c r="M31" s="427">
        <v>29.891076309999999</v>
      </c>
      <c r="N31" s="427">
        <v>750.61345400000005</v>
      </c>
      <c r="O31" s="427">
        <v>0</v>
      </c>
      <c r="P31" s="427">
        <v>581.66544103000001</v>
      </c>
      <c r="Q31" s="428">
        <v>0</v>
      </c>
      <c r="R31" s="427">
        <v>0</v>
      </c>
      <c r="S31" s="427">
        <v>0</v>
      </c>
      <c r="T31" s="427">
        <v>103.42156009999999</v>
      </c>
      <c r="U31" s="427">
        <v>0</v>
      </c>
      <c r="V31" s="428">
        <v>0</v>
      </c>
      <c r="W31" s="427">
        <v>342.00670200000002</v>
      </c>
      <c r="X31" s="427">
        <v>0</v>
      </c>
      <c r="Y31" s="427">
        <v>0</v>
      </c>
      <c r="Z31" s="427">
        <v>1189.825167</v>
      </c>
      <c r="AA31" s="428">
        <v>0</v>
      </c>
      <c r="AB31" s="427">
        <v>4.4933129999999997</v>
      </c>
      <c r="AC31" s="427">
        <v>0</v>
      </c>
      <c r="AD31" s="427">
        <v>0</v>
      </c>
      <c r="AE31" s="427">
        <v>2.028845</v>
      </c>
      <c r="AF31" s="428">
        <v>0</v>
      </c>
      <c r="AG31" s="427">
        <v>0</v>
      </c>
      <c r="AH31" s="427">
        <v>0</v>
      </c>
      <c r="AI31" s="427">
        <v>0</v>
      </c>
      <c r="AJ31" s="427">
        <v>0</v>
      </c>
      <c r="AK31" s="428">
        <v>5.7105360899999997</v>
      </c>
      <c r="AL31" s="427">
        <v>0</v>
      </c>
      <c r="AM31" s="427">
        <v>0</v>
      </c>
      <c r="AN31" s="427">
        <v>0</v>
      </c>
      <c r="AO31" s="427">
        <v>0</v>
      </c>
      <c r="AP31" s="428">
        <v>0</v>
      </c>
      <c r="AQ31" s="427">
        <v>0</v>
      </c>
      <c r="AR31" s="427">
        <v>0</v>
      </c>
      <c r="AS31" s="427">
        <v>0</v>
      </c>
      <c r="AT31" s="427">
        <v>0</v>
      </c>
      <c r="AU31" s="428">
        <v>0</v>
      </c>
      <c r="AV31" s="427">
        <v>0</v>
      </c>
      <c r="AW31" s="427">
        <v>0</v>
      </c>
      <c r="AX31" s="427">
        <v>0</v>
      </c>
      <c r="AY31" s="427">
        <v>0</v>
      </c>
      <c r="AZ31" s="428">
        <v>0</v>
      </c>
      <c r="BA31" s="427">
        <v>0</v>
      </c>
      <c r="BB31" s="428">
        <v>0</v>
      </c>
      <c r="BD31" s="85">
        <v>0</v>
      </c>
      <c r="BE31" s="85">
        <v>0</v>
      </c>
      <c r="BF31" s="85">
        <v>0</v>
      </c>
      <c r="BG31" s="85">
        <v>0</v>
      </c>
      <c r="BH31" s="85">
        <v>0</v>
      </c>
      <c r="BI31" s="85">
        <v>0</v>
      </c>
      <c r="BJ31" s="85">
        <v>0</v>
      </c>
      <c r="BK31" s="85">
        <v>0</v>
      </c>
      <c r="BL31" s="85">
        <v>0</v>
      </c>
      <c r="BM31" s="85">
        <v>0</v>
      </c>
      <c r="BN31" s="85">
        <v>0</v>
      </c>
      <c r="BO31" s="85">
        <v>0</v>
      </c>
    </row>
    <row r="32" spans="2:67" ht="20.45" customHeight="1">
      <c r="B32" s="376" t="s">
        <v>341</v>
      </c>
      <c r="C32" s="426">
        <v>179536.90239476002</v>
      </c>
      <c r="D32" s="427">
        <v>35002.612416309996</v>
      </c>
      <c r="E32" s="427">
        <v>22158.613367000002</v>
      </c>
      <c r="F32" s="427">
        <v>16439.110565769999</v>
      </c>
      <c r="G32" s="428">
        <v>14624.238933190001</v>
      </c>
      <c r="H32" s="427">
        <v>14451.258033</v>
      </c>
      <c r="I32" s="427">
        <v>22016.479458999998</v>
      </c>
      <c r="J32" s="427">
        <v>7050.8611140000003</v>
      </c>
      <c r="K32" s="427">
        <v>2264.8620048600001</v>
      </c>
      <c r="L32" s="428">
        <v>5138.4453649799998</v>
      </c>
      <c r="M32" s="427">
        <v>11617.64056213</v>
      </c>
      <c r="N32" s="427">
        <v>2737.5625180000002</v>
      </c>
      <c r="O32" s="427">
        <v>725.0706359400001</v>
      </c>
      <c r="P32" s="427">
        <v>3300.1534455400001</v>
      </c>
      <c r="Q32" s="428">
        <v>0</v>
      </c>
      <c r="R32" s="427">
        <v>0</v>
      </c>
      <c r="S32" s="427">
        <v>1204.8314439999999</v>
      </c>
      <c r="T32" s="427">
        <v>3568.9026320600001</v>
      </c>
      <c r="U32" s="427">
        <v>337.64376199999998</v>
      </c>
      <c r="V32" s="428">
        <v>2306.1631689999999</v>
      </c>
      <c r="W32" s="427">
        <v>2648.2677050000002</v>
      </c>
      <c r="X32" s="427">
        <v>0</v>
      </c>
      <c r="Y32" s="427">
        <v>1858.835748</v>
      </c>
      <c r="Z32" s="427">
        <v>1666.465987</v>
      </c>
      <c r="AA32" s="428">
        <v>2143.28739</v>
      </c>
      <c r="AB32" s="427">
        <v>1067.279626</v>
      </c>
      <c r="AC32" s="427">
        <v>885.88538500000004</v>
      </c>
      <c r="AD32" s="427">
        <v>0</v>
      </c>
      <c r="AE32" s="427">
        <v>406.777424</v>
      </c>
      <c r="AF32" s="428">
        <v>944.99589996000009</v>
      </c>
      <c r="AG32" s="427">
        <v>0</v>
      </c>
      <c r="AH32" s="427">
        <v>487.39745599999998</v>
      </c>
      <c r="AI32" s="427">
        <v>0</v>
      </c>
      <c r="AJ32" s="427">
        <v>123.73418100000001</v>
      </c>
      <c r="AK32" s="428">
        <v>349.31299648000004</v>
      </c>
      <c r="AL32" s="427">
        <v>0</v>
      </c>
      <c r="AM32" s="427">
        <v>25.434830000000002</v>
      </c>
      <c r="AN32" s="427">
        <v>0</v>
      </c>
      <c r="AO32" s="427">
        <v>1127.822817</v>
      </c>
      <c r="AP32" s="428">
        <v>407.63355588000002</v>
      </c>
      <c r="AQ32" s="427">
        <v>92.180943999999997</v>
      </c>
      <c r="AR32" s="427">
        <v>55.683566999999996</v>
      </c>
      <c r="AS32" s="427">
        <v>60.275063159999995</v>
      </c>
      <c r="AT32" s="427">
        <v>146.39255499999999</v>
      </c>
      <c r="AU32" s="428">
        <v>0</v>
      </c>
      <c r="AV32" s="427">
        <v>58.029552000000002</v>
      </c>
      <c r="AW32" s="427">
        <v>3.244675</v>
      </c>
      <c r="AX32" s="427">
        <v>1.6155204999999999</v>
      </c>
      <c r="AY32" s="427">
        <v>0</v>
      </c>
      <c r="AZ32" s="428">
        <v>0</v>
      </c>
      <c r="BA32" s="427">
        <v>0</v>
      </c>
      <c r="BB32" s="428">
        <v>31.900089999999999</v>
      </c>
      <c r="BD32" s="85">
        <v>0</v>
      </c>
      <c r="BE32" s="85">
        <v>0</v>
      </c>
      <c r="BF32" s="85">
        <v>0</v>
      </c>
      <c r="BG32" s="85">
        <v>0</v>
      </c>
      <c r="BH32" s="85">
        <v>0</v>
      </c>
      <c r="BI32" s="85">
        <v>0</v>
      </c>
      <c r="BJ32" s="85">
        <v>0</v>
      </c>
      <c r="BK32" s="85">
        <v>0</v>
      </c>
      <c r="BL32" s="85">
        <v>0</v>
      </c>
      <c r="BM32" s="85">
        <v>0</v>
      </c>
      <c r="BN32" s="85">
        <v>0</v>
      </c>
      <c r="BO32" s="85">
        <v>0</v>
      </c>
    </row>
    <row r="33" spans="2:67" ht="20.45" customHeight="1">
      <c r="B33" s="377" t="s">
        <v>337</v>
      </c>
      <c r="C33" s="426">
        <v>73983.57335903999</v>
      </c>
      <c r="D33" s="427">
        <v>10272.74165059</v>
      </c>
      <c r="E33" s="427">
        <v>6876.3823560000001</v>
      </c>
      <c r="F33" s="427">
        <v>8799.8122482600011</v>
      </c>
      <c r="G33" s="428">
        <v>3879.23689801</v>
      </c>
      <c r="H33" s="427">
        <v>6880.2888810000004</v>
      </c>
      <c r="I33" s="427">
        <v>5579.8608249999997</v>
      </c>
      <c r="J33" s="427">
        <v>4798.2121939999997</v>
      </c>
      <c r="K33" s="427">
        <v>2264.8620048600001</v>
      </c>
      <c r="L33" s="428">
        <v>4752.4538944799997</v>
      </c>
      <c r="M33" s="427">
        <v>1642.0569050499998</v>
      </c>
      <c r="N33" s="427">
        <v>1734.2092250000001</v>
      </c>
      <c r="O33" s="427">
        <v>725.0706359400001</v>
      </c>
      <c r="P33" s="427">
        <v>2787.23710807</v>
      </c>
      <c r="Q33" s="428">
        <v>0</v>
      </c>
      <c r="R33" s="427">
        <v>0</v>
      </c>
      <c r="S33" s="427">
        <v>368.475573</v>
      </c>
      <c r="T33" s="427">
        <v>834.19948798999997</v>
      </c>
      <c r="U33" s="427">
        <v>337.64376199999998</v>
      </c>
      <c r="V33" s="428">
        <v>1938.6739359999999</v>
      </c>
      <c r="W33" s="427">
        <v>927.41711399999997</v>
      </c>
      <c r="X33" s="427">
        <v>0</v>
      </c>
      <c r="Y33" s="427">
        <v>1858.680308</v>
      </c>
      <c r="Z33" s="427">
        <v>1577.152108</v>
      </c>
      <c r="AA33" s="428">
        <v>0</v>
      </c>
      <c r="AB33" s="427">
        <v>1027.5576659999999</v>
      </c>
      <c r="AC33" s="427">
        <v>664.38870899999995</v>
      </c>
      <c r="AD33" s="427">
        <v>0</v>
      </c>
      <c r="AE33" s="427">
        <v>358.41293000000002</v>
      </c>
      <c r="AF33" s="428">
        <v>902.63087354999993</v>
      </c>
      <c r="AG33" s="427">
        <v>0</v>
      </c>
      <c r="AH33" s="427">
        <v>0</v>
      </c>
      <c r="AI33" s="427">
        <v>0</v>
      </c>
      <c r="AJ33" s="427">
        <v>122.650475</v>
      </c>
      <c r="AK33" s="428">
        <v>345.30616119999996</v>
      </c>
      <c r="AL33" s="427">
        <v>0</v>
      </c>
      <c r="AM33" s="427">
        <v>0</v>
      </c>
      <c r="AN33" s="427">
        <v>0</v>
      </c>
      <c r="AO33" s="427">
        <v>1069.236527</v>
      </c>
      <c r="AP33" s="428">
        <v>407.63355588000002</v>
      </c>
      <c r="AQ33" s="427">
        <v>0</v>
      </c>
      <c r="AR33" s="427">
        <v>55.683566999999996</v>
      </c>
      <c r="AS33" s="427">
        <v>60.275063159999995</v>
      </c>
      <c r="AT33" s="427">
        <v>73.856488999999996</v>
      </c>
      <c r="AU33" s="428">
        <v>0</v>
      </c>
      <c r="AV33" s="427">
        <v>58.029552000000002</v>
      </c>
      <c r="AW33" s="427">
        <v>3.244675</v>
      </c>
      <c r="AX33" s="427">
        <v>0</v>
      </c>
      <c r="AY33" s="427">
        <v>0</v>
      </c>
      <c r="AZ33" s="428">
        <v>0</v>
      </c>
      <c r="BA33" s="427">
        <v>0</v>
      </c>
      <c r="BB33" s="428">
        <v>0</v>
      </c>
      <c r="BD33" s="85">
        <v>0</v>
      </c>
      <c r="BE33" s="85">
        <v>0</v>
      </c>
      <c r="BF33" s="85">
        <v>0</v>
      </c>
      <c r="BG33" s="85">
        <v>0</v>
      </c>
      <c r="BH33" s="85">
        <v>0</v>
      </c>
      <c r="BI33" s="85">
        <v>0</v>
      </c>
      <c r="BJ33" s="85">
        <v>0</v>
      </c>
      <c r="BK33" s="85">
        <v>0</v>
      </c>
      <c r="BL33" s="85">
        <v>0</v>
      </c>
      <c r="BM33" s="85">
        <v>0</v>
      </c>
      <c r="BN33" s="85">
        <v>0</v>
      </c>
      <c r="BO33" s="85">
        <v>0</v>
      </c>
    </row>
    <row r="34" spans="2:67" ht="20.45" customHeight="1">
      <c r="B34" s="377" t="s">
        <v>338</v>
      </c>
      <c r="C34" s="426">
        <v>59162.683505090004</v>
      </c>
      <c r="D34" s="427">
        <v>15601.35659546</v>
      </c>
      <c r="E34" s="427">
        <v>6043.9202930000001</v>
      </c>
      <c r="F34" s="427">
        <v>4895.5022096800003</v>
      </c>
      <c r="G34" s="428">
        <v>8679.30986811</v>
      </c>
      <c r="H34" s="427">
        <v>3241.433274</v>
      </c>
      <c r="I34" s="427">
        <v>1583.287924</v>
      </c>
      <c r="J34" s="427">
        <v>1701.667807</v>
      </c>
      <c r="K34" s="427">
        <v>0</v>
      </c>
      <c r="L34" s="428">
        <v>191.75258962000001</v>
      </c>
      <c r="M34" s="427">
        <v>9954.3319033799999</v>
      </c>
      <c r="N34" s="427">
        <v>330.96039100000002</v>
      </c>
      <c r="O34" s="427">
        <v>0</v>
      </c>
      <c r="P34" s="427">
        <v>295.18192419999997</v>
      </c>
      <c r="Q34" s="428">
        <v>0</v>
      </c>
      <c r="R34" s="427">
        <v>0</v>
      </c>
      <c r="S34" s="427">
        <v>836.35587099999998</v>
      </c>
      <c r="T34" s="427">
        <v>2465.52036073</v>
      </c>
      <c r="U34" s="427">
        <v>0</v>
      </c>
      <c r="V34" s="428">
        <v>82.606791999999999</v>
      </c>
      <c r="W34" s="427">
        <v>24.613166</v>
      </c>
      <c r="X34" s="427">
        <v>0</v>
      </c>
      <c r="Y34" s="427">
        <v>0.15543999999999999</v>
      </c>
      <c r="Z34" s="427">
        <v>1.8969009999999999</v>
      </c>
      <c r="AA34" s="428">
        <v>2143.28739</v>
      </c>
      <c r="AB34" s="427">
        <v>36.271469000000003</v>
      </c>
      <c r="AC34" s="427">
        <v>221.49667600000001</v>
      </c>
      <c r="AD34" s="427">
        <v>0</v>
      </c>
      <c r="AE34" s="427">
        <v>20.043956999999999</v>
      </c>
      <c r="AF34" s="428">
        <v>42.365026409999999</v>
      </c>
      <c r="AG34" s="427">
        <v>0</v>
      </c>
      <c r="AH34" s="427">
        <v>487.39745599999998</v>
      </c>
      <c r="AI34" s="427">
        <v>0</v>
      </c>
      <c r="AJ34" s="427">
        <v>1.0837060000000001</v>
      </c>
      <c r="AK34" s="428">
        <v>0</v>
      </c>
      <c r="AL34" s="427">
        <v>0</v>
      </c>
      <c r="AM34" s="427">
        <v>25.434830000000002</v>
      </c>
      <c r="AN34" s="427">
        <v>0</v>
      </c>
      <c r="AO34" s="427">
        <v>58.586289999999998</v>
      </c>
      <c r="AP34" s="428">
        <v>0</v>
      </c>
      <c r="AQ34" s="427">
        <v>92.180943999999997</v>
      </c>
      <c r="AR34" s="427">
        <v>0</v>
      </c>
      <c r="AS34" s="427">
        <v>0</v>
      </c>
      <c r="AT34" s="427">
        <v>71.166839999999993</v>
      </c>
      <c r="AU34" s="428">
        <v>0</v>
      </c>
      <c r="AV34" s="427">
        <v>0</v>
      </c>
      <c r="AW34" s="427">
        <v>0</v>
      </c>
      <c r="AX34" s="427">
        <v>1.6155204999999999</v>
      </c>
      <c r="AY34" s="427">
        <v>0</v>
      </c>
      <c r="AZ34" s="428">
        <v>0</v>
      </c>
      <c r="BA34" s="427">
        <v>0</v>
      </c>
      <c r="BB34" s="428">
        <v>31.900089999999999</v>
      </c>
      <c r="BD34" s="85">
        <v>0</v>
      </c>
      <c r="BE34" s="85">
        <v>0</v>
      </c>
      <c r="BF34" s="85">
        <v>0</v>
      </c>
      <c r="BG34" s="85">
        <v>0</v>
      </c>
      <c r="BH34" s="85">
        <v>0</v>
      </c>
      <c r="BI34" s="85">
        <v>0</v>
      </c>
      <c r="BJ34" s="85">
        <v>0</v>
      </c>
      <c r="BK34" s="85">
        <v>0</v>
      </c>
      <c r="BL34" s="85">
        <v>0</v>
      </c>
      <c r="BM34" s="85">
        <v>0</v>
      </c>
      <c r="BN34" s="85">
        <v>0</v>
      </c>
      <c r="BO34" s="85">
        <v>0</v>
      </c>
    </row>
    <row r="35" spans="2:67" ht="20.45" customHeight="1">
      <c r="B35" s="377" t="s">
        <v>339</v>
      </c>
      <c r="C35" s="426">
        <v>46390.645530630005</v>
      </c>
      <c r="D35" s="427">
        <v>9128.5141702599994</v>
      </c>
      <c r="E35" s="427">
        <v>9238.3107180000006</v>
      </c>
      <c r="F35" s="427">
        <v>2743.79610783</v>
      </c>
      <c r="G35" s="428">
        <v>2065.6921670699999</v>
      </c>
      <c r="H35" s="427">
        <v>4329.5358779999997</v>
      </c>
      <c r="I35" s="427">
        <v>14853.33071</v>
      </c>
      <c r="J35" s="427">
        <v>550.98111300000005</v>
      </c>
      <c r="K35" s="427">
        <v>0</v>
      </c>
      <c r="L35" s="428">
        <v>194.23888087999998</v>
      </c>
      <c r="M35" s="427">
        <v>21.251753699999998</v>
      </c>
      <c r="N35" s="427">
        <v>672.39290200000005</v>
      </c>
      <c r="O35" s="427">
        <v>0</v>
      </c>
      <c r="P35" s="427">
        <v>217.73441327</v>
      </c>
      <c r="Q35" s="428">
        <v>0</v>
      </c>
      <c r="R35" s="427">
        <v>0</v>
      </c>
      <c r="S35" s="427">
        <v>0</v>
      </c>
      <c r="T35" s="427">
        <v>269.18278333999996</v>
      </c>
      <c r="U35" s="427">
        <v>0</v>
      </c>
      <c r="V35" s="428">
        <v>284.88244099999997</v>
      </c>
      <c r="W35" s="427">
        <v>1696.237425</v>
      </c>
      <c r="X35" s="427">
        <v>0</v>
      </c>
      <c r="Y35" s="427">
        <v>0</v>
      </c>
      <c r="Z35" s="427">
        <v>87.416978</v>
      </c>
      <c r="AA35" s="428">
        <v>0</v>
      </c>
      <c r="AB35" s="427">
        <v>3.450491</v>
      </c>
      <c r="AC35" s="427">
        <v>0</v>
      </c>
      <c r="AD35" s="427">
        <v>0</v>
      </c>
      <c r="AE35" s="427">
        <v>28.320537000000002</v>
      </c>
      <c r="AF35" s="428">
        <v>0</v>
      </c>
      <c r="AG35" s="427">
        <v>0</v>
      </c>
      <c r="AH35" s="427">
        <v>0</v>
      </c>
      <c r="AI35" s="427">
        <v>0</v>
      </c>
      <c r="AJ35" s="427">
        <v>0</v>
      </c>
      <c r="AK35" s="428">
        <v>4.0068352799999998</v>
      </c>
      <c r="AL35" s="427">
        <v>0</v>
      </c>
      <c r="AM35" s="427">
        <v>0</v>
      </c>
      <c r="AN35" s="427">
        <v>0</v>
      </c>
      <c r="AO35" s="427">
        <v>0</v>
      </c>
      <c r="AP35" s="428">
        <v>0</v>
      </c>
      <c r="AQ35" s="427">
        <v>0</v>
      </c>
      <c r="AR35" s="427">
        <v>0</v>
      </c>
      <c r="AS35" s="427">
        <v>0</v>
      </c>
      <c r="AT35" s="427">
        <v>1.3692260000000001</v>
      </c>
      <c r="AU35" s="428">
        <v>0</v>
      </c>
      <c r="AV35" s="427">
        <v>0</v>
      </c>
      <c r="AW35" s="427">
        <v>0</v>
      </c>
      <c r="AX35" s="427">
        <v>0</v>
      </c>
      <c r="AY35" s="427">
        <v>0</v>
      </c>
      <c r="AZ35" s="428">
        <v>0</v>
      </c>
      <c r="BA35" s="427">
        <v>0</v>
      </c>
      <c r="BB35" s="428">
        <v>0</v>
      </c>
      <c r="BD35" s="85">
        <v>0</v>
      </c>
      <c r="BE35" s="85">
        <v>0</v>
      </c>
      <c r="BF35" s="85">
        <v>0</v>
      </c>
      <c r="BG35" s="85">
        <v>0</v>
      </c>
      <c r="BH35" s="85">
        <v>0</v>
      </c>
      <c r="BI35" s="85">
        <v>0</v>
      </c>
      <c r="BJ35" s="85">
        <v>0</v>
      </c>
      <c r="BK35" s="85">
        <v>0</v>
      </c>
      <c r="BL35" s="85">
        <v>0</v>
      </c>
      <c r="BM35" s="85">
        <v>0</v>
      </c>
      <c r="BN35" s="85">
        <v>0</v>
      </c>
      <c r="BO35" s="85">
        <v>0</v>
      </c>
    </row>
    <row r="36" spans="2:67" ht="20.45" customHeight="1">
      <c r="B36" s="376" t="s">
        <v>342</v>
      </c>
      <c r="C36" s="426">
        <v>20605.893346110002</v>
      </c>
      <c r="D36" s="427">
        <v>10688.03002711</v>
      </c>
      <c r="E36" s="427">
        <v>9917.863319</v>
      </c>
      <c r="F36" s="427">
        <v>0</v>
      </c>
      <c r="G36" s="428">
        <v>0</v>
      </c>
      <c r="H36" s="427">
        <v>0</v>
      </c>
      <c r="I36" s="427">
        <v>0</v>
      </c>
      <c r="J36" s="427">
        <v>0</v>
      </c>
      <c r="K36" s="427">
        <v>0</v>
      </c>
      <c r="L36" s="428">
        <v>0</v>
      </c>
      <c r="M36" s="427">
        <v>0</v>
      </c>
      <c r="N36" s="427">
        <v>0</v>
      </c>
      <c r="O36" s="427">
        <v>0</v>
      </c>
      <c r="P36" s="427">
        <v>0</v>
      </c>
      <c r="Q36" s="428">
        <v>0</v>
      </c>
      <c r="R36" s="427">
        <v>0</v>
      </c>
      <c r="S36" s="427">
        <v>0</v>
      </c>
      <c r="T36" s="427">
        <v>0</v>
      </c>
      <c r="U36" s="427">
        <v>0</v>
      </c>
      <c r="V36" s="428">
        <v>0</v>
      </c>
      <c r="W36" s="427">
        <v>0</v>
      </c>
      <c r="X36" s="427">
        <v>0</v>
      </c>
      <c r="Y36" s="427">
        <v>0</v>
      </c>
      <c r="Z36" s="427">
        <v>0</v>
      </c>
      <c r="AA36" s="428">
        <v>0</v>
      </c>
      <c r="AB36" s="427">
        <v>0</v>
      </c>
      <c r="AC36" s="427">
        <v>0</v>
      </c>
      <c r="AD36" s="427">
        <v>0</v>
      </c>
      <c r="AE36" s="427">
        <v>0</v>
      </c>
      <c r="AF36" s="428">
        <v>0</v>
      </c>
      <c r="AG36" s="427">
        <v>0</v>
      </c>
      <c r="AH36" s="427">
        <v>0</v>
      </c>
      <c r="AI36" s="427">
        <v>0</v>
      </c>
      <c r="AJ36" s="427">
        <v>0</v>
      </c>
      <c r="AK36" s="428">
        <v>0</v>
      </c>
      <c r="AL36" s="427">
        <v>0</v>
      </c>
      <c r="AM36" s="427">
        <v>0</v>
      </c>
      <c r="AN36" s="427">
        <v>0</v>
      </c>
      <c r="AO36" s="427">
        <v>0</v>
      </c>
      <c r="AP36" s="428">
        <v>0</v>
      </c>
      <c r="AQ36" s="427">
        <v>0</v>
      </c>
      <c r="AR36" s="427">
        <v>0</v>
      </c>
      <c r="AS36" s="427">
        <v>0</v>
      </c>
      <c r="AT36" s="427">
        <v>0</v>
      </c>
      <c r="AU36" s="428">
        <v>0</v>
      </c>
      <c r="AV36" s="427">
        <v>0</v>
      </c>
      <c r="AW36" s="427">
        <v>0</v>
      </c>
      <c r="AX36" s="427">
        <v>0</v>
      </c>
      <c r="AY36" s="427">
        <v>0</v>
      </c>
      <c r="AZ36" s="428">
        <v>0</v>
      </c>
      <c r="BA36" s="427">
        <v>0</v>
      </c>
      <c r="BB36" s="428">
        <v>0</v>
      </c>
      <c r="BD36" s="85">
        <v>0</v>
      </c>
      <c r="BE36" s="85">
        <v>0</v>
      </c>
      <c r="BF36" s="85">
        <v>0</v>
      </c>
      <c r="BG36" s="85">
        <v>0</v>
      </c>
      <c r="BH36" s="85">
        <v>0</v>
      </c>
      <c r="BI36" s="85">
        <v>0</v>
      </c>
      <c r="BJ36" s="85">
        <v>0</v>
      </c>
      <c r="BK36" s="85">
        <v>0</v>
      </c>
      <c r="BL36" s="85">
        <v>0</v>
      </c>
      <c r="BM36" s="85">
        <v>0</v>
      </c>
      <c r="BN36" s="85">
        <v>0</v>
      </c>
      <c r="BO36" s="85">
        <v>0</v>
      </c>
    </row>
    <row r="37" spans="2:67" ht="20.45" customHeight="1">
      <c r="B37" s="378" t="s">
        <v>343</v>
      </c>
      <c r="C37" s="426">
        <v>7946801.1614541793</v>
      </c>
      <c r="D37" s="427">
        <v>2034145.1020271499</v>
      </c>
      <c r="E37" s="427">
        <v>937892.03413100005</v>
      </c>
      <c r="F37" s="427">
        <v>1186567.3681828999</v>
      </c>
      <c r="G37" s="428">
        <v>509930.40849471005</v>
      </c>
      <c r="H37" s="427">
        <v>483167.085815</v>
      </c>
      <c r="I37" s="427">
        <v>533407.09227400005</v>
      </c>
      <c r="J37" s="427">
        <v>471582.64665299997</v>
      </c>
      <c r="K37" s="427">
        <v>160432.81398434</v>
      </c>
      <c r="L37" s="428">
        <v>269283.10023283999</v>
      </c>
      <c r="M37" s="427">
        <v>206885.83665325001</v>
      </c>
      <c r="N37" s="427">
        <v>70086.528533000004</v>
      </c>
      <c r="O37" s="427">
        <v>56279.342832900002</v>
      </c>
      <c r="P37" s="427">
        <v>188951.63649693</v>
      </c>
      <c r="Q37" s="428">
        <v>44382.432955999997</v>
      </c>
      <c r="R37" s="427">
        <v>21132.987128000001</v>
      </c>
      <c r="S37" s="427">
        <v>50608.634993</v>
      </c>
      <c r="T37" s="427">
        <v>79286.988935389993</v>
      </c>
      <c r="U37" s="427">
        <v>10095.733738000001</v>
      </c>
      <c r="V37" s="428">
        <v>85878.221705000004</v>
      </c>
      <c r="W37" s="427">
        <v>85635.777124999993</v>
      </c>
      <c r="X37" s="427">
        <v>0</v>
      </c>
      <c r="Y37" s="427">
        <v>102836.40406099999</v>
      </c>
      <c r="Z37" s="427">
        <v>62177.112859000001</v>
      </c>
      <c r="AA37" s="428">
        <v>59605.438542999997</v>
      </c>
      <c r="AB37" s="427">
        <v>29454.492434</v>
      </c>
      <c r="AC37" s="427">
        <v>28654.772457999999</v>
      </c>
      <c r="AD37" s="427">
        <v>238.74613500000001</v>
      </c>
      <c r="AE37" s="427">
        <v>22161.140165000001</v>
      </c>
      <c r="AF37" s="428">
        <v>45456.765787780001</v>
      </c>
      <c r="AG37" s="427">
        <v>8988.0133170000008</v>
      </c>
      <c r="AH37" s="427">
        <v>32189.683840999998</v>
      </c>
      <c r="AI37" s="427">
        <v>0</v>
      </c>
      <c r="AJ37" s="427">
        <v>14504.241193</v>
      </c>
      <c r="AK37" s="428">
        <v>12739.99881282</v>
      </c>
      <c r="AL37" s="427">
        <v>5851.9985164600002</v>
      </c>
      <c r="AM37" s="427">
        <v>260.25552699999997</v>
      </c>
      <c r="AN37" s="427">
        <v>5482.3844060000001</v>
      </c>
      <c r="AO37" s="427">
        <v>1726.7697370000001</v>
      </c>
      <c r="AP37" s="428">
        <v>7766.0143138399999</v>
      </c>
      <c r="AQ37" s="427">
        <v>7698.4658129999998</v>
      </c>
      <c r="AR37" s="427">
        <v>4089.1416009999998</v>
      </c>
      <c r="AS37" s="427">
        <v>2866.9669080100002</v>
      </c>
      <c r="AT37" s="427">
        <v>897.89400799999999</v>
      </c>
      <c r="AU37" s="428">
        <v>19.79205</v>
      </c>
      <c r="AV37" s="427">
        <v>3556.3416710000001</v>
      </c>
      <c r="AW37" s="427">
        <v>1479.116239</v>
      </c>
      <c r="AX37" s="427">
        <v>4.5609098600000006</v>
      </c>
      <c r="AY37" s="427">
        <v>0</v>
      </c>
      <c r="AZ37" s="428">
        <v>0</v>
      </c>
      <c r="BA37" s="427">
        <v>0</v>
      </c>
      <c r="BB37" s="428">
        <v>462.87725599999999</v>
      </c>
      <c r="BD37" s="85">
        <v>0</v>
      </c>
      <c r="BE37" s="85">
        <v>0</v>
      </c>
      <c r="BF37" s="85">
        <v>0</v>
      </c>
      <c r="BG37" s="85">
        <v>0</v>
      </c>
      <c r="BH37" s="85">
        <v>0</v>
      </c>
      <c r="BI37" s="85">
        <v>0</v>
      </c>
      <c r="BJ37" s="85">
        <v>0</v>
      </c>
      <c r="BK37" s="85">
        <v>0</v>
      </c>
      <c r="BL37" s="85">
        <v>0</v>
      </c>
      <c r="BM37" s="85">
        <v>0</v>
      </c>
      <c r="BN37" s="85">
        <v>0</v>
      </c>
      <c r="BO37" s="85">
        <v>0</v>
      </c>
    </row>
    <row r="38" spans="2:67" ht="20.45" customHeight="1">
      <c r="B38" s="378" t="s">
        <v>344</v>
      </c>
      <c r="C38" s="426">
        <v>15502.624766200001</v>
      </c>
      <c r="D38" s="427">
        <v>-710.26996525000004</v>
      </c>
      <c r="E38" s="427">
        <v>4840.0669699999999</v>
      </c>
      <c r="F38" s="427">
        <v>3758.7400781300003</v>
      </c>
      <c r="G38" s="428">
        <v>361.63884533999999</v>
      </c>
      <c r="H38" s="427">
        <v>0</v>
      </c>
      <c r="I38" s="427">
        <v>4352.7524880000001</v>
      </c>
      <c r="J38" s="427">
        <v>1018.446658</v>
      </c>
      <c r="K38" s="427">
        <v>-140.32427305000002</v>
      </c>
      <c r="L38" s="428">
        <v>-1246.3898949200002</v>
      </c>
      <c r="M38" s="427">
        <v>0</v>
      </c>
      <c r="N38" s="427">
        <v>31.609179000000001</v>
      </c>
      <c r="O38" s="427">
        <v>0</v>
      </c>
      <c r="P38" s="427">
        <v>708.91778125999997</v>
      </c>
      <c r="Q38" s="428">
        <v>0</v>
      </c>
      <c r="R38" s="427">
        <v>0</v>
      </c>
      <c r="S38" s="427">
        <v>-30.36918</v>
      </c>
      <c r="T38" s="427">
        <v>39.830132060000004</v>
      </c>
      <c r="U38" s="427">
        <v>-12.593939000000001</v>
      </c>
      <c r="V38" s="428">
        <v>474.28560800000002</v>
      </c>
      <c r="W38" s="427">
        <v>-37.521101999999999</v>
      </c>
      <c r="X38" s="427">
        <v>0</v>
      </c>
      <c r="Y38" s="427">
        <v>-142.70211699999999</v>
      </c>
      <c r="Z38" s="427">
        <v>-182.93910299999999</v>
      </c>
      <c r="AA38" s="428">
        <v>390.59188</v>
      </c>
      <c r="AB38" s="427">
        <v>-206.852407</v>
      </c>
      <c r="AC38" s="427">
        <v>0</v>
      </c>
      <c r="AD38" s="427">
        <v>0</v>
      </c>
      <c r="AE38" s="427">
        <v>24.016380000000002</v>
      </c>
      <c r="AF38" s="428">
        <v>162.67815455000002</v>
      </c>
      <c r="AG38" s="427">
        <v>0</v>
      </c>
      <c r="AH38" s="427">
        <v>2172.6137210000002</v>
      </c>
      <c r="AI38" s="427">
        <v>0</v>
      </c>
      <c r="AJ38" s="427">
        <v>0</v>
      </c>
      <c r="AK38" s="428">
        <v>-60.004538590000003</v>
      </c>
      <c r="AL38" s="427">
        <v>0.10279112</v>
      </c>
      <c r="AM38" s="427">
        <v>0</v>
      </c>
      <c r="AN38" s="427">
        <v>2.1699269999999999</v>
      </c>
      <c r="AO38" s="427">
        <v>-64.362256000000002</v>
      </c>
      <c r="AP38" s="428">
        <v>0</v>
      </c>
      <c r="AQ38" s="427">
        <v>0</v>
      </c>
      <c r="AR38" s="427">
        <v>-12.307864</v>
      </c>
      <c r="AS38" s="427">
        <v>-11.500084449999999</v>
      </c>
      <c r="AT38" s="427">
        <v>0</v>
      </c>
      <c r="AU38" s="428">
        <v>0</v>
      </c>
      <c r="AV38" s="427">
        <v>0</v>
      </c>
      <c r="AW38" s="427">
        <v>0</v>
      </c>
      <c r="AX38" s="427">
        <v>0</v>
      </c>
      <c r="AY38" s="427">
        <v>0</v>
      </c>
      <c r="AZ38" s="428">
        <v>0</v>
      </c>
      <c r="BA38" s="427">
        <v>0</v>
      </c>
      <c r="BB38" s="428">
        <v>22.300896999999999</v>
      </c>
      <c r="BD38" s="85">
        <v>0</v>
      </c>
      <c r="BE38" s="85">
        <v>0</v>
      </c>
      <c r="BF38" s="85">
        <v>0</v>
      </c>
      <c r="BG38" s="85">
        <v>0</v>
      </c>
      <c r="BH38" s="85">
        <v>0</v>
      </c>
      <c r="BI38" s="85">
        <v>0</v>
      </c>
      <c r="BJ38" s="85">
        <v>0</v>
      </c>
      <c r="BK38" s="85">
        <v>0</v>
      </c>
      <c r="BL38" s="85">
        <v>0</v>
      </c>
      <c r="BM38" s="85">
        <v>0</v>
      </c>
      <c r="BN38" s="85">
        <v>0</v>
      </c>
      <c r="BO38" s="85">
        <v>0</v>
      </c>
    </row>
    <row r="39" spans="2:67" ht="20.45" customHeight="1">
      <c r="B39" s="378" t="s">
        <v>345</v>
      </c>
      <c r="C39" s="426">
        <v>-263340.51815608999</v>
      </c>
      <c r="D39" s="427">
        <v>-64206.436418819998</v>
      </c>
      <c r="E39" s="427">
        <v>-29914.972323999998</v>
      </c>
      <c r="F39" s="427">
        <v>-21860.878096</v>
      </c>
      <c r="G39" s="428">
        <v>-27510.188801839999</v>
      </c>
      <c r="H39" s="427">
        <v>-18944.777032000002</v>
      </c>
      <c r="I39" s="427">
        <v>-15348.828087</v>
      </c>
      <c r="J39" s="427">
        <v>-10834.443273999999</v>
      </c>
      <c r="K39" s="427">
        <v>-4356.4019510799999</v>
      </c>
      <c r="L39" s="428">
        <v>-6034.5421984899995</v>
      </c>
      <c r="M39" s="427">
        <v>-25915.503133860002</v>
      </c>
      <c r="N39" s="427">
        <v>-2328.3814349999998</v>
      </c>
      <c r="O39" s="427">
        <v>-1006.58767556</v>
      </c>
      <c r="P39" s="427">
        <v>-4061.5622830300003</v>
      </c>
      <c r="Q39" s="428">
        <v>-461.20907699999998</v>
      </c>
      <c r="R39" s="427">
        <v>-141.79987600000001</v>
      </c>
      <c r="S39" s="427">
        <v>-2941.8621189999999</v>
      </c>
      <c r="T39" s="427">
        <v>-5944.0599895600008</v>
      </c>
      <c r="U39" s="427">
        <v>-349.36792800000001</v>
      </c>
      <c r="V39" s="428">
        <v>-2551.9078589999999</v>
      </c>
      <c r="W39" s="427">
        <v>-1917.184773</v>
      </c>
      <c r="X39" s="427">
        <v>0</v>
      </c>
      <c r="Y39" s="427">
        <v>-1329.2864589999999</v>
      </c>
      <c r="Z39" s="427">
        <v>-1931.7580350000001</v>
      </c>
      <c r="AA39" s="428">
        <v>-5042.454984</v>
      </c>
      <c r="AB39" s="427">
        <v>-1884.8442460000001</v>
      </c>
      <c r="AC39" s="427">
        <v>-985.92842900000005</v>
      </c>
      <c r="AD39" s="427">
        <v>-1.3833009999999999</v>
      </c>
      <c r="AE39" s="427">
        <v>-599.50010199999997</v>
      </c>
      <c r="AF39" s="428">
        <v>-798.7692634199999</v>
      </c>
      <c r="AG39" s="427">
        <v>-69.239497999999998</v>
      </c>
      <c r="AH39" s="427">
        <v>-1131.9929090000001</v>
      </c>
      <c r="AI39" s="427">
        <v>0</v>
      </c>
      <c r="AJ39" s="427">
        <v>-225.32836499999999</v>
      </c>
      <c r="AK39" s="428">
        <v>-229.76136453000001</v>
      </c>
      <c r="AL39" s="427">
        <v>-27.725590539999999</v>
      </c>
      <c r="AM39" s="427">
        <v>-78.137613999999999</v>
      </c>
      <c r="AN39" s="427">
        <v>-91.539835999999994</v>
      </c>
      <c r="AO39" s="427">
        <v>-1359.7308190000001</v>
      </c>
      <c r="AP39" s="428">
        <v>-289.08527377999997</v>
      </c>
      <c r="AQ39" s="427">
        <v>-186.613404</v>
      </c>
      <c r="AR39" s="427">
        <v>-40.171531999999999</v>
      </c>
      <c r="AS39" s="427">
        <v>-72.96552647</v>
      </c>
      <c r="AT39" s="427">
        <v>-193.19430800000001</v>
      </c>
      <c r="AU39" s="428">
        <v>-0.25306600000000001</v>
      </c>
      <c r="AV39" s="427">
        <v>-73.472046000000006</v>
      </c>
      <c r="AW39" s="427">
        <v>-9.2018470000000008</v>
      </c>
      <c r="AX39" s="427">
        <v>-1.5590901100000001</v>
      </c>
      <c r="AY39" s="427">
        <v>0</v>
      </c>
      <c r="AZ39" s="428">
        <v>0</v>
      </c>
      <c r="BA39" s="427">
        <v>0</v>
      </c>
      <c r="BB39" s="428">
        <v>-55.726914999999998</v>
      </c>
      <c r="BD39" s="85">
        <v>0</v>
      </c>
      <c r="BE39" s="85">
        <v>0</v>
      </c>
      <c r="BF39" s="85">
        <v>0</v>
      </c>
      <c r="BG39" s="85">
        <v>0</v>
      </c>
      <c r="BH39" s="85">
        <v>0</v>
      </c>
      <c r="BI39" s="85">
        <v>0</v>
      </c>
      <c r="BJ39" s="85">
        <v>0</v>
      </c>
      <c r="BK39" s="85">
        <v>0</v>
      </c>
      <c r="BL39" s="85">
        <v>0</v>
      </c>
      <c r="BM39" s="85">
        <v>0</v>
      </c>
      <c r="BN39" s="85">
        <v>0</v>
      </c>
      <c r="BO39" s="85">
        <v>0</v>
      </c>
    </row>
    <row r="40" spans="2:67" ht="20.45" customHeight="1">
      <c r="B40" s="375" t="s">
        <v>346</v>
      </c>
      <c r="C40" s="426">
        <v>7698963.2680642894</v>
      </c>
      <c r="D40" s="427">
        <v>1969228.3956430801</v>
      </c>
      <c r="E40" s="427">
        <v>912817.12877700001</v>
      </c>
      <c r="F40" s="427">
        <v>1168465.2301650301</v>
      </c>
      <c r="G40" s="428">
        <v>482781.85853821004</v>
      </c>
      <c r="H40" s="427">
        <v>464222.30878299999</v>
      </c>
      <c r="I40" s="427">
        <v>522411.01667500002</v>
      </c>
      <c r="J40" s="427">
        <v>461766.65003700001</v>
      </c>
      <c r="K40" s="427">
        <v>155936.08776020998</v>
      </c>
      <c r="L40" s="428">
        <v>262002.16813943</v>
      </c>
      <c r="M40" s="427">
        <v>180970.33351939003</v>
      </c>
      <c r="N40" s="427">
        <v>67789.756276999993</v>
      </c>
      <c r="O40" s="427">
        <v>55272.755157339998</v>
      </c>
      <c r="P40" s="427">
        <v>185598.99199516</v>
      </c>
      <c r="Q40" s="428">
        <v>43921.223878999997</v>
      </c>
      <c r="R40" s="427">
        <v>20991.187252</v>
      </c>
      <c r="S40" s="427">
        <v>47636.403694000001</v>
      </c>
      <c r="T40" s="427">
        <v>73382.759077890005</v>
      </c>
      <c r="U40" s="427">
        <v>9733.7718710000008</v>
      </c>
      <c r="V40" s="428">
        <v>83800.599453999996</v>
      </c>
      <c r="W40" s="427">
        <v>83681.071249999994</v>
      </c>
      <c r="X40" s="427">
        <v>0</v>
      </c>
      <c r="Y40" s="427">
        <v>101364.415485</v>
      </c>
      <c r="Z40" s="427">
        <v>60062.415720999998</v>
      </c>
      <c r="AA40" s="428">
        <v>54953.575439</v>
      </c>
      <c r="AB40" s="427">
        <v>27362.795781000001</v>
      </c>
      <c r="AC40" s="427">
        <v>27668.844029</v>
      </c>
      <c r="AD40" s="427">
        <v>237.36283399999999</v>
      </c>
      <c r="AE40" s="427">
        <v>21585.656443</v>
      </c>
      <c r="AF40" s="428">
        <v>44820.674678910007</v>
      </c>
      <c r="AG40" s="427">
        <v>8918.773819</v>
      </c>
      <c r="AH40" s="427">
        <v>33230.304652999999</v>
      </c>
      <c r="AI40" s="427">
        <v>0</v>
      </c>
      <c r="AJ40" s="427">
        <v>14278.912828</v>
      </c>
      <c r="AK40" s="428">
        <v>12450.2329097</v>
      </c>
      <c r="AL40" s="427">
        <v>5824.3757170400004</v>
      </c>
      <c r="AM40" s="427">
        <v>182.11791299999999</v>
      </c>
      <c r="AN40" s="427">
        <v>5393.0144970000001</v>
      </c>
      <c r="AO40" s="427">
        <v>302.67666200000002</v>
      </c>
      <c r="AP40" s="428">
        <v>7476.9290400600003</v>
      </c>
      <c r="AQ40" s="427">
        <v>7511.8524090000001</v>
      </c>
      <c r="AR40" s="427">
        <v>4036.6622050000001</v>
      </c>
      <c r="AS40" s="427">
        <v>2782.5012970900002</v>
      </c>
      <c r="AT40" s="427">
        <v>704.69970000000001</v>
      </c>
      <c r="AU40" s="428">
        <v>19.538983999999999</v>
      </c>
      <c r="AV40" s="427">
        <v>3482.8696249999998</v>
      </c>
      <c r="AW40" s="427">
        <v>1469.9143919999999</v>
      </c>
      <c r="AX40" s="427">
        <v>3.0018197500000001</v>
      </c>
      <c r="AY40" s="427">
        <v>0</v>
      </c>
      <c r="AZ40" s="428">
        <v>0</v>
      </c>
      <c r="BA40" s="427">
        <v>0</v>
      </c>
      <c r="BB40" s="428">
        <v>429.45123799999999</v>
      </c>
      <c r="BD40" s="85">
        <v>0</v>
      </c>
      <c r="BE40" s="85">
        <v>0</v>
      </c>
      <c r="BF40" s="85">
        <v>0</v>
      </c>
      <c r="BG40" s="85">
        <v>0</v>
      </c>
      <c r="BH40" s="85">
        <v>0</v>
      </c>
      <c r="BI40" s="85">
        <v>0</v>
      </c>
      <c r="BJ40" s="85">
        <v>0</v>
      </c>
      <c r="BK40" s="85">
        <v>0</v>
      </c>
      <c r="BL40" s="85">
        <v>0</v>
      </c>
      <c r="BM40" s="85">
        <v>0</v>
      </c>
      <c r="BN40" s="85">
        <v>0</v>
      </c>
      <c r="BO40" s="85">
        <v>0</v>
      </c>
    </row>
    <row r="41" spans="2:67" ht="20.45" customHeight="1">
      <c r="B41" s="375" t="s">
        <v>347</v>
      </c>
      <c r="C41" s="426">
        <v>763.89604388999999</v>
      </c>
      <c r="D41" s="427">
        <v>0</v>
      </c>
      <c r="E41" s="427">
        <v>0</v>
      </c>
      <c r="F41" s="427">
        <v>726.81042573000002</v>
      </c>
      <c r="G41" s="428">
        <v>0</v>
      </c>
      <c r="H41" s="427">
        <v>0</v>
      </c>
      <c r="I41" s="427">
        <v>0</v>
      </c>
      <c r="J41" s="427">
        <v>0</v>
      </c>
      <c r="K41" s="427">
        <v>0</v>
      </c>
      <c r="L41" s="428">
        <v>0</v>
      </c>
      <c r="M41" s="427">
        <v>0</v>
      </c>
      <c r="N41" s="427">
        <v>0</v>
      </c>
      <c r="O41" s="427">
        <v>0</v>
      </c>
      <c r="P41" s="427">
        <v>37.085618159999996</v>
      </c>
      <c r="Q41" s="428">
        <v>0</v>
      </c>
      <c r="R41" s="427">
        <v>0</v>
      </c>
      <c r="S41" s="427">
        <v>0</v>
      </c>
      <c r="T41" s="427">
        <v>0</v>
      </c>
      <c r="U41" s="427">
        <v>0</v>
      </c>
      <c r="V41" s="428">
        <v>0</v>
      </c>
      <c r="W41" s="427">
        <v>0</v>
      </c>
      <c r="X41" s="427">
        <v>0</v>
      </c>
      <c r="Y41" s="427">
        <v>0</v>
      </c>
      <c r="Z41" s="427">
        <v>0</v>
      </c>
      <c r="AA41" s="428">
        <v>0</v>
      </c>
      <c r="AB41" s="427">
        <v>0</v>
      </c>
      <c r="AC41" s="427">
        <v>0</v>
      </c>
      <c r="AD41" s="427">
        <v>0</v>
      </c>
      <c r="AE41" s="427">
        <v>0</v>
      </c>
      <c r="AF41" s="428">
        <v>0</v>
      </c>
      <c r="AG41" s="427">
        <v>0</v>
      </c>
      <c r="AH41" s="427">
        <v>0</v>
      </c>
      <c r="AI41" s="427">
        <v>0</v>
      </c>
      <c r="AJ41" s="427">
        <v>0</v>
      </c>
      <c r="AK41" s="428">
        <v>0</v>
      </c>
      <c r="AL41" s="427">
        <v>0</v>
      </c>
      <c r="AM41" s="427">
        <v>0</v>
      </c>
      <c r="AN41" s="427">
        <v>0</v>
      </c>
      <c r="AO41" s="427">
        <v>0</v>
      </c>
      <c r="AP41" s="428">
        <v>0</v>
      </c>
      <c r="AQ41" s="427">
        <v>0</v>
      </c>
      <c r="AR41" s="427">
        <v>0</v>
      </c>
      <c r="AS41" s="427">
        <v>0</v>
      </c>
      <c r="AT41" s="427">
        <v>0</v>
      </c>
      <c r="AU41" s="428">
        <v>0</v>
      </c>
      <c r="AV41" s="427">
        <v>0</v>
      </c>
      <c r="AW41" s="427">
        <v>0</v>
      </c>
      <c r="AX41" s="427">
        <v>0</v>
      </c>
      <c r="AY41" s="427">
        <v>0</v>
      </c>
      <c r="AZ41" s="428">
        <v>0</v>
      </c>
      <c r="BA41" s="427">
        <v>0</v>
      </c>
      <c r="BB41" s="428">
        <v>0</v>
      </c>
      <c r="BD41" s="85">
        <v>0</v>
      </c>
      <c r="BE41" s="85">
        <v>0</v>
      </c>
      <c r="BF41" s="85">
        <v>0</v>
      </c>
      <c r="BG41" s="85">
        <v>0</v>
      </c>
      <c r="BH41" s="85">
        <v>0</v>
      </c>
      <c r="BI41" s="85">
        <v>0</v>
      </c>
      <c r="BJ41" s="85">
        <v>0</v>
      </c>
      <c r="BK41" s="85">
        <v>0</v>
      </c>
      <c r="BL41" s="85">
        <v>0</v>
      </c>
      <c r="BM41" s="85">
        <v>0</v>
      </c>
      <c r="BN41" s="85">
        <v>0</v>
      </c>
      <c r="BO41" s="85">
        <v>0</v>
      </c>
    </row>
    <row r="42" spans="2:67" ht="20.45" customHeight="1">
      <c r="B42" s="374" t="s">
        <v>348</v>
      </c>
      <c r="C42" s="426">
        <v>7699727.1641081795</v>
      </c>
      <c r="D42" s="427">
        <v>1969228.3956430801</v>
      </c>
      <c r="E42" s="427">
        <v>912817.12877700001</v>
      </c>
      <c r="F42" s="427">
        <v>1169192.0405907601</v>
      </c>
      <c r="G42" s="428">
        <v>482781.85853821004</v>
      </c>
      <c r="H42" s="427">
        <v>464222.30878299999</v>
      </c>
      <c r="I42" s="427">
        <v>522411.01667500002</v>
      </c>
      <c r="J42" s="427">
        <v>461766.65003700001</v>
      </c>
      <c r="K42" s="427">
        <v>155936.08776020998</v>
      </c>
      <c r="L42" s="428">
        <v>262002.16813943</v>
      </c>
      <c r="M42" s="427">
        <v>180970.33351939003</v>
      </c>
      <c r="N42" s="427">
        <v>67789.756276999993</v>
      </c>
      <c r="O42" s="427">
        <v>55272.755157339998</v>
      </c>
      <c r="P42" s="427">
        <v>185636.07761332</v>
      </c>
      <c r="Q42" s="428">
        <v>43921.223878999997</v>
      </c>
      <c r="R42" s="427">
        <v>20991.187252</v>
      </c>
      <c r="S42" s="427">
        <v>47636.403694000001</v>
      </c>
      <c r="T42" s="427">
        <v>73382.759077890005</v>
      </c>
      <c r="U42" s="427">
        <v>9733.7718710000008</v>
      </c>
      <c r="V42" s="428">
        <v>83800.599453999996</v>
      </c>
      <c r="W42" s="427">
        <v>83681.071249999994</v>
      </c>
      <c r="X42" s="427">
        <v>0</v>
      </c>
      <c r="Y42" s="427">
        <v>101364.415485</v>
      </c>
      <c r="Z42" s="427">
        <v>60062.415720999998</v>
      </c>
      <c r="AA42" s="428">
        <v>54953.575439</v>
      </c>
      <c r="AB42" s="427">
        <v>27362.795781000001</v>
      </c>
      <c r="AC42" s="427">
        <v>27668.844029</v>
      </c>
      <c r="AD42" s="427">
        <v>237.36283399999999</v>
      </c>
      <c r="AE42" s="427">
        <v>21585.656443</v>
      </c>
      <c r="AF42" s="428">
        <v>44820.674678910007</v>
      </c>
      <c r="AG42" s="427">
        <v>8918.773819</v>
      </c>
      <c r="AH42" s="427">
        <v>33230.304652999999</v>
      </c>
      <c r="AI42" s="427">
        <v>0</v>
      </c>
      <c r="AJ42" s="427">
        <v>14278.912828</v>
      </c>
      <c r="AK42" s="428">
        <v>12450.2329097</v>
      </c>
      <c r="AL42" s="427">
        <v>5824.3757170400004</v>
      </c>
      <c r="AM42" s="427">
        <v>182.11791299999999</v>
      </c>
      <c r="AN42" s="427">
        <v>5393.0144970000001</v>
      </c>
      <c r="AO42" s="427">
        <v>302.67666200000002</v>
      </c>
      <c r="AP42" s="428">
        <v>7476.9290400600003</v>
      </c>
      <c r="AQ42" s="427">
        <v>7511.8524090000001</v>
      </c>
      <c r="AR42" s="427">
        <v>4036.6622050000001</v>
      </c>
      <c r="AS42" s="427">
        <v>2782.5012970900002</v>
      </c>
      <c r="AT42" s="427">
        <v>704.69970000000001</v>
      </c>
      <c r="AU42" s="428">
        <v>19.538983999999999</v>
      </c>
      <c r="AV42" s="427">
        <v>3482.8696249999998</v>
      </c>
      <c r="AW42" s="427">
        <v>1469.9143919999999</v>
      </c>
      <c r="AX42" s="427">
        <v>3.0018197500000001</v>
      </c>
      <c r="AY42" s="427">
        <v>0</v>
      </c>
      <c r="AZ42" s="428">
        <v>0</v>
      </c>
      <c r="BA42" s="427">
        <v>0</v>
      </c>
      <c r="BB42" s="428">
        <v>429.45123799999999</v>
      </c>
      <c r="BD42" s="85">
        <v>0</v>
      </c>
      <c r="BE42" s="85">
        <v>0</v>
      </c>
      <c r="BF42" s="85">
        <v>0</v>
      </c>
      <c r="BG42" s="85">
        <v>0</v>
      </c>
      <c r="BH42" s="85">
        <v>0</v>
      </c>
      <c r="BI42" s="85">
        <v>0</v>
      </c>
      <c r="BJ42" s="85">
        <v>0</v>
      </c>
      <c r="BK42" s="85">
        <v>0</v>
      </c>
      <c r="BL42" s="85">
        <v>0</v>
      </c>
      <c r="BM42" s="85">
        <v>0</v>
      </c>
      <c r="BN42" s="85">
        <v>0</v>
      </c>
      <c r="BO42" s="85">
        <v>0</v>
      </c>
    </row>
    <row r="43" spans="2:67" ht="20.45" customHeight="1">
      <c r="B43" s="374" t="s">
        <v>349</v>
      </c>
      <c r="C43" s="426">
        <v>3525.2297124700003</v>
      </c>
      <c r="D43" s="427">
        <v>1E-8</v>
      </c>
      <c r="E43" s="427">
        <v>89.307091999999997</v>
      </c>
      <c r="F43" s="427">
        <v>3435.92262046</v>
      </c>
      <c r="G43" s="428">
        <v>0</v>
      </c>
      <c r="H43" s="427">
        <v>0</v>
      </c>
      <c r="I43" s="427">
        <v>0</v>
      </c>
      <c r="J43" s="427">
        <v>0</v>
      </c>
      <c r="K43" s="427">
        <v>0</v>
      </c>
      <c r="L43" s="428">
        <v>0</v>
      </c>
      <c r="M43" s="427">
        <v>0</v>
      </c>
      <c r="N43" s="427">
        <v>0</v>
      </c>
      <c r="O43" s="427">
        <v>0</v>
      </c>
      <c r="P43" s="427">
        <v>0</v>
      </c>
      <c r="Q43" s="428">
        <v>0</v>
      </c>
      <c r="R43" s="427">
        <v>0</v>
      </c>
      <c r="S43" s="427">
        <v>0</v>
      </c>
      <c r="T43" s="427">
        <v>0</v>
      </c>
      <c r="U43" s="427">
        <v>0</v>
      </c>
      <c r="V43" s="428">
        <v>0</v>
      </c>
      <c r="W43" s="427">
        <v>0</v>
      </c>
      <c r="X43" s="427">
        <v>0</v>
      </c>
      <c r="Y43" s="427">
        <v>0</v>
      </c>
      <c r="Z43" s="427">
        <v>0</v>
      </c>
      <c r="AA43" s="428">
        <v>0</v>
      </c>
      <c r="AB43" s="427">
        <v>0</v>
      </c>
      <c r="AC43" s="427">
        <v>0</v>
      </c>
      <c r="AD43" s="427">
        <v>0</v>
      </c>
      <c r="AE43" s="427">
        <v>0</v>
      </c>
      <c r="AF43" s="428">
        <v>0</v>
      </c>
      <c r="AG43" s="427">
        <v>0</v>
      </c>
      <c r="AH43" s="427">
        <v>0</v>
      </c>
      <c r="AI43" s="427">
        <v>0</v>
      </c>
      <c r="AJ43" s="427">
        <v>0</v>
      </c>
      <c r="AK43" s="428">
        <v>0</v>
      </c>
      <c r="AL43" s="427">
        <v>0</v>
      </c>
      <c r="AM43" s="427">
        <v>0</v>
      </c>
      <c r="AN43" s="427">
        <v>0</v>
      </c>
      <c r="AO43" s="427">
        <v>0</v>
      </c>
      <c r="AP43" s="428">
        <v>0</v>
      </c>
      <c r="AQ43" s="427">
        <v>0</v>
      </c>
      <c r="AR43" s="427">
        <v>0</v>
      </c>
      <c r="AS43" s="427">
        <v>0</v>
      </c>
      <c r="AT43" s="427">
        <v>0</v>
      </c>
      <c r="AU43" s="428">
        <v>0</v>
      </c>
      <c r="AV43" s="427">
        <v>0</v>
      </c>
      <c r="AW43" s="427">
        <v>0</v>
      </c>
      <c r="AX43" s="427">
        <v>0</v>
      </c>
      <c r="AY43" s="427">
        <v>0</v>
      </c>
      <c r="AZ43" s="428">
        <v>0</v>
      </c>
      <c r="BA43" s="427">
        <v>0</v>
      </c>
      <c r="BB43" s="428">
        <v>0</v>
      </c>
      <c r="BD43" s="85">
        <v>0</v>
      </c>
      <c r="BE43" s="85">
        <v>0</v>
      </c>
      <c r="BF43" s="85">
        <v>0</v>
      </c>
      <c r="BG43" s="85">
        <v>0</v>
      </c>
      <c r="BH43" s="85">
        <v>0</v>
      </c>
      <c r="BI43" s="85">
        <v>0</v>
      </c>
      <c r="BJ43" s="85">
        <v>0</v>
      </c>
      <c r="BK43" s="85">
        <v>0</v>
      </c>
      <c r="BL43" s="85">
        <v>0</v>
      </c>
      <c r="BM43" s="85">
        <v>0</v>
      </c>
      <c r="BN43" s="85">
        <v>0</v>
      </c>
      <c r="BO43" s="85">
        <v>0</v>
      </c>
    </row>
    <row r="44" spans="2:67" ht="20.45" customHeight="1">
      <c r="B44" s="374" t="s">
        <v>350</v>
      </c>
      <c r="C44" s="426">
        <v>892768.15551500989</v>
      </c>
      <c r="D44" s="427">
        <v>218678.79349323999</v>
      </c>
      <c r="E44" s="427">
        <v>158484.59542299999</v>
      </c>
      <c r="F44" s="427">
        <v>55027.267464930002</v>
      </c>
      <c r="G44" s="428">
        <v>27331.045765939998</v>
      </c>
      <c r="H44" s="427">
        <v>93496.663534000007</v>
      </c>
      <c r="I44" s="427">
        <v>64191.323851000001</v>
      </c>
      <c r="J44" s="427">
        <v>19420.99885</v>
      </c>
      <c r="K44" s="427">
        <v>50586.5463256</v>
      </c>
      <c r="L44" s="428">
        <v>3333.7498994099997</v>
      </c>
      <c r="M44" s="427">
        <v>4088.9782591999997</v>
      </c>
      <c r="N44" s="427">
        <v>2234.497343</v>
      </c>
      <c r="O44" s="427">
        <v>21027.954895259998</v>
      </c>
      <c r="P44" s="427">
        <v>4357.2186707299998</v>
      </c>
      <c r="Q44" s="428">
        <v>53568.149072</v>
      </c>
      <c r="R44" s="427">
        <v>31342.64184</v>
      </c>
      <c r="S44" s="427">
        <v>7376.2402279999997</v>
      </c>
      <c r="T44" s="427">
        <v>3917.23147354</v>
      </c>
      <c r="U44" s="427">
        <v>4779.5170779999999</v>
      </c>
      <c r="V44" s="428">
        <v>987.29703099999995</v>
      </c>
      <c r="W44" s="427">
        <v>12706.233475999999</v>
      </c>
      <c r="X44" s="427">
        <v>34771.160427000003</v>
      </c>
      <c r="Y44" s="427">
        <v>879.19431499999996</v>
      </c>
      <c r="Z44" s="427">
        <v>2089.783778</v>
      </c>
      <c r="AA44" s="428">
        <v>2115.830735</v>
      </c>
      <c r="AB44" s="427">
        <v>763.09943499999997</v>
      </c>
      <c r="AC44" s="427">
        <v>2127.6547759999999</v>
      </c>
      <c r="AD44" s="427">
        <v>76.75179</v>
      </c>
      <c r="AE44" s="427">
        <v>1961.0334330000001</v>
      </c>
      <c r="AF44" s="428">
        <v>740.56592590999992</v>
      </c>
      <c r="AG44" s="427">
        <v>486.123853</v>
      </c>
      <c r="AH44" s="427">
        <v>2055.7073759999998</v>
      </c>
      <c r="AI44" s="427">
        <v>4944.4019840000001</v>
      </c>
      <c r="AJ44" s="427">
        <v>571.16356099999996</v>
      </c>
      <c r="AK44" s="428">
        <v>443.49861511</v>
      </c>
      <c r="AL44" s="427">
        <v>7.2647746199999998</v>
      </c>
      <c r="AM44" s="427">
        <v>155.47904700000001</v>
      </c>
      <c r="AN44" s="427">
        <v>2.4190429999999998</v>
      </c>
      <c r="AO44" s="427">
        <v>671.50030400000003</v>
      </c>
      <c r="AP44" s="428">
        <v>17.75354695</v>
      </c>
      <c r="AQ44" s="427">
        <v>54.541353999999998</v>
      </c>
      <c r="AR44" s="427">
        <v>3.2282160000000002</v>
      </c>
      <c r="AS44" s="427">
        <v>0.21681835999999999</v>
      </c>
      <c r="AT44" s="427">
        <v>158.61562599999999</v>
      </c>
      <c r="AU44" s="428">
        <v>82.554336000000006</v>
      </c>
      <c r="AV44" s="427">
        <v>0.76208699999999996</v>
      </c>
      <c r="AW44" s="427">
        <v>509.44488799999999</v>
      </c>
      <c r="AX44" s="427">
        <v>30.180036260000001</v>
      </c>
      <c r="AY44" s="427">
        <v>51.302460000000004</v>
      </c>
      <c r="AZ44" s="428">
        <v>3.6215719500000003</v>
      </c>
      <c r="BA44" s="427">
        <v>32.414091999999997</v>
      </c>
      <c r="BB44" s="428">
        <v>23.943335999999999</v>
      </c>
      <c r="BD44" s="85">
        <v>0</v>
      </c>
      <c r="BE44" s="85">
        <v>0</v>
      </c>
      <c r="BF44" s="85">
        <v>0</v>
      </c>
      <c r="BG44" s="85">
        <v>0</v>
      </c>
      <c r="BH44" s="85">
        <v>0</v>
      </c>
      <c r="BI44" s="85">
        <v>0</v>
      </c>
      <c r="BJ44" s="85">
        <v>0</v>
      </c>
      <c r="BK44" s="85">
        <v>0</v>
      </c>
      <c r="BL44" s="85">
        <v>0</v>
      </c>
      <c r="BM44" s="85">
        <v>0</v>
      </c>
      <c r="BN44" s="85">
        <v>0</v>
      </c>
      <c r="BO44" s="85">
        <v>0</v>
      </c>
    </row>
    <row r="45" spans="2:67" ht="20.45" customHeight="1">
      <c r="B45" s="374" t="s">
        <v>351</v>
      </c>
      <c r="C45" s="426">
        <v>19545.498153490003</v>
      </c>
      <c r="D45" s="427">
        <v>1815.1972598699999</v>
      </c>
      <c r="E45" s="427">
        <v>1725.008118</v>
      </c>
      <c r="F45" s="427">
        <v>4613.9393904399994</v>
      </c>
      <c r="G45" s="428">
        <v>84.13537359</v>
      </c>
      <c r="H45" s="427">
        <v>348.87977899999998</v>
      </c>
      <c r="I45" s="427">
        <v>1091.059166</v>
      </c>
      <c r="J45" s="427">
        <v>902.67937199999994</v>
      </c>
      <c r="K45" s="427">
        <v>0</v>
      </c>
      <c r="L45" s="428">
        <v>1428.2982680099999</v>
      </c>
      <c r="M45" s="427">
        <v>257.53795263999996</v>
      </c>
      <c r="N45" s="427">
        <v>294.64542699999998</v>
      </c>
      <c r="O45" s="427">
        <v>293.88362667000001</v>
      </c>
      <c r="P45" s="427">
        <v>1872.3623270200001</v>
      </c>
      <c r="Q45" s="428">
        <v>0</v>
      </c>
      <c r="R45" s="427">
        <v>0</v>
      </c>
      <c r="S45" s="427">
        <v>150.46975499999999</v>
      </c>
      <c r="T45" s="427">
        <v>382.86264511000002</v>
      </c>
      <c r="U45" s="427">
        <v>34.423659000000001</v>
      </c>
      <c r="V45" s="428">
        <v>855.54839500000003</v>
      </c>
      <c r="W45" s="427">
        <v>32.518169</v>
      </c>
      <c r="X45" s="427">
        <v>0</v>
      </c>
      <c r="Y45" s="427">
        <v>247.84889200000001</v>
      </c>
      <c r="Z45" s="427">
        <v>427.51906500000001</v>
      </c>
      <c r="AA45" s="428">
        <v>0</v>
      </c>
      <c r="AB45" s="427">
        <v>19.897397000000002</v>
      </c>
      <c r="AC45" s="427">
        <v>161.09634299999999</v>
      </c>
      <c r="AD45" s="427">
        <v>0</v>
      </c>
      <c r="AE45" s="427">
        <v>311.78328299999998</v>
      </c>
      <c r="AF45" s="428">
        <v>1231.2303283800002</v>
      </c>
      <c r="AG45" s="427">
        <v>0</v>
      </c>
      <c r="AH45" s="427">
        <v>0</v>
      </c>
      <c r="AI45" s="427">
        <v>0</v>
      </c>
      <c r="AJ45" s="427">
        <v>481.51753100000002</v>
      </c>
      <c r="AK45" s="428">
        <v>216.79667509999999</v>
      </c>
      <c r="AL45" s="427">
        <v>0</v>
      </c>
      <c r="AM45" s="427">
        <v>0</v>
      </c>
      <c r="AN45" s="427">
        <v>0</v>
      </c>
      <c r="AO45" s="427">
        <v>1.3157369999999999</v>
      </c>
      <c r="AP45" s="428">
        <v>150.37537466000001</v>
      </c>
      <c r="AQ45" s="427">
        <v>3.1131000000000002</v>
      </c>
      <c r="AR45" s="427">
        <v>0</v>
      </c>
      <c r="AS45" s="427">
        <v>0</v>
      </c>
      <c r="AT45" s="427">
        <v>105.178256</v>
      </c>
      <c r="AU45" s="428">
        <v>0</v>
      </c>
      <c r="AV45" s="427">
        <v>0</v>
      </c>
      <c r="AW45" s="427">
        <v>0</v>
      </c>
      <c r="AX45" s="427">
        <v>0</v>
      </c>
      <c r="AY45" s="427">
        <v>0</v>
      </c>
      <c r="AZ45" s="428">
        <v>0</v>
      </c>
      <c r="BA45" s="427">
        <v>0</v>
      </c>
      <c r="BB45" s="428">
        <v>4.3774879999999996</v>
      </c>
      <c r="BD45" s="85">
        <v>0</v>
      </c>
      <c r="BE45" s="85">
        <v>0</v>
      </c>
      <c r="BF45" s="85">
        <v>0</v>
      </c>
      <c r="BG45" s="85">
        <v>0</v>
      </c>
      <c r="BH45" s="85">
        <v>0</v>
      </c>
      <c r="BI45" s="85">
        <v>0</v>
      </c>
      <c r="BJ45" s="85">
        <v>0</v>
      </c>
      <c r="BK45" s="85">
        <v>0</v>
      </c>
      <c r="BL45" s="85">
        <v>0</v>
      </c>
      <c r="BM45" s="85">
        <v>0</v>
      </c>
      <c r="BN45" s="85">
        <v>0</v>
      </c>
      <c r="BO45" s="85">
        <v>0</v>
      </c>
    </row>
    <row r="46" spans="2:67" ht="42.6" customHeight="1">
      <c r="B46" s="379" t="s">
        <v>352</v>
      </c>
      <c r="C46" s="426">
        <v>1635.5533755399999</v>
      </c>
      <c r="D46" s="427">
        <v>0</v>
      </c>
      <c r="E46" s="427">
        <v>33.835355999999997</v>
      </c>
      <c r="F46" s="427">
        <v>48.942564770000004</v>
      </c>
      <c r="G46" s="428">
        <v>0</v>
      </c>
      <c r="H46" s="427">
        <v>1068.381815</v>
      </c>
      <c r="I46" s="427">
        <v>7.0540989999999999</v>
      </c>
      <c r="J46" s="427">
        <v>0</v>
      </c>
      <c r="K46" s="427">
        <v>0</v>
      </c>
      <c r="L46" s="428">
        <v>85.16966776999999</v>
      </c>
      <c r="M46" s="427">
        <v>0</v>
      </c>
      <c r="N46" s="427">
        <v>0</v>
      </c>
      <c r="O46" s="427">
        <v>0</v>
      </c>
      <c r="P46" s="427">
        <v>0</v>
      </c>
      <c r="Q46" s="428">
        <v>0</v>
      </c>
      <c r="R46" s="427">
        <v>0</v>
      </c>
      <c r="S46" s="427">
        <v>0</v>
      </c>
      <c r="T46" s="427">
        <v>0</v>
      </c>
      <c r="U46" s="427">
        <v>0</v>
      </c>
      <c r="V46" s="428">
        <v>0</v>
      </c>
      <c r="W46" s="427">
        <v>0</v>
      </c>
      <c r="X46" s="427">
        <v>0</v>
      </c>
      <c r="Y46" s="427">
        <v>0</v>
      </c>
      <c r="Z46" s="427">
        <v>392.169873</v>
      </c>
      <c r="AA46" s="428">
        <v>0</v>
      </c>
      <c r="AB46" s="427">
        <v>0</v>
      </c>
      <c r="AC46" s="427">
        <v>0</v>
      </c>
      <c r="AD46" s="427">
        <v>0</v>
      </c>
      <c r="AE46" s="427">
        <v>0</v>
      </c>
      <c r="AF46" s="428">
        <v>0</v>
      </c>
      <c r="AG46" s="427">
        <v>0</v>
      </c>
      <c r="AH46" s="427">
        <v>0</v>
      </c>
      <c r="AI46" s="427">
        <v>0</v>
      </c>
      <c r="AJ46" s="427">
        <v>0</v>
      </c>
      <c r="AK46" s="428">
        <v>0</v>
      </c>
      <c r="AL46" s="427">
        <v>0</v>
      </c>
      <c r="AM46" s="427">
        <v>0</v>
      </c>
      <c r="AN46" s="427">
        <v>0</v>
      </c>
      <c r="AO46" s="427">
        <v>0</v>
      </c>
      <c r="AP46" s="428">
        <v>0</v>
      </c>
      <c r="AQ46" s="427">
        <v>0</v>
      </c>
      <c r="AR46" s="427">
        <v>0</v>
      </c>
      <c r="AS46" s="427">
        <v>0</v>
      </c>
      <c r="AT46" s="427">
        <v>0</v>
      </c>
      <c r="AU46" s="428">
        <v>0</v>
      </c>
      <c r="AV46" s="427">
        <v>0</v>
      </c>
      <c r="AW46" s="427">
        <v>0</v>
      </c>
      <c r="AX46" s="427">
        <v>0</v>
      </c>
      <c r="AY46" s="427">
        <v>0</v>
      </c>
      <c r="AZ46" s="428">
        <v>0</v>
      </c>
      <c r="BA46" s="427">
        <v>0</v>
      </c>
      <c r="BB46" s="428">
        <v>0</v>
      </c>
      <c r="BD46" s="85">
        <v>0</v>
      </c>
      <c r="BE46" s="85">
        <v>0</v>
      </c>
      <c r="BF46" s="85">
        <v>0</v>
      </c>
      <c r="BG46" s="85">
        <v>0</v>
      </c>
      <c r="BH46" s="85">
        <v>0</v>
      </c>
      <c r="BI46" s="85">
        <v>0</v>
      </c>
      <c r="BJ46" s="85">
        <v>0</v>
      </c>
      <c r="BK46" s="85">
        <v>0</v>
      </c>
      <c r="BL46" s="85">
        <v>0</v>
      </c>
      <c r="BM46" s="85">
        <v>0</v>
      </c>
      <c r="BN46" s="85">
        <v>0</v>
      </c>
      <c r="BO46" s="85">
        <v>0</v>
      </c>
    </row>
    <row r="47" spans="2:67" ht="20.45" customHeight="1">
      <c r="B47" s="374" t="s">
        <v>353</v>
      </c>
      <c r="C47" s="426">
        <v>74795.918983229989</v>
      </c>
      <c r="D47" s="427">
        <v>2976.68998771</v>
      </c>
      <c r="E47" s="427">
        <v>5679.2281130000001</v>
      </c>
      <c r="F47" s="427">
        <v>3501.1814081799998</v>
      </c>
      <c r="G47" s="428">
        <v>14990.409084680001</v>
      </c>
      <c r="H47" s="427">
        <v>6019.4779269999999</v>
      </c>
      <c r="I47" s="427">
        <v>2193.8798670000001</v>
      </c>
      <c r="J47" s="427">
        <v>3772.9358099999999</v>
      </c>
      <c r="K47" s="427">
        <v>528.43576586999995</v>
      </c>
      <c r="L47" s="428">
        <v>4602.6076870799998</v>
      </c>
      <c r="M47" s="427">
        <v>14066.525619829999</v>
      </c>
      <c r="N47" s="427">
        <v>1551.172065</v>
      </c>
      <c r="O47" s="427">
        <v>471.18557077999998</v>
      </c>
      <c r="P47" s="427">
        <v>508.38284049000004</v>
      </c>
      <c r="Q47" s="428">
        <v>249.10065399999999</v>
      </c>
      <c r="R47" s="427">
        <v>818.09978899999999</v>
      </c>
      <c r="S47" s="427">
        <v>202.5471</v>
      </c>
      <c r="T47" s="427">
        <v>1172.08994897</v>
      </c>
      <c r="U47" s="427">
        <v>175.98788300000001</v>
      </c>
      <c r="V47" s="428">
        <v>2412.8683860000001</v>
      </c>
      <c r="W47" s="427">
        <v>1722.1604589999999</v>
      </c>
      <c r="X47" s="427">
        <v>371.85030599999999</v>
      </c>
      <c r="Y47" s="427">
        <v>96.389630999999994</v>
      </c>
      <c r="Z47" s="427">
        <v>934.17504199999996</v>
      </c>
      <c r="AA47" s="428">
        <v>188.92895999999999</v>
      </c>
      <c r="AB47" s="427">
        <v>48.871972</v>
      </c>
      <c r="AC47" s="427">
        <v>559.01114199999995</v>
      </c>
      <c r="AD47" s="427">
        <v>11.477719</v>
      </c>
      <c r="AE47" s="427">
        <v>869.71262200000001</v>
      </c>
      <c r="AF47" s="428">
        <v>72.382520700000001</v>
      </c>
      <c r="AG47" s="427">
        <v>423.76406600000001</v>
      </c>
      <c r="AH47" s="427">
        <v>984.07274199999995</v>
      </c>
      <c r="AI47" s="427">
        <v>172.14675399999999</v>
      </c>
      <c r="AJ47" s="427">
        <v>201.53453400000001</v>
      </c>
      <c r="AK47" s="428">
        <v>115.84847449999999</v>
      </c>
      <c r="AL47" s="427">
        <v>189.25465545</v>
      </c>
      <c r="AM47" s="427">
        <v>317.82229000000001</v>
      </c>
      <c r="AN47" s="427">
        <v>7.0886740000000001</v>
      </c>
      <c r="AO47" s="427">
        <v>814.03012100000001</v>
      </c>
      <c r="AP47" s="428">
        <v>120.59224243000001</v>
      </c>
      <c r="AQ47" s="427">
        <v>375.452786</v>
      </c>
      <c r="AR47" s="427">
        <v>37.314776000000002</v>
      </c>
      <c r="AS47" s="427">
        <v>6.6944729499999998</v>
      </c>
      <c r="AT47" s="427">
        <v>107.13341800000001</v>
      </c>
      <c r="AU47" s="428">
        <v>33.307445999999999</v>
      </c>
      <c r="AV47" s="427">
        <v>11.224397</v>
      </c>
      <c r="AW47" s="427">
        <v>21.393497</v>
      </c>
      <c r="AX47" s="427">
        <v>37.986088459999998</v>
      </c>
      <c r="AY47" s="427">
        <v>13.802925999999999</v>
      </c>
      <c r="AZ47" s="428">
        <v>9.8065731500000002</v>
      </c>
      <c r="BA47" s="427">
        <v>12.196096000000001</v>
      </c>
      <c r="BB47" s="428">
        <v>15.686071999999999</v>
      </c>
      <c r="BD47" s="85">
        <v>0</v>
      </c>
      <c r="BE47" s="85">
        <v>0</v>
      </c>
      <c r="BF47" s="85">
        <v>0</v>
      </c>
      <c r="BG47" s="85">
        <v>0</v>
      </c>
      <c r="BH47" s="85">
        <v>0</v>
      </c>
      <c r="BI47" s="85">
        <v>0</v>
      </c>
      <c r="BJ47" s="85">
        <v>0</v>
      </c>
      <c r="BK47" s="85">
        <v>0</v>
      </c>
      <c r="BL47" s="85">
        <v>0</v>
      </c>
      <c r="BM47" s="85">
        <v>0</v>
      </c>
      <c r="BN47" s="85">
        <v>0</v>
      </c>
      <c r="BO47" s="85">
        <v>0</v>
      </c>
    </row>
    <row r="48" spans="2:67" ht="20.45" customHeight="1">
      <c r="B48" s="374" t="s">
        <v>354</v>
      </c>
      <c r="C48" s="426">
        <v>134633.61923184001</v>
      </c>
      <c r="D48" s="427">
        <v>38123.047958519994</v>
      </c>
      <c r="E48" s="427">
        <v>15101.557558</v>
      </c>
      <c r="F48" s="427">
        <v>26889.482148319999</v>
      </c>
      <c r="G48" s="428">
        <v>11355.65254117</v>
      </c>
      <c r="H48" s="427">
        <v>5140.1620970000004</v>
      </c>
      <c r="I48" s="427">
        <v>2775.335266</v>
      </c>
      <c r="J48" s="427">
        <v>2854.7942979999998</v>
      </c>
      <c r="K48" s="427">
        <v>1638.22359381</v>
      </c>
      <c r="L48" s="428">
        <v>3476.6570237600004</v>
      </c>
      <c r="M48" s="427">
        <v>12108.454680409999</v>
      </c>
      <c r="N48" s="427">
        <v>5783.1081919999997</v>
      </c>
      <c r="O48" s="427">
        <v>42.059439879999999</v>
      </c>
      <c r="P48" s="427">
        <v>1514.03782303</v>
      </c>
      <c r="Q48" s="428">
        <v>262.61696499999999</v>
      </c>
      <c r="R48" s="427">
        <v>145.03394800000001</v>
      </c>
      <c r="S48" s="427">
        <v>300.46912900000001</v>
      </c>
      <c r="T48" s="427">
        <v>527.64491081999995</v>
      </c>
      <c r="U48" s="427">
        <v>123.177235</v>
      </c>
      <c r="V48" s="428">
        <v>542.69480499999997</v>
      </c>
      <c r="W48" s="427">
        <v>1072.9949449999999</v>
      </c>
      <c r="X48" s="427">
        <v>126.661829</v>
      </c>
      <c r="Y48" s="427">
        <v>79.434233000000006</v>
      </c>
      <c r="Z48" s="427">
        <v>193.23174</v>
      </c>
      <c r="AA48" s="428">
        <v>468.75006500000001</v>
      </c>
      <c r="AB48" s="427">
        <v>326.83758999999998</v>
      </c>
      <c r="AC48" s="427">
        <v>256.13859400000001</v>
      </c>
      <c r="AD48" s="427">
        <v>0.15227399999999999</v>
      </c>
      <c r="AE48" s="427">
        <v>1451.157033</v>
      </c>
      <c r="AF48" s="428">
        <v>853.40399428000001</v>
      </c>
      <c r="AG48" s="427">
        <v>8.8402659999999997</v>
      </c>
      <c r="AH48" s="427">
        <v>60.761693999999999</v>
      </c>
      <c r="AI48" s="427">
        <v>17.747979000000001</v>
      </c>
      <c r="AJ48" s="427">
        <v>485.52722399999999</v>
      </c>
      <c r="AK48" s="428">
        <v>44.419474950000001</v>
      </c>
      <c r="AL48" s="427">
        <v>24.799043359999999</v>
      </c>
      <c r="AM48" s="427">
        <v>59.603372</v>
      </c>
      <c r="AN48" s="427">
        <v>3.4983409999999999</v>
      </c>
      <c r="AO48" s="427">
        <v>14.192729999999999</v>
      </c>
      <c r="AP48" s="428">
        <v>4.7901709400000003</v>
      </c>
      <c r="AQ48" s="427">
        <v>0.39319999999999999</v>
      </c>
      <c r="AR48" s="427">
        <v>12.760695</v>
      </c>
      <c r="AS48" s="427">
        <v>10.829563390000001</v>
      </c>
      <c r="AT48" s="427">
        <v>16.906701999999999</v>
      </c>
      <c r="AU48" s="428">
        <v>0</v>
      </c>
      <c r="AV48" s="427">
        <v>3.7627009999999999</v>
      </c>
      <c r="AW48" s="427">
        <v>210.54046700000001</v>
      </c>
      <c r="AX48" s="427">
        <v>4.2797701999999997</v>
      </c>
      <c r="AY48" s="427">
        <v>0</v>
      </c>
      <c r="AZ48" s="428">
        <v>0</v>
      </c>
      <c r="BA48" s="427">
        <v>89.977293000000003</v>
      </c>
      <c r="BB48" s="428">
        <v>27.016635000000001</v>
      </c>
      <c r="BD48" s="85">
        <v>0</v>
      </c>
      <c r="BE48" s="85">
        <v>0</v>
      </c>
      <c r="BF48" s="85">
        <v>0</v>
      </c>
      <c r="BG48" s="85">
        <v>0</v>
      </c>
      <c r="BH48" s="85">
        <v>0</v>
      </c>
      <c r="BI48" s="85">
        <v>0</v>
      </c>
      <c r="BJ48" s="85">
        <v>0</v>
      </c>
      <c r="BK48" s="85">
        <v>0</v>
      </c>
      <c r="BL48" s="85">
        <v>0</v>
      </c>
      <c r="BM48" s="85">
        <v>0</v>
      </c>
      <c r="BN48" s="85">
        <v>0</v>
      </c>
      <c r="BO48" s="85">
        <v>0</v>
      </c>
    </row>
    <row r="49" spans="1:103" ht="20.45" customHeight="1">
      <c r="B49" s="374" t="s">
        <v>355</v>
      </c>
      <c r="C49" s="426">
        <v>43900.288037190003</v>
      </c>
      <c r="D49" s="427">
        <v>4951.9120713699995</v>
      </c>
      <c r="E49" s="427">
        <v>5861.0449189999999</v>
      </c>
      <c r="F49" s="427">
        <v>4278.5690370700004</v>
      </c>
      <c r="G49" s="428">
        <v>7425.452902</v>
      </c>
      <c r="H49" s="427">
        <v>2829.9346489999998</v>
      </c>
      <c r="I49" s="427">
        <v>1186.579244</v>
      </c>
      <c r="J49" s="427">
        <v>513.28878299999997</v>
      </c>
      <c r="K49" s="427">
        <v>910.56945715999996</v>
      </c>
      <c r="L49" s="428">
        <v>2464.1042569800002</v>
      </c>
      <c r="M49" s="427">
        <v>4109.6054068100002</v>
      </c>
      <c r="N49" s="427">
        <v>1394.7236370000001</v>
      </c>
      <c r="O49" s="427">
        <v>480.14862862000001</v>
      </c>
      <c r="P49" s="427">
        <v>2711.44547375</v>
      </c>
      <c r="Q49" s="428">
        <v>225.69866999999999</v>
      </c>
      <c r="R49" s="427">
        <v>263.64349499999997</v>
      </c>
      <c r="S49" s="427">
        <v>264.93109800000002</v>
      </c>
      <c r="T49" s="427">
        <v>828.01614413000004</v>
      </c>
      <c r="U49" s="427">
        <v>171.163397</v>
      </c>
      <c r="V49" s="428">
        <v>423.21004900000003</v>
      </c>
      <c r="W49" s="427">
        <v>200.529372</v>
      </c>
      <c r="X49" s="427">
        <v>8.8471810000000009</v>
      </c>
      <c r="Y49" s="427">
        <v>123.246286</v>
      </c>
      <c r="Z49" s="427">
        <v>100.931763</v>
      </c>
      <c r="AA49" s="428">
        <v>817.021975</v>
      </c>
      <c r="AB49" s="427">
        <v>5.444159</v>
      </c>
      <c r="AC49" s="427">
        <v>219.36422400000001</v>
      </c>
      <c r="AD49" s="427">
        <v>0</v>
      </c>
      <c r="AE49" s="427">
        <v>247.145208</v>
      </c>
      <c r="AF49" s="428">
        <v>0</v>
      </c>
      <c r="AG49" s="427">
        <v>106.01952</v>
      </c>
      <c r="AH49" s="427">
        <v>54.742404999999998</v>
      </c>
      <c r="AI49" s="427">
        <v>0</v>
      </c>
      <c r="AJ49" s="427">
        <v>405.491016</v>
      </c>
      <c r="AK49" s="428">
        <v>87.547070390000002</v>
      </c>
      <c r="AL49" s="427">
        <v>13.51514208</v>
      </c>
      <c r="AM49" s="427">
        <v>21.32816</v>
      </c>
      <c r="AN49" s="427">
        <v>50.348913000000003</v>
      </c>
      <c r="AO49" s="427">
        <v>0.177504</v>
      </c>
      <c r="AP49" s="428">
        <v>0</v>
      </c>
      <c r="AQ49" s="427">
        <v>0</v>
      </c>
      <c r="AR49" s="427">
        <v>97.901827999999995</v>
      </c>
      <c r="AS49" s="427">
        <v>12.86911583</v>
      </c>
      <c r="AT49" s="427">
        <v>0.92581800000000003</v>
      </c>
      <c r="AU49" s="428">
        <v>9.8622639999999997</v>
      </c>
      <c r="AV49" s="427">
        <v>12.199147</v>
      </c>
      <c r="AW49" s="427">
        <v>0</v>
      </c>
      <c r="AX49" s="427">
        <v>0</v>
      </c>
      <c r="AY49" s="427">
        <v>0</v>
      </c>
      <c r="AZ49" s="428">
        <v>0</v>
      </c>
      <c r="BA49" s="427">
        <v>0</v>
      </c>
      <c r="BB49" s="428">
        <v>10.788646999999999</v>
      </c>
      <c r="BD49" s="85">
        <v>0</v>
      </c>
      <c r="BE49" s="85">
        <v>0</v>
      </c>
      <c r="BF49" s="85">
        <v>0</v>
      </c>
      <c r="BG49" s="85">
        <v>0</v>
      </c>
      <c r="BH49" s="85">
        <v>0</v>
      </c>
      <c r="BI49" s="85">
        <v>0</v>
      </c>
      <c r="BJ49" s="85">
        <v>0</v>
      </c>
      <c r="BK49" s="85">
        <v>0</v>
      </c>
      <c r="BL49" s="85">
        <v>0</v>
      </c>
      <c r="BM49" s="85">
        <v>0</v>
      </c>
      <c r="BN49" s="85">
        <v>0</v>
      </c>
      <c r="BO49" s="85">
        <v>0</v>
      </c>
    </row>
    <row r="50" spans="1:103" ht="20.45" customHeight="1">
      <c r="B50" s="374" t="s">
        <v>356</v>
      </c>
      <c r="C50" s="426">
        <v>81541.751115520019</v>
      </c>
      <c r="D50" s="427">
        <v>3325.0763661000001</v>
      </c>
      <c r="E50" s="427">
        <v>5665.5643360000004</v>
      </c>
      <c r="F50" s="427">
        <v>5267.7127425899998</v>
      </c>
      <c r="G50" s="428">
        <v>15057.795119620001</v>
      </c>
      <c r="H50" s="427">
        <v>4973.9577579999996</v>
      </c>
      <c r="I50" s="427">
        <v>5301.2124229999999</v>
      </c>
      <c r="J50" s="427">
        <v>38068.572076999997</v>
      </c>
      <c r="K50" s="427">
        <v>0</v>
      </c>
      <c r="L50" s="428">
        <v>849.37230821000003</v>
      </c>
      <c r="M50" s="427">
        <v>310.32513508999995</v>
      </c>
      <c r="N50" s="427">
        <v>302.214224</v>
      </c>
      <c r="O50" s="427">
        <v>68.646685610000006</v>
      </c>
      <c r="P50" s="427">
        <v>1462.82760446</v>
      </c>
      <c r="Q50" s="428">
        <v>0</v>
      </c>
      <c r="R50" s="427">
        <v>16.946149999999999</v>
      </c>
      <c r="S50" s="427">
        <v>398.10155300000002</v>
      </c>
      <c r="T50" s="427">
        <v>2.177546</v>
      </c>
      <c r="U50" s="427">
        <v>3.44421</v>
      </c>
      <c r="V50" s="428">
        <v>142.27483599999999</v>
      </c>
      <c r="W50" s="427">
        <v>20.016459000000001</v>
      </c>
      <c r="X50" s="427">
        <v>0</v>
      </c>
      <c r="Y50" s="427">
        <v>18.346150000000002</v>
      </c>
      <c r="Z50" s="427">
        <v>3.452226</v>
      </c>
      <c r="AA50" s="428">
        <v>0.206456</v>
      </c>
      <c r="AB50" s="427">
        <v>0.35</v>
      </c>
      <c r="AC50" s="427">
        <v>4.5385520000000001</v>
      </c>
      <c r="AD50" s="427">
        <v>0</v>
      </c>
      <c r="AE50" s="427">
        <v>37.609923000000002</v>
      </c>
      <c r="AF50" s="428">
        <v>67.67180424</v>
      </c>
      <c r="AG50" s="427">
        <v>2.762769</v>
      </c>
      <c r="AH50" s="427">
        <v>17.133306999999999</v>
      </c>
      <c r="AI50" s="427">
        <v>0</v>
      </c>
      <c r="AJ50" s="427">
        <v>15.026469000000001</v>
      </c>
      <c r="AK50" s="428">
        <v>16.973307339999998</v>
      </c>
      <c r="AL50" s="427">
        <v>2.4015272599999999</v>
      </c>
      <c r="AM50" s="427">
        <v>0</v>
      </c>
      <c r="AN50" s="427">
        <v>1.310441</v>
      </c>
      <c r="AO50" s="427">
        <v>0</v>
      </c>
      <c r="AP50" s="428">
        <v>0</v>
      </c>
      <c r="AQ50" s="427">
        <v>68.928691000000001</v>
      </c>
      <c r="AR50" s="427">
        <v>2.3725770000000002</v>
      </c>
      <c r="AS50" s="427">
        <v>0</v>
      </c>
      <c r="AT50" s="427">
        <v>16.946149999999999</v>
      </c>
      <c r="AU50" s="428">
        <v>0</v>
      </c>
      <c r="AV50" s="427">
        <v>0</v>
      </c>
      <c r="AW50" s="427">
        <v>16.973306999999998</v>
      </c>
      <c r="AX50" s="427">
        <v>0</v>
      </c>
      <c r="AY50" s="427">
        <v>0.25000099999999997</v>
      </c>
      <c r="AZ50" s="428">
        <v>12.259924</v>
      </c>
      <c r="BA50" s="427">
        <v>0</v>
      </c>
      <c r="BB50" s="428">
        <v>0</v>
      </c>
      <c r="BD50" s="85">
        <v>0</v>
      </c>
      <c r="BE50" s="85">
        <v>0</v>
      </c>
      <c r="BF50" s="85">
        <v>0</v>
      </c>
      <c r="BG50" s="85">
        <v>0</v>
      </c>
      <c r="BH50" s="85">
        <v>0</v>
      </c>
      <c r="BI50" s="85">
        <v>0</v>
      </c>
      <c r="BJ50" s="85">
        <v>0</v>
      </c>
      <c r="BK50" s="85">
        <v>0</v>
      </c>
      <c r="BL50" s="85">
        <v>0</v>
      </c>
      <c r="BM50" s="85">
        <v>0</v>
      </c>
      <c r="BN50" s="85">
        <v>0</v>
      </c>
      <c r="BO50" s="85">
        <v>0</v>
      </c>
    </row>
    <row r="51" spans="1:103" ht="20.45" customHeight="1">
      <c r="B51" s="374" t="s">
        <v>357</v>
      </c>
      <c r="C51" s="426">
        <v>145934.44824053001</v>
      </c>
      <c r="D51" s="427">
        <v>37301.119997300004</v>
      </c>
      <c r="E51" s="427">
        <v>25725.235678000001</v>
      </c>
      <c r="F51" s="427">
        <v>1199.34342885</v>
      </c>
      <c r="G51" s="428">
        <v>37160.449989749999</v>
      </c>
      <c r="H51" s="427">
        <v>7110.6853940000001</v>
      </c>
      <c r="I51" s="427">
        <v>7436.2978869999997</v>
      </c>
      <c r="J51" s="427">
        <v>4685.1133989999998</v>
      </c>
      <c r="K51" s="427">
        <v>2204.96121025</v>
      </c>
      <c r="L51" s="428">
        <v>3290.8188356999999</v>
      </c>
      <c r="M51" s="427">
        <v>1057.4462500899999</v>
      </c>
      <c r="N51" s="427">
        <v>676.29472699999997</v>
      </c>
      <c r="O51" s="427">
        <v>991.90081008000004</v>
      </c>
      <c r="P51" s="427">
        <v>1587.30521069</v>
      </c>
      <c r="Q51" s="428">
        <v>248.263972</v>
      </c>
      <c r="R51" s="427">
        <v>472.848681</v>
      </c>
      <c r="S51" s="427">
        <v>681.61174300000005</v>
      </c>
      <c r="T51" s="427">
        <v>1692.8552634499999</v>
      </c>
      <c r="U51" s="427">
        <v>223.23020299999999</v>
      </c>
      <c r="V51" s="428">
        <v>1169.2913390000001</v>
      </c>
      <c r="W51" s="427">
        <v>524.92417599999999</v>
      </c>
      <c r="X51" s="427">
        <v>370.33459399999998</v>
      </c>
      <c r="Y51" s="427">
        <v>1364.228897</v>
      </c>
      <c r="Z51" s="427">
        <v>1667.8230060000001</v>
      </c>
      <c r="AA51" s="428">
        <v>2299.2314849999998</v>
      </c>
      <c r="AB51" s="427">
        <v>177.15192099999999</v>
      </c>
      <c r="AC51" s="427">
        <v>594.06171800000004</v>
      </c>
      <c r="AD51" s="427">
        <v>174.55446699999999</v>
      </c>
      <c r="AE51" s="427">
        <v>218.214054</v>
      </c>
      <c r="AF51" s="428">
        <v>457.03778926000001</v>
      </c>
      <c r="AG51" s="427">
        <v>41.012085999999996</v>
      </c>
      <c r="AH51" s="427">
        <v>0</v>
      </c>
      <c r="AI51" s="427">
        <v>145.01260099999999</v>
      </c>
      <c r="AJ51" s="427">
        <v>139.174351</v>
      </c>
      <c r="AK51" s="428">
        <v>160.43955969999999</v>
      </c>
      <c r="AL51" s="427">
        <v>37.409911000000001</v>
      </c>
      <c r="AM51" s="427">
        <v>627.78495699999996</v>
      </c>
      <c r="AN51" s="427">
        <v>40.908340000000003</v>
      </c>
      <c r="AO51" s="427">
        <v>575.02502600000003</v>
      </c>
      <c r="AP51" s="428">
        <v>400.60462747000003</v>
      </c>
      <c r="AQ51" s="427">
        <v>0</v>
      </c>
      <c r="AR51" s="427">
        <v>48.777811999999997</v>
      </c>
      <c r="AS51" s="427">
        <v>77.44349948</v>
      </c>
      <c r="AT51" s="427">
        <v>174.943308</v>
      </c>
      <c r="AU51" s="428">
        <v>75.742312999999996</v>
      </c>
      <c r="AV51" s="427">
        <v>7.5944539999999998</v>
      </c>
      <c r="AW51" s="427">
        <v>6.0545249999999999</v>
      </c>
      <c r="AX51" s="427">
        <v>400.57839545999997</v>
      </c>
      <c r="AY51" s="427">
        <v>0</v>
      </c>
      <c r="AZ51" s="428">
        <v>0.71951600000000004</v>
      </c>
      <c r="BA51" s="427">
        <v>6.3270000000000007E-2</v>
      </c>
      <c r="BB51" s="428">
        <v>212.523562</v>
      </c>
      <c r="BD51" s="85">
        <v>0</v>
      </c>
      <c r="BE51" s="85">
        <v>0</v>
      </c>
      <c r="BF51" s="85">
        <v>0</v>
      </c>
      <c r="BG51" s="85">
        <v>0</v>
      </c>
      <c r="BH51" s="85">
        <v>0</v>
      </c>
      <c r="BI51" s="85">
        <v>0</v>
      </c>
      <c r="BJ51" s="85">
        <v>0</v>
      </c>
      <c r="BK51" s="85">
        <v>0</v>
      </c>
      <c r="BL51" s="85">
        <v>0</v>
      </c>
      <c r="BM51" s="85">
        <v>0</v>
      </c>
      <c r="BN51" s="85">
        <v>0</v>
      </c>
      <c r="BO51" s="85">
        <v>0</v>
      </c>
    </row>
    <row r="52" spans="1:103" ht="20.45" customHeight="1">
      <c r="B52" s="374" t="s">
        <v>358</v>
      </c>
      <c r="C52" s="426">
        <v>81076.10182821998</v>
      </c>
      <c r="D52" s="427">
        <v>7345.7803716300004</v>
      </c>
      <c r="E52" s="427">
        <v>12605.229076</v>
      </c>
      <c r="F52" s="427">
        <v>9415.6708503099999</v>
      </c>
      <c r="G52" s="428">
        <v>25406.518189689999</v>
      </c>
      <c r="H52" s="427">
        <v>7308.133914</v>
      </c>
      <c r="I52" s="427">
        <v>4742.5040349999999</v>
      </c>
      <c r="J52" s="427">
        <v>56.769660999999999</v>
      </c>
      <c r="K52" s="427">
        <v>2080.4986649900002</v>
      </c>
      <c r="L52" s="428">
        <v>579.34237470000005</v>
      </c>
      <c r="M52" s="427">
        <v>0</v>
      </c>
      <c r="N52" s="427">
        <v>0</v>
      </c>
      <c r="O52" s="427">
        <v>107.95524629000001</v>
      </c>
      <c r="P52" s="427">
        <v>2954.0389969799999</v>
      </c>
      <c r="Q52" s="428">
        <v>0</v>
      </c>
      <c r="R52" s="427">
        <v>0</v>
      </c>
      <c r="S52" s="427">
        <v>283.11199199999999</v>
      </c>
      <c r="T52" s="427">
        <v>784.02306294000005</v>
      </c>
      <c r="U52" s="427">
        <v>39.463534000000003</v>
      </c>
      <c r="V52" s="428">
        <v>288.18083000000001</v>
      </c>
      <c r="W52" s="427">
        <v>8.0927349999999993</v>
      </c>
      <c r="X52" s="427">
        <v>0</v>
      </c>
      <c r="Y52" s="427">
        <v>2243.8170759999998</v>
      </c>
      <c r="Z52" s="427">
        <v>339.67801700000001</v>
      </c>
      <c r="AA52" s="428">
        <v>204.15978899999999</v>
      </c>
      <c r="AB52" s="427">
        <v>0</v>
      </c>
      <c r="AC52" s="427">
        <v>425.305004</v>
      </c>
      <c r="AD52" s="427">
        <v>0</v>
      </c>
      <c r="AE52" s="427">
        <v>276.30393600000002</v>
      </c>
      <c r="AF52" s="428">
        <v>40.015862060000003</v>
      </c>
      <c r="AG52" s="427">
        <v>133.17893100000001</v>
      </c>
      <c r="AH52" s="427">
        <v>0</v>
      </c>
      <c r="AI52" s="427">
        <v>4.8304010000000002</v>
      </c>
      <c r="AJ52" s="427">
        <v>74.133431000000002</v>
      </c>
      <c r="AK52" s="428">
        <v>26.174188399999998</v>
      </c>
      <c r="AL52" s="427">
        <v>85.813944180000007</v>
      </c>
      <c r="AM52" s="427">
        <v>1456.0527030000001</v>
      </c>
      <c r="AN52" s="427">
        <v>0.23363900000000001</v>
      </c>
      <c r="AO52" s="427">
        <v>7.6668940000000001</v>
      </c>
      <c r="AP52" s="428">
        <v>7.8443544300000001</v>
      </c>
      <c r="AQ52" s="427">
        <v>1.487258</v>
      </c>
      <c r="AR52" s="427">
        <v>1.534972</v>
      </c>
      <c r="AS52" s="427">
        <v>1.3271917</v>
      </c>
      <c r="AT52" s="427">
        <v>9.3822259999999993</v>
      </c>
      <c r="AU52" s="428">
        <v>70.319326000000004</v>
      </c>
      <c r="AV52" s="427">
        <v>26.548971000000002</v>
      </c>
      <c r="AW52" s="427">
        <v>16.186475000000002</v>
      </c>
      <c r="AX52" s="427">
        <v>1614.85916492</v>
      </c>
      <c r="AY52" s="427">
        <v>0</v>
      </c>
      <c r="AZ52" s="428">
        <v>0</v>
      </c>
      <c r="BA52" s="427">
        <v>3.934539</v>
      </c>
      <c r="BB52" s="428">
        <v>0</v>
      </c>
      <c r="BD52" s="85">
        <v>0</v>
      </c>
      <c r="BE52" s="85">
        <v>0</v>
      </c>
      <c r="BF52" s="85">
        <v>0</v>
      </c>
      <c r="BG52" s="85">
        <v>0</v>
      </c>
      <c r="BH52" s="85">
        <v>0</v>
      </c>
      <c r="BI52" s="85">
        <v>0</v>
      </c>
      <c r="BJ52" s="85">
        <v>0</v>
      </c>
      <c r="BK52" s="85">
        <v>0</v>
      </c>
      <c r="BL52" s="85">
        <v>0</v>
      </c>
      <c r="BM52" s="85">
        <v>0</v>
      </c>
      <c r="BN52" s="85">
        <v>0</v>
      </c>
      <c r="BO52" s="85">
        <v>0</v>
      </c>
    </row>
    <row r="53" spans="1:103" ht="20.45" customHeight="1">
      <c r="B53" s="374" t="s">
        <v>359</v>
      </c>
      <c r="C53" s="426">
        <v>225.09548839000001</v>
      </c>
      <c r="D53" s="427">
        <v>187.60071680999999</v>
      </c>
      <c r="E53" s="427">
        <v>0</v>
      </c>
      <c r="F53" s="427">
        <v>0</v>
      </c>
      <c r="G53" s="428">
        <v>0</v>
      </c>
      <c r="H53" s="427">
        <v>0</v>
      </c>
      <c r="I53" s="427">
        <v>0</v>
      </c>
      <c r="J53" s="427">
        <v>0</v>
      </c>
      <c r="K53" s="427">
        <v>0</v>
      </c>
      <c r="L53" s="428">
        <v>0</v>
      </c>
      <c r="M53" s="427">
        <v>0</v>
      </c>
      <c r="N53" s="427">
        <v>0</v>
      </c>
      <c r="O53" s="427">
        <v>0</v>
      </c>
      <c r="P53" s="427">
        <v>0</v>
      </c>
      <c r="Q53" s="428">
        <v>0</v>
      </c>
      <c r="R53" s="427">
        <v>0</v>
      </c>
      <c r="S53" s="427">
        <v>0</v>
      </c>
      <c r="T53" s="427">
        <v>0</v>
      </c>
      <c r="U53" s="427">
        <v>0</v>
      </c>
      <c r="V53" s="428">
        <v>0</v>
      </c>
      <c r="W53" s="427">
        <v>0</v>
      </c>
      <c r="X53" s="427">
        <v>0</v>
      </c>
      <c r="Y53" s="427">
        <v>0</v>
      </c>
      <c r="Z53" s="427">
        <v>0</v>
      </c>
      <c r="AA53" s="428">
        <v>0</v>
      </c>
      <c r="AB53" s="427">
        <v>0</v>
      </c>
      <c r="AC53" s="427">
        <v>0</v>
      </c>
      <c r="AD53" s="427">
        <v>0</v>
      </c>
      <c r="AE53" s="427">
        <v>0</v>
      </c>
      <c r="AF53" s="428">
        <v>0</v>
      </c>
      <c r="AG53" s="427">
        <v>0</v>
      </c>
      <c r="AH53" s="427">
        <v>0</v>
      </c>
      <c r="AI53" s="427">
        <v>24.072271000000001</v>
      </c>
      <c r="AJ53" s="427">
        <v>0</v>
      </c>
      <c r="AK53" s="428">
        <v>3.8321121800000002</v>
      </c>
      <c r="AL53" s="427">
        <v>0</v>
      </c>
      <c r="AM53" s="427">
        <v>0</v>
      </c>
      <c r="AN53" s="427">
        <v>0</v>
      </c>
      <c r="AO53" s="427">
        <v>0</v>
      </c>
      <c r="AP53" s="428">
        <v>9.5903884000000001</v>
      </c>
      <c r="AQ53" s="427">
        <v>0</v>
      </c>
      <c r="AR53" s="427">
        <v>0</v>
      </c>
      <c r="AS53" s="427">
        <v>0</v>
      </c>
      <c r="AT53" s="427">
        <v>0</v>
      </c>
      <c r="AU53" s="428">
        <v>0</v>
      </c>
      <c r="AV53" s="427">
        <v>0</v>
      </c>
      <c r="AW53" s="427">
        <v>0</v>
      </c>
      <c r="AX53" s="427">
        <v>0</v>
      </c>
      <c r="AY53" s="427">
        <v>0</v>
      </c>
      <c r="AZ53" s="428">
        <v>0</v>
      </c>
      <c r="BA53" s="427">
        <v>0</v>
      </c>
      <c r="BB53" s="428">
        <v>0</v>
      </c>
      <c r="BD53" s="85">
        <v>0</v>
      </c>
      <c r="BE53" s="85">
        <v>0</v>
      </c>
      <c r="BF53" s="85">
        <v>0</v>
      </c>
      <c r="BG53" s="85">
        <v>0</v>
      </c>
      <c r="BH53" s="85">
        <v>0</v>
      </c>
      <c r="BI53" s="85">
        <v>0</v>
      </c>
      <c r="BJ53" s="85">
        <v>0</v>
      </c>
      <c r="BK53" s="85">
        <v>0</v>
      </c>
      <c r="BL53" s="85">
        <v>0</v>
      </c>
      <c r="BM53" s="85">
        <v>0</v>
      </c>
      <c r="BN53" s="85">
        <v>0</v>
      </c>
      <c r="BO53" s="85">
        <v>0</v>
      </c>
    </row>
    <row r="54" spans="1:103" ht="20.45" customHeight="1">
      <c r="B54" s="374" t="s">
        <v>360</v>
      </c>
      <c r="C54" s="426">
        <v>7536.4814830900004</v>
      </c>
      <c r="D54" s="427">
        <v>0</v>
      </c>
      <c r="E54" s="427">
        <v>1735.229225</v>
      </c>
      <c r="F54" s="427">
        <v>1151.3169230899998</v>
      </c>
      <c r="G54" s="428">
        <v>0</v>
      </c>
      <c r="H54" s="427">
        <v>0</v>
      </c>
      <c r="I54" s="427">
        <v>0</v>
      </c>
      <c r="J54" s="427">
        <v>4381.9940889999998</v>
      </c>
      <c r="K54" s="427">
        <v>0</v>
      </c>
      <c r="L54" s="428">
        <v>99.637541760000005</v>
      </c>
      <c r="M54" s="427">
        <v>0</v>
      </c>
      <c r="N54" s="427">
        <v>0</v>
      </c>
      <c r="O54" s="427">
        <v>0</v>
      </c>
      <c r="P54" s="427">
        <v>37.970236240000006</v>
      </c>
      <c r="Q54" s="428">
        <v>0</v>
      </c>
      <c r="R54" s="427">
        <v>0</v>
      </c>
      <c r="S54" s="427">
        <v>55.811186999999997</v>
      </c>
      <c r="T54" s="427">
        <v>0</v>
      </c>
      <c r="U54" s="427">
        <v>0</v>
      </c>
      <c r="V54" s="428">
        <v>0</v>
      </c>
      <c r="W54" s="427">
        <v>0</v>
      </c>
      <c r="X54" s="427">
        <v>0</v>
      </c>
      <c r="Y54" s="427">
        <v>0</v>
      </c>
      <c r="Z54" s="427">
        <v>74.522281000000007</v>
      </c>
      <c r="AA54" s="428">
        <v>0</v>
      </c>
      <c r="AB54" s="427">
        <v>0</v>
      </c>
      <c r="AC54" s="427">
        <v>0</v>
      </c>
      <c r="AD54" s="427">
        <v>0</v>
      </c>
      <c r="AE54" s="427">
        <v>0</v>
      </c>
      <c r="AF54" s="428">
        <v>0</v>
      </c>
      <c r="AG54" s="427">
        <v>0</v>
      </c>
      <c r="AH54" s="427">
        <v>0</v>
      </c>
      <c r="AI54" s="427">
        <v>0</v>
      </c>
      <c r="AJ54" s="427">
        <v>0</v>
      </c>
      <c r="AK54" s="428">
        <v>0</v>
      </c>
      <c r="AL54" s="427">
        <v>0</v>
      </c>
      <c r="AM54" s="427">
        <v>0</v>
      </c>
      <c r="AN54" s="427">
        <v>0</v>
      </c>
      <c r="AO54" s="427">
        <v>0</v>
      </c>
      <c r="AP54" s="428">
        <v>0</v>
      </c>
      <c r="AQ54" s="427">
        <v>0</v>
      </c>
      <c r="AR54" s="427">
        <v>0</v>
      </c>
      <c r="AS54" s="427">
        <v>0</v>
      </c>
      <c r="AT54" s="427">
        <v>0</v>
      </c>
      <c r="AU54" s="428">
        <v>0</v>
      </c>
      <c r="AV54" s="427">
        <v>0</v>
      </c>
      <c r="AW54" s="427">
        <v>0</v>
      </c>
      <c r="AX54" s="427">
        <v>0</v>
      </c>
      <c r="AY54" s="427">
        <v>0</v>
      </c>
      <c r="AZ54" s="428">
        <v>0</v>
      </c>
      <c r="BA54" s="427">
        <v>0</v>
      </c>
      <c r="BB54" s="428">
        <v>0</v>
      </c>
      <c r="BD54" s="85">
        <v>0</v>
      </c>
      <c r="BE54" s="85">
        <v>0</v>
      </c>
      <c r="BF54" s="85">
        <v>0</v>
      </c>
      <c r="BG54" s="85">
        <v>0</v>
      </c>
      <c r="BH54" s="85">
        <v>0</v>
      </c>
      <c r="BI54" s="85">
        <v>0</v>
      </c>
      <c r="BJ54" s="85">
        <v>0</v>
      </c>
      <c r="BK54" s="85">
        <v>0</v>
      </c>
      <c r="BL54" s="85">
        <v>0</v>
      </c>
      <c r="BM54" s="85">
        <v>0</v>
      </c>
      <c r="BN54" s="85">
        <v>0</v>
      </c>
      <c r="BO54" s="85">
        <v>0</v>
      </c>
    </row>
    <row r="55" spans="1:103" ht="20.45" customHeight="1">
      <c r="B55" s="374"/>
      <c r="C55" s="426"/>
      <c r="D55" s="427"/>
      <c r="E55" s="427"/>
      <c r="F55" s="427"/>
      <c r="G55" s="428"/>
      <c r="H55" s="427"/>
      <c r="I55" s="427"/>
      <c r="J55" s="427"/>
      <c r="K55" s="427"/>
      <c r="L55" s="428"/>
      <c r="M55" s="427"/>
      <c r="N55" s="427"/>
      <c r="O55" s="427"/>
      <c r="P55" s="427"/>
      <c r="Q55" s="428"/>
      <c r="R55" s="427"/>
      <c r="S55" s="427"/>
      <c r="T55" s="427"/>
      <c r="U55" s="427"/>
      <c r="V55" s="428"/>
      <c r="W55" s="427"/>
      <c r="X55" s="427"/>
      <c r="Y55" s="427"/>
      <c r="Z55" s="427"/>
      <c r="AA55" s="428"/>
      <c r="AB55" s="427"/>
      <c r="AC55" s="427"/>
      <c r="AD55" s="427"/>
      <c r="AE55" s="427"/>
      <c r="AF55" s="428"/>
      <c r="AG55" s="427"/>
      <c r="AH55" s="427"/>
      <c r="AI55" s="427"/>
      <c r="AJ55" s="427"/>
      <c r="AK55" s="428"/>
      <c r="AL55" s="427"/>
      <c r="AM55" s="427"/>
      <c r="AN55" s="427"/>
      <c r="AO55" s="427"/>
      <c r="AP55" s="428"/>
      <c r="AQ55" s="427"/>
      <c r="AR55" s="427"/>
      <c r="AS55" s="427"/>
      <c r="AT55" s="427"/>
      <c r="AU55" s="428"/>
      <c r="AV55" s="427"/>
      <c r="AW55" s="427"/>
      <c r="AX55" s="427"/>
      <c r="AY55" s="427"/>
      <c r="AZ55" s="428"/>
      <c r="BA55" s="427"/>
      <c r="BB55" s="428"/>
    </row>
    <row r="56" spans="1:103" s="95" customFormat="1" ht="23.25" customHeight="1">
      <c r="A56" s="93"/>
      <c r="B56" s="372" t="s">
        <v>361</v>
      </c>
      <c r="C56" s="423">
        <v>13812931.41312425</v>
      </c>
      <c r="D56" s="424">
        <v>2991568.3823171002</v>
      </c>
      <c r="E56" s="424">
        <v>1910981.2611489999</v>
      </c>
      <c r="F56" s="424">
        <v>1702278.4942108402</v>
      </c>
      <c r="G56" s="425">
        <v>949235.73873943009</v>
      </c>
      <c r="H56" s="424">
        <v>856354.88078699994</v>
      </c>
      <c r="I56" s="424">
        <v>826650.70669599995</v>
      </c>
      <c r="J56" s="424">
        <v>492580.54697999998</v>
      </c>
      <c r="K56" s="424">
        <v>497135.04936768999</v>
      </c>
      <c r="L56" s="425">
        <v>332844.12287218001</v>
      </c>
      <c r="M56" s="424">
        <v>308236.67924090999</v>
      </c>
      <c r="N56" s="424">
        <v>298240.34052099998</v>
      </c>
      <c r="O56" s="424">
        <v>271385.17500007997</v>
      </c>
      <c r="P56" s="424">
        <v>239210.64257213002</v>
      </c>
      <c r="Q56" s="425">
        <v>208122.46712700001</v>
      </c>
      <c r="R56" s="424">
        <v>185795.06196699999</v>
      </c>
      <c r="S56" s="424">
        <v>189861.42737399999</v>
      </c>
      <c r="T56" s="424">
        <v>156966.78878962999</v>
      </c>
      <c r="U56" s="424">
        <v>167517.33757199999</v>
      </c>
      <c r="V56" s="425">
        <v>161346.13383000001</v>
      </c>
      <c r="W56" s="424">
        <v>153163.97782599999</v>
      </c>
      <c r="X56" s="424">
        <v>152492.64752200001</v>
      </c>
      <c r="Y56" s="424">
        <v>132258.718972</v>
      </c>
      <c r="Z56" s="424">
        <v>99800.181834999996</v>
      </c>
      <c r="AA56" s="425">
        <v>52935.606716000002</v>
      </c>
      <c r="AB56" s="424">
        <v>63390.238485000002</v>
      </c>
      <c r="AC56" s="424">
        <v>59922.384167999997</v>
      </c>
      <c r="AD56" s="424">
        <v>58831.674636999996</v>
      </c>
      <c r="AE56" s="424">
        <v>51462.462547000003</v>
      </c>
      <c r="AF56" s="425">
        <v>50252.924379420001</v>
      </c>
      <c r="AG56" s="424">
        <v>32711.987718</v>
      </c>
      <c r="AH56" s="424">
        <v>32639.541815</v>
      </c>
      <c r="AI56" s="424">
        <v>17505.028644000002</v>
      </c>
      <c r="AJ56" s="424">
        <v>19780.341856999999</v>
      </c>
      <c r="AK56" s="425">
        <v>14525.45986408</v>
      </c>
      <c r="AL56" s="424">
        <v>10575.957910090001</v>
      </c>
      <c r="AM56" s="424">
        <v>10874.147031</v>
      </c>
      <c r="AN56" s="424">
        <v>11527.573883999999</v>
      </c>
      <c r="AO56" s="424">
        <v>1488.9317940000001</v>
      </c>
      <c r="AP56" s="425">
        <v>8599.0877133499998</v>
      </c>
      <c r="AQ56" s="424">
        <v>5437.4635799999996</v>
      </c>
      <c r="AR56" s="424">
        <v>5641.1643780000004</v>
      </c>
      <c r="AS56" s="424">
        <v>4155.5641220100006</v>
      </c>
      <c r="AT56" s="424">
        <v>5513.4924270000001</v>
      </c>
      <c r="AU56" s="425">
        <v>2925.7538180000001</v>
      </c>
      <c r="AV56" s="424">
        <v>3713.4444680000001</v>
      </c>
      <c r="AW56" s="424">
        <v>3188.9020620000001</v>
      </c>
      <c r="AX56" s="424">
        <v>85.804984919999995</v>
      </c>
      <c r="AY56" s="424">
        <v>81.681882000000002</v>
      </c>
      <c r="AZ56" s="425">
        <v>9.7058513900000012</v>
      </c>
      <c r="BA56" s="424">
        <v>808.96155199999998</v>
      </c>
      <c r="BB56" s="425">
        <v>319.36156799999998</v>
      </c>
      <c r="BC56" s="93"/>
      <c r="BD56" s="93">
        <v>0</v>
      </c>
      <c r="BE56" s="93">
        <v>0</v>
      </c>
      <c r="BF56" s="93">
        <v>0</v>
      </c>
      <c r="BG56" s="93">
        <v>0</v>
      </c>
      <c r="BH56" s="93">
        <v>0</v>
      </c>
      <c r="BI56" s="93">
        <v>0</v>
      </c>
      <c r="BJ56" s="93">
        <v>0</v>
      </c>
      <c r="BK56" s="93">
        <v>0</v>
      </c>
      <c r="BL56" s="93">
        <v>0</v>
      </c>
      <c r="BM56" s="93">
        <v>0</v>
      </c>
      <c r="BN56" s="93">
        <v>0</v>
      </c>
      <c r="BO56" s="93">
        <v>0</v>
      </c>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row>
    <row r="57" spans="1:103" ht="20.45" customHeight="1">
      <c r="B57" s="374"/>
      <c r="C57" s="426"/>
      <c r="D57" s="427"/>
      <c r="E57" s="427"/>
      <c r="F57" s="427"/>
      <c r="G57" s="428"/>
      <c r="H57" s="427"/>
      <c r="I57" s="427"/>
      <c r="J57" s="427"/>
      <c r="K57" s="427"/>
      <c r="L57" s="428"/>
      <c r="M57" s="427"/>
      <c r="N57" s="427"/>
      <c r="O57" s="427"/>
      <c r="P57" s="427"/>
      <c r="Q57" s="428"/>
      <c r="R57" s="427"/>
      <c r="S57" s="427"/>
      <c r="T57" s="427"/>
      <c r="U57" s="427"/>
      <c r="V57" s="428"/>
      <c r="W57" s="427"/>
      <c r="X57" s="427"/>
      <c r="Y57" s="427"/>
      <c r="Z57" s="427"/>
      <c r="AA57" s="428"/>
      <c r="AB57" s="427"/>
      <c r="AC57" s="427"/>
      <c r="AD57" s="427"/>
      <c r="AE57" s="427"/>
      <c r="AF57" s="428"/>
      <c r="AG57" s="427"/>
      <c r="AH57" s="427"/>
      <c r="AI57" s="427"/>
      <c r="AJ57" s="427"/>
      <c r="AK57" s="428"/>
      <c r="AL57" s="427"/>
      <c r="AM57" s="427"/>
      <c r="AN57" s="427"/>
      <c r="AO57" s="427"/>
      <c r="AP57" s="428"/>
      <c r="AQ57" s="427"/>
      <c r="AR57" s="427"/>
      <c r="AS57" s="427"/>
      <c r="AT57" s="427"/>
      <c r="AU57" s="428"/>
      <c r="AV57" s="427"/>
      <c r="AW57" s="427"/>
      <c r="AX57" s="427"/>
      <c r="AY57" s="427"/>
      <c r="AZ57" s="428"/>
      <c r="BA57" s="427"/>
      <c r="BB57" s="428"/>
    </row>
    <row r="58" spans="1:103" ht="18">
      <c r="B58" s="374" t="s">
        <v>362</v>
      </c>
      <c r="C58" s="426">
        <v>8803595.3881364409</v>
      </c>
      <c r="D58" s="427">
        <v>2040591.96918955</v>
      </c>
      <c r="E58" s="427">
        <v>1040652.89208</v>
      </c>
      <c r="F58" s="427">
        <v>1197918.69655476</v>
      </c>
      <c r="G58" s="428">
        <v>753826.70749157993</v>
      </c>
      <c r="H58" s="427">
        <v>564627.66203500004</v>
      </c>
      <c r="I58" s="427">
        <v>542183.61335500004</v>
      </c>
      <c r="J58" s="427">
        <v>423132.48046799999</v>
      </c>
      <c r="K58" s="427">
        <v>275843.67226583004</v>
      </c>
      <c r="L58" s="428">
        <v>270044.41955032997</v>
      </c>
      <c r="M58" s="427">
        <v>247200.63168535999</v>
      </c>
      <c r="N58" s="427">
        <v>86382.309930000003</v>
      </c>
      <c r="O58" s="427">
        <v>77721.088168029994</v>
      </c>
      <c r="P58" s="427">
        <v>184904.77113318999</v>
      </c>
      <c r="Q58" s="428">
        <v>128181.946174</v>
      </c>
      <c r="R58" s="427">
        <v>77987.480439000006</v>
      </c>
      <c r="S58" s="427">
        <v>54789.251169000003</v>
      </c>
      <c r="T58" s="427">
        <v>144330.2208439</v>
      </c>
      <c r="U58" s="427">
        <v>33377.014503999999</v>
      </c>
      <c r="V58" s="428">
        <v>108903.06838</v>
      </c>
      <c r="W58" s="427">
        <v>84875.843936000005</v>
      </c>
      <c r="X58" s="427">
        <v>0</v>
      </c>
      <c r="Y58" s="427">
        <v>70254.931001000004</v>
      </c>
      <c r="Z58" s="427">
        <v>61524.345143999999</v>
      </c>
      <c r="AA58" s="428">
        <v>24498.693612999999</v>
      </c>
      <c r="AB58" s="427">
        <v>42298.532567000002</v>
      </c>
      <c r="AC58" s="427">
        <v>44685.583515999999</v>
      </c>
      <c r="AD58" s="427">
        <v>20.939309000000002</v>
      </c>
      <c r="AE58" s="427">
        <v>48637.903844</v>
      </c>
      <c r="AF58" s="428">
        <v>40221.752277120002</v>
      </c>
      <c r="AG58" s="427">
        <v>30562.223434</v>
      </c>
      <c r="AH58" s="427">
        <v>20822.398182000001</v>
      </c>
      <c r="AI58" s="427">
        <v>0</v>
      </c>
      <c r="AJ58" s="427">
        <v>18577.966864000002</v>
      </c>
      <c r="AK58" s="428">
        <v>12442.24572986</v>
      </c>
      <c r="AL58" s="427">
        <v>9580.2242760200006</v>
      </c>
      <c r="AM58" s="427">
        <v>10278.997613</v>
      </c>
      <c r="AN58" s="427">
        <v>9104.8781469999994</v>
      </c>
      <c r="AO58" s="427">
        <v>0</v>
      </c>
      <c r="AP58" s="428">
        <v>6413.6280500699995</v>
      </c>
      <c r="AQ58" s="427">
        <v>2522.6508050000002</v>
      </c>
      <c r="AR58" s="427">
        <v>2412.156939</v>
      </c>
      <c r="AS58" s="427">
        <v>441.73965189999996</v>
      </c>
      <c r="AT58" s="427">
        <v>5279.1274050000002</v>
      </c>
      <c r="AU58" s="428">
        <v>2011.124738</v>
      </c>
      <c r="AV58" s="427">
        <v>71.208348999999998</v>
      </c>
      <c r="AW58" s="427">
        <v>2674.9140659999998</v>
      </c>
      <c r="AX58" s="427">
        <v>27.717270940000002</v>
      </c>
      <c r="AY58" s="427">
        <v>0</v>
      </c>
      <c r="AZ58" s="428">
        <v>2.5000000000000001E-2</v>
      </c>
      <c r="BA58" s="427">
        <v>484.50000599999998</v>
      </c>
      <c r="BB58" s="428">
        <v>269.24098600000002</v>
      </c>
      <c r="BD58" s="85">
        <v>0</v>
      </c>
      <c r="BE58" s="85">
        <v>0</v>
      </c>
      <c r="BF58" s="85">
        <v>0</v>
      </c>
      <c r="BG58" s="85">
        <v>0</v>
      </c>
      <c r="BH58" s="85">
        <v>0</v>
      </c>
      <c r="BI58" s="85">
        <v>0</v>
      </c>
      <c r="BJ58" s="85">
        <v>0</v>
      </c>
      <c r="BK58" s="85">
        <v>0</v>
      </c>
      <c r="BL58" s="85">
        <v>0</v>
      </c>
      <c r="BM58" s="85">
        <v>0</v>
      </c>
      <c r="BN58" s="85">
        <v>0</v>
      </c>
      <c r="BO58" s="85">
        <v>0</v>
      </c>
    </row>
    <row r="59" spans="1:103" ht="20.45" customHeight="1">
      <c r="B59" s="375" t="s">
        <v>363</v>
      </c>
      <c r="C59" s="426">
        <v>5739352.1557925902</v>
      </c>
      <c r="D59" s="427">
        <v>1541232.7676331298</v>
      </c>
      <c r="E59" s="427">
        <v>632133.91466300003</v>
      </c>
      <c r="F59" s="427">
        <v>773646.20708059997</v>
      </c>
      <c r="G59" s="428">
        <v>531479.18319830997</v>
      </c>
      <c r="H59" s="427">
        <v>359728.94779800001</v>
      </c>
      <c r="I59" s="427">
        <v>286054.27446300001</v>
      </c>
      <c r="J59" s="427">
        <v>341526.71283099998</v>
      </c>
      <c r="K59" s="427">
        <v>207359.35579286999</v>
      </c>
      <c r="L59" s="428">
        <v>138614.30431217002</v>
      </c>
      <c r="M59" s="427">
        <v>192839.64154993001</v>
      </c>
      <c r="N59" s="427">
        <v>44607.261169999998</v>
      </c>
      <c r="O59" s="427">
        <v>35772.46023543</v>
      </c>
      <c r="P59" s="427">
        <v>85053.265476219996</v>
      </c>
      <c r="Q59" s="428">
        <v>42617.274704000003</v>
      </c>
      <c r="R59" s="427">
        <v>73013.694113000005</v>
      </c>
      <c r="S59" s="427">
        <v>9155.2740159999994</v>
      </c>
      <c r="T59" s="427">
        <v>138697.40667147</v>
      </c>
      <c r="U59" s="427">
        <v>19625.951827000001</v>
      </c>
      <c r="V59" s="428">
        <v>49668.393600000003</v>
      </c>
      <c r="W59" s="427">
        <v>35951.302558000003</v>
      </c>
      <c r="X59" s="427">
        <v>0</v>
      </c>
      <c r="Y59" s="427">
        <v>42570.778873000003</v>
      </c>
      <c r="Z59" s="427">
        <v>37287.785806</v>
      </c>
      <c r="AA59" s="428">
        <v>3654.9253180000001</v>
      </c>
      <c r="AB59" s="427">
        <v>14451.769222000001</v>
      </c>
      <c r="AC59" s="427">
        <v>15593.349135</v>
      </c>
      <c r="AD59" s="427">
        <v>20.939309000000002</v>
      </c>
      <c r="AE59" s="427">
        <v>24226.583767</v>
      </c>
      <c r="AF59" s="428">
        <v>5547.8134483699996</v>
      </c>
      <c r="AG59" s="427">
        <v>16745.346603000002</v>
      </c>
      <c r="AH59" s="427">
        <v>460.10212000000001</v>
      </c>
      <c r="AI59" s="427">
        <v>0</v>
      </c>
      <c r="AJ59" s="427">
        <v>9137.7731600000006</v>
      </c>
      <c r="AK59" s="428">
        <v>654.00287302999993</v>
      </c>
      <c r="AL59" s="427">
        <v>1759.4111309</v>
      </c>
      <c r="AM59" s="427">
        <v>10278.997613</v>
      </c>
      <c r="AN59" s="427">
        <v>7474.3676320000004</v>
      </c>
      <c r="AO59" s="427">
        <v>0</v>
      </c>
      <c r="AP59" s="428">
        <v>1460.6128183199999</v>
      </c>
      <c r="AQ59" s="427">
        <v>1.080838</v>
      </c>
      <c r="AR59" s="427">
        <v>2110.1337050000002</v>
      </c>
      <c r="AS59" s="427">
        <v>441.73965189999996</v>
      </c>
      <c r="AT59" s="427">
        <v>2936.973602</v>
      </c>
      <c r="AU59" s="428">
        <v>2011.124738</v>
      </c>
      <c r="AV59" s="427">
        <v>0</v>
      </c>
      <c r="AW59" s="427">
        <v>1236.7283420000001</v>
      </c>
      <c r="AX59" s="427">
        <v>27.717270940000002</v>
      </c>
      <c r="AY59" s="427">
        <v>0</v>
      </c>
      <c r="AZ59" s="428">
        <v>2.5000000000000001E-2</v>
      </c>
      <c r="BA59" s="427">
        <v>484.48012299999999</v>
      </c>
      <c r="BB59" s="428">
        <v>0</v>
      </c>
      <c r="BD59" s="85">
        <v>0</v>
      </c>
      <c r="BE59" s="85">
        <v>0</v>
      </c>
      <c r="BF59" s="85">
        <v>0</v>
      </c>
      <c r="BG59" s="85">
        <v>0</v>
      </c>
      <c r="BH59" s="85">
        <v>0</v>
      </c>
      <c r="BI59" s="85">
        <v>0</v>
      </c>
      <c r="BJ59" s="85">
        <v>0</v>
      </c>
      <c r="BK59" s="85">
        <v>0</v>
      </c>
      <c r="BL59" s="85">
        <v>0</v>
      </c>
      <c r="BM59" s="85">
        <v>0</v>
      </c>
      <c r="BN59" s="85">
        <v>0</v>
      </c>
      <c r="BO59" s="85">
        <v>0</v>
      </c>
    </row>
    <row r="60" spans="1:103" ht="20.45" customHeight="1">
      <c r="B60" s="375" t="s">
        <v>364</v>
      </c>
      <c r="C60" s="426">
        <v>2632403.8665975109</v>
      </c>
      <c r="D60" s="427">
        <v>332313.99666146998</v>
      </c>
      <c r="E60" s="427">
        <v>328107.93430099997</v>
      </c>
      <c r="F60" s="427">
        <v>387771.44201981998</v>
      </c>
      <c r="G60" s="428">
        <v>213396.35101781</v>
      </c>
      <c r="H60" s="427">
        <v>182976.91501299999</v>
      </c>
      <c r="I60" s="427">
        <v>217773.624389</v>
      </c>
      <c r="J60" s="427">
        <v>57089.018106000003</v>
      </c>
      <c r="K60" s="427">
        <v>65924.489951359996</v>
      </c>
      <c r="L60" s="428">
        <v>131232.14067302999</v>
      </c>
      <c r="M60" s="427">
        <v>54360.990135430002</v>
      </c>
      <c r="N60" s="427">
        <v>40705.682581000001</v>
      </c>
      <c r="O60" s="427">
        <v>39524.144647709996</v>
      </c>
      <c r="P60" s="427">
        <v>95090.071860890006</v>
      </c>
      <c r="Q60" s="428">
        <v>85564.671470000001</v>
      </c>
      <c r="R60" s="427">
        <v>4973.7863260000004</v>
      </c>
      <c r="S60" s="427">
        <v>40193.266756999998</v>
      </c>
      <c r="T60" s="427">
        <v>4892.0098631599994</v>
      </c>
      <c r="U60" s="427">
        <v>13709.871189</v>
      </c>
      <c r="V60" s="428">
        <v>59181.589855999999</v>
      </c>
      <c r="W60" s="427">
        <v>47076.593708</v>
      </c>
      <c r="X60" s="427">
        <v>0</v>
      </c>
      <c r="Y60" s="427">
        <v>27681.593595999999</v>
      </c>
      <c r="Z60" s="427">
        <v>24223.022125</v>
      </c>
      <c r="AA60" s="428">
        <v>2364.4772950000001</v>
      </c>
      <c r="AB60" s="427">
        <v>27846.428757999998</v>
      </c>
      <c r="AC60" s="427">
        <v>18322.139331999999</v>
      </c>
      <c r="AD60" s="427">
        <v>0</v>
      </c>
      <c r="AE60" s="427">
        <v>24324.020353</v>
      </c>
      <c r="AF60" s="428">
        <v>34673.938828749997</v>
      </c>
      <c r="AG60" s="427">
        <v>13816.876831</v>
      </c>
      <c r="AH60" s="427">
        <v>17240.653947999999</v>
      </c>
      <c r="AI60" s="427">
        <v>0</v>
      </c>
      <c r="AJ60" s="427">
        <v>9440.1937039999993</v>
      </c>
      <c r="AK60" s="428">
        <v>11787.80336455</v>
      </c>
      <c r="AL60" s="427">
        <v>7820.8131451199997</v>
      </c>
      <c r="AM60" s="427">
        <v>0</v>
      </c>
      <c r="AN60" s="427">
        <v>1630.5105149999999</v>
      </c>
      <c r="AO60" s="427">
        <v>0</v>
      </c>
      <c r="AP60" s="428">
        <v>4952.4821274099995</v>
      </c>
      <c r="AQ60" s="427">
        <v>0</v>
      </c>
      <c r="AR60" s="427">
        <v>301.660709</v>
      </c>
      <c r="AS60" s="427">
        <v>0</v>
      </c>
      <c r="AT60" s="427">
        <v>2340.7010959999998</v>
      </c>
      <c r="AU60" s="428">
        <v>0</v>
      </c>
      <c r="AV60" s="427">
        <v>71.208348999999998</v>
      </c>
      <c r="AW60" s="427">
        <v>1437.5110079999999</v>
      </c>
      <c r="AX60" s="427">
        <v>0</v>
      </c>
      <c r="AY60" s="427">
        <v>0</v>
      </c>
      <c r="AZ60" s="428">
        <v>0</v>
      </c>
      <c r="BA60" s="427">
        <v>0</v>
      </c>
      <c r="BB60" s="428">
        <v>269.24098600000002</v>
      </c>
      <c r="BD60" s="85">
        <v>0</v>
      </c>
      <c r="BE60" s="85">
        <v>0</v>
      </c>
      <c r="BF60" s="85">
        <v>0</v>
      </c>
      <c r="BG60" s="85">
        <v>0</v>
      </c>
      <c r="BH60" s="85">
        <v>0</v>
      </c>
      <c r="BI60" s="85">
        <v>0</v>
      </c>
      <c r="BJ60" s="85">
        <v>0</v>
      </c>
      <c r="BK60" s="85">
        <v>0</v>
      </c>
      <c r="BL60" s="85">
        <v>0</v>
      </c>
      <c r="BM60" s="85">
        <v>0</v>
      </c>
      <c r="BN60" s="85">
        <v>0</v>
      </c>
      <c r="BO60" s="85">
        <v>0</v>
      </c>
    </row>
    <row r="61" spans="1:103" ht="20.45" customHeight="1">
      <c r="B61" s="380" t="s">
        <v>365</v>
      </c>
      <c r="C61" s="426">
        <v>2136496.4190147398</v>
      </c>
      <c r="D61" s="427">
        <v>305721.72764928004</v>
      </c>
      <c r="E61" s="427">
        <v>271775.26652599999</v>
      </c>
      <c r="F61" s="427">
        <v>381051.00524997996</v>
      </c>
      <c r="G61" s="428">
        <v>120404.20384021</v>
      </c>
      <c r="H61" s="427">
        <v>173624.53529199999</v>
      </c>
      <c r="I61" s="427">
        <v>191829.12175300001</v>
      </c>
      <c r="J61" s="427">
        <v>57082.164863999998</v>
      </c>
      <c r="K61" s="427">
        <v>0</v>
      </c>
      <c r="L61" s="428">
        <v>80477.797093639994</v>
      </c>
      <c r="M61" s="427">
        <v>54360.990135430002</v>
      </c>
      <c r="N61" s="427">
        <v>40705.682581000001</v>
      </c>
      <c r="O61" s="427">
        <v>25707.100908050001</v>
      </c>
      <c r="P61" s="427">
        <v>93164.956281240011</v>
      </c>
      <c r="Q61" s="428">
        <v>1662.471065</v>
      </c>
      <c r="R61" s="427">
        <v>0</v>
      </c>
      <c r="S61" s="427">
        <v>12355.981995</v>
      </c>
      <c r="T61" s="427">
        <v>4892.0098631599994</v>
      </c>
      <c r="U61" s="427">
        <v>11826.751678000001</v>
      </c>
      <c r="V61" s="428">
        <v>48985.726841000003</v>
      </c>
      <c r="W61" s="427">
        <v>46990.933309</v>
      </c>
      <c r="X61" s="427">
        <v>0</v>
      </c>
      <c r="Y61" s="427">
        <v>24833.319559</v>
      </c>
      <c r="Z61" s="427">
        <v>23406.691629000001</v>
      </c>
      <c r="AA61" s="428">
        <v>2364.4772950000001</v>
      </c>
      <c r="AB61" s="427">
        <v>27846.428757999998</v>
      </c>
      <c r="AC61" s="427">
        <v>9953.5448680000009</v>
      </c>
      <c r="AD61" s="427">
        <v>0</v>
      </c>
      <c r="AE61" s="427">
        <v>24324.020353</v>
      </c>
      <c r="AF61" s="428">
        <v>34673.938828749997</v>
      </c>
      <c r="AG61" s="427">
        <v>13816.876831</v>
      </c>
      <c r="AH61" s="427">
        <v>14047.578272000001</v>
      </c>
      <c r="AI61" s="427">
        <v>0</v>
      </c>
      <c r="AJ61" s="427">
        <v>9440.1937039999993</v>
      </c>
      <c r="AK61" s="428">
        <v>11787.80336455</v>
      </c>
      <c r="AL61" s="427">
        <v>6784.9809290499998</v>
      </c>
      <c r="AM61" s="427">
        <v>0</v>
      </c>
      <c r="AN61" s="427">
        <v>1630.5105149999999</v>
      </c>
      <c r="AO61" s="427">
        <v>0</v>
      </c>
      <c r="AP61" s="428">
        <v>4931.5779613999994</v>
      </c>
      <c r="AQ61" s="427">
        <v>0</v>
      </c>
      <c r="AR61" s="427">
        <v>301.660709</v>
      </c>
      <c r="AS61" s="427">
        <v>0</v>
      </c>
      <c r="AT61" s="427">
        <v>2340.7010959999998</v>
      </c>
      <c r="AU61" s="428">
        <v>0</v>
      </c>
      <c r="AV61" s="427">
        <v>71.208348999999998</v>
      </c>
      <c r="AW61" s="427">
        <v>1053.2380820000001</v>
      </c>
      <c r="AX61" s="427">
        <v>0</v>
      </c>
      <c r="AY61" s="427">
        <v>0</v>
      </c>
      <c r="AZ61" s="428">
        <v>0</v>
      </c>
      <c r="BA61" s="427">
        <v>0</v>
      </c>
      <c r="BB61" s="428">
        <v>269.24098600000002</v>
      </c>
      <c r="BD61" s="85">
        <v>0</v>
      </c>
      <c r="BE61" s="85">
        <v>0</v>
      </c>
      <c r="BF61" s="85">
        <v>0</v>
      </c>
      <c r="BG61" s="85">
        <v>0</v>
      </c>
      <c r="BH61" s="85">
        <v>0</v>
      </c>
      <c r="BI61" s="85">
        <v>0</v>
      </c>
      <c r="BJ61" s="85">
        <v>0</v>
      </c>
      <c r="BK61" s="85">
        <v>0</v>
      </c>
      <c r="BL61" s="85">
        <v>0</v>
      </c>
      <c r="BM61" s="85">
        <v>0</v>
      </c>
      <c r="BN61" s="85">
        <v>0</v>
      </c>
      <c r="BO61" s="85">
        <v>0</v>
      </c>
    </row>
    <row r="62" spans="1:103" ht="20.45" customHeight="1">
      <c r="B62" s="380" t="s">
        <v>366</v>
      </c>
      <c r="C62" s="426">
        <v>495907.44758277002</v>
      </c>
      <c r="D62" s="427">
        <v>26592.269012189998</v>
      </c>
      <c r="E62" s="427">
        <v>56332.667775000002</v>
      </c>
      <c r="F62" s="427">
        <v>6720.4367698400001</v>
      </c>
      <c r="G62" s="428">
        <v>92992.147177600011</v>
      </c>
      <c r="H62" s="427">
        <v>9352.3797209999993</v>
      </c>
      <c r="I62" s="427">
        <v>25944.502636000001</v>
      </c>
      <c r="J62" s="427">
        <v>6.8532419999999998</v>
      </c>
      <c r="K62" s="427">
        <v>65924.489951359996</v>
      </c>
      <c r="L62" s="428">
        <v>50754.343579389999</v>
      </c>
      <c r="M62" s="427">
        <v>0</v>
      </c>
      <c r="N62" s="427">
        <v>0</v>
      </c>
      <c r="O62" s="427">
        <v>13817.043739659999</v>
      </c>
      <c r="P62" s="427">
        <v>1925.1155796500002</v>
      </c>
      <c r="Q62" s="428">
        <v>83902.200404999996</v>
      </c>
      <c r="R62" s="427">
        <v>4973.7863260000004</v>
      </c>
      <c r="S62" s="427">
        <v>27837.284761999999</v>
      </c>
      <c r="T62" s="427">
        <v>0</v>
      </c>
      <c r="U62" s="427">
        <v>1883.1195110000001</v>
      </c>
      <c r="V62" s="428">
        <v>10195.863015000001</v>
      </c>
      <c r="W62" s="427">
        <v>85.660398999999998</v>
      </c>
      <c r="X62" s="427">
        <v>0</v>
      </c>
      <c r="Y62" s="427">
        <v>2848.2740370000001</v>
      </c>
      <c r="Z62" s="427">
        <v>816.33049600000004</v>
      </c>
      <c r="AA62" s="428">
        <v>0</v>
      </c>
      <c r="AB62" s="427">
        <v>0</v>
      </c>
      <c r="AC62" s="427">
        <v>8368.5944639999998</v>
      </c>
      <c r="AD62" s="427">
        <v>0</v>
      </c>
      <c r="AE62" s="427">
        <v>0</v>
      </c>
      <c r="AF62" s="428">
        <v>0</v>
      </c>
      <c r="AG62" s="427">
        <v>0</v>
      </c>
      <c r="AH62" s="427">
        <v>3193.0756759999999</v>
      </c>
      <c r="AI62" s="427">
        <v>0</v>
      </c>
      <c r="AJ62" s="427">
        <v>0</v>
      </c>
      <c r="AK62" s="428">
        <v>0</v>
      </c>
      <c r="AL62" s="427">
        <v>1035.83221607</v>
      </c>
      <c r="AM62" s="427">
        <v>0</v>
      </c>
      <c r="AN62" s="427">
        <v>0</v>
      </c>
      <c r="AO62" s="427">
        <v>0</v>
      </c>
      <c r="AP62" s="428">
        <v>20.904166010000001</v>
      </c>
      <c r="AQ62" s="427">
        <v>0</v>
      </c>
      <c r="AR62" s="427">
        <v>0</v>
      </c>
      <c r="AS62" s="427">
        <v>0</v>
      </c>
      <c r="AT62" s="427">
        <v>0</v>
      </c>
      <c r="AU62" s="428">
        <v>0</v>
      </c>
      <c r="AV62" s="427">
        <v>0</v>
      </c>
      <c r="AW62" s="427">
        <v>384.27292599999998</v>
      </c>
      <c r="AX62" s="427">
        <v>0</v>
      </c>
      <c r="AY62" s="427">
        <v>0</v>
      </c>
      <c r="AZ62" s="428">
        <v>0</v>
      </c>
      <c r="BA62" s="427">
        <v>0</v>
      </c>
      <c r="BB62" s="428">
        <v>0</v>
      </c>
      <c r="BD62" s="85">
        <v>0</v>
      </c>
      <c r="BE62" s="85">
        <v>0</v>
      </c>
      <c r="BF62" s="85">
        <v>0</v>
      </c>
      <c r="BG62" s="85">
        <v>0</v>
      </c>
      <c r="BH62" s="85">
        <v>0</v>
      </c>
      <c r="BI62" s="85">
        <v>0</v>
      </c>
      <c r="BJ62" s="85">
        <v>0</v>
      </c>
      <c r="BK62" s="85">
        <v>0</v>
      </c>
      <c r="BL62" s="85">
        <v>0</v>
      </c>
      <c r="BM62" s="85">
        <v>0</v>
      </c>
      <c r="BN62" s="85">
        <v>0</v>
      </c>
      <c r="BO62" s="85">
        <v>0</v>
      </c>
    </row>
    <row r="63" spans="1:103" ht="20.45" customHeight="1">
      <c r="B63" s="375" t="s">
        <v>367</v>
      </c>
      <c r="C63" s="426">
        <v>401441.98789369996</v>
      </c>
      <c r="D63" s="427">
        <v>159464.60002136999</v>
      </c>
      <c r="E63" s="427">
        <v>77545.028504000002</v>
      </c>
      <c r="F63" s="427">
        <v>32104.76317464</v>
      </c>
      <c r="G63" s="428">
        <v>0</v>
      </c>
      <c r="H63" s="427">
        <v>19168.907652000002</v>
      </c>
      <c r="I63" s="427">
        <v>36639.645100000002</v>
      </c>
      <c r="J63" s="427">
        <v>24023.427231999998</v>
      </c>
      <c r="K63" s="427">
        <v>2518.2719224899997</v>
      </c>
      <c r="L63" s="428">
        <v>0</v>
      </c>
      <c r="M63" s="427">
        <v>0</v>
      </c>
      <c r="N63" s="427">
        <v>837.11831500000005</v>
      </c>
      <c r="O63" s="427">
        <v>2420.96385973</v>
      </c>
      <c r="P63" s="427">
        <v>4702.9895694699999</v>
      </c>
      <c r="Q63" s="428">
        <v>0</v>
      </c>
      <c r="R63" s="427">
        <v>0</v>
      </c>
      <c r="S63" s="427">
        <v>5440.0515759999998</v>
      </c>
      <c r="T63" s="427">
        <v>0</v>
      </c>
      <c r="U63" s="427">
        <v>0</v>
      </c>
      <c r="V63" s="428">
        <v>0</v>
      </c>
      <c r="W63" s="427">
        <v>1847.4740019999999</v>
      </c>
      <c r="X63" s="427">
        <v>0</v>
      </c>
      <c r="Y63" s="427">
        <v>0</v>
      </c>
      <c r="Z63" s="427">
        <v>0</v>
      </c>
      <c r="AA63" s="428">
        <v>18345.792452000002</v>
      </c>
      <c r="AB63" s="427">
        <v>0</v>
      </c>
      <c r="AC63" s="427">
        <v>10740.460537999999</v>
      </c>
      <c r="AD63" s="427">
        <v>0</v>
      </c>
      <c r="AE63" s="427">
        <v>0</v>
      </c>
      <c r="AF63" s="428">
        <v>0</v>
      </c>
      <c r="AG63" s="427">
        <v>0</v>
      </c>
      <c r="AH63" s="427">
        <v>3121.2352529999998</v>
      </c>
      <c r="AI63" s="427">
        <v>0</v>
      </c>
      <c r="AJ63" s="427">
        <v>0</v>
      </c>
      <c r="AK63" s="428">
        <v>0</v>
      </c>
      <c r="AL63" s="427">
        <v>0</v>
      </c>
      <c r="AM63" s="427">
        <v>0</v>
      </c>
      <c r="AN63" s="427">
        <v>0</v>
      </c>
      <c r="AO63" s="427">
        <v>0</v>
      </c>
      <c r="AP63" s="428">
        <v>0</v>
      </c>
      <c r="AQ63" s="427">
        <v>2521.258722</v>
      </c>
      <c r="AR63" s="427">
        <v>0</v>
      </c>
      <c r="AS63" s="427">
        <v>0</v>
      </c>
      <c r="AT63" s="427">
        <v>0</v>
      </c>
      <c r="AU63" s="428">
        <v>0</v>
      </c>
      <c r="AV63" s="427">
        <v>0</v>
      </c>
      <c r="AW63" s="427">
        <v>0</v>
      </c>
      <c r="AX63" s="427">
        <v>0</v>
      </c>
      <c r="AY63" s="427">
        <v>0</v>
      </c>
      <c r="AZ63" s="428">
        <v>0</v>
      </c>
      <c r="BA63" s="427">
        <v>0</v>
      </c>
      <c r="BB63" s="428">
        <v>0</v>
      </c>
      <c r="BD63" s="85">
        <v>0</v>
      </c>
      <c r="BE63" s="85">
        <v>0</v>
      </c>
      <c r="BF63" s="85">
        <v>0</v>
      </c>
      <c r="BG63" s="85">
        <v>0</v>
      </c>
      <c r="BH63" s="85">
        <v>0</v>
      </c>
      <c r="BI63" s="85">
        <v>0</v>
      </c>
      <c r="BJ63" s="85">
        <v>0</v>
      </c>
      <c r="BK63" s="85">
        <v>0</v>
      </c>
      <c r="BL63" s="85">
        <v>0</v>
      </c>
      <c r="BM63" s="85">
        <v>0</v>
      </c>
      <c r="BN63" s="85">
        <v>0</v>
      </c>
      <c r="BO63" s="85">
        <v>0</v>
      </c>
    </row>
    <row r="64" spans="1:103" ht="20.45" customHeight="1">
      <c r="B64" s="375" t="s">
        <v>368</v>
      </c>
      <c r="C64" s="426">
        <v>30397.377852639998</v>
      </c>
      <c r="D64" s="427">
        <v>7580.6048735799995</v>
      </c>
      <c r="E64" s="427">
        <v>2866.0146119999999</v>
      </c>
      <c r="F64" s="427">
        <v>4396.2842796999994</v>
      </c>
      <c r="G64" s="428">
        <v>8951.1732754599998</v>
      </c>
      <c r="H64" s="427">
        <v>2752.891572</v>
      </c>
      <c r="I64" s="427">
        <v>1716.069403</v>
      </c>
      <c r="J64" s="427">
        <v>493.32229899999999</v>
      </c>
      <c r="K64" s="427">
        <v>41.554599109999998</v>
      </c>
      <c r="L64" s="428">
        <v>197.97456513</v>
      </c>
      <c r="M64" s="427">
        <v>0</v>
      </c>
      <c r="N64" s="427">
        <v>232.24786399999999</v>
      </c>
      <c r="O64" s="427">
        <v>3.5194251599999999</v>
      </c>
      <c r="P64" s="427">
        <v>58.444226610000001</v>
      </c>
      <c r="Q64" s="428">
        <v>0</v>
      </c>
      <c r="R64" s="427">
        <v>0</v>
      </c>
      <c r="S64" s="427">
        <v>0.65881999999999996</v>
      </c>
      <c r="T64" s="427">
        <v>740.80430926999998</v>
      </c>
      <c r="U64" s="427">
        <v>41.191488</v>
      </c>
      <c r="V64" s="428">
        <v>53.084924000000001</v>
      </c>
      <c r="W64" s="427">
        <v>0.47366799999999998</v>
      </c>
      <c r="X64" s="427">
        <v>0</v>
      </c>
      <c r="Y64" s="427">
        <v>2.558532</v>
      </c>
      <c r="Z64" s="427">
        <v>13.537212999999999</v>
      </c>
      <c r="AA64" s="428">
        <v>133.498548</v>
      </c>
      <c r="AB64" s="427">
        <v>0.33458700000000002</v>
      </c>
      <c r="AC64" s="427">
        <v>29.634511</v>
      </c>
      <c r="AD64" s="427">
        <v>0</v>
      </c>
      <c r="AE64" s="427">
        <v>87.299723999999998</v>
      </c>
      <c r="AF64" s="428">
        <v>0</v>
      </c>
      <c r="AG64" s="427">
        <v>0</v>
      </c>
      <c r="AH64" s="427">
        <v>0.40686099999999997</v>
      </c>
      <c r="AI64" s="427">
        <v>0</v>
      </c>
      <c r="AJ64" s="427">
        <v>0</v>
      </c>
      <c r="AK64" s="428">
        <v>0.43949228000000001</v>
      </c>
      <c r="AL64" s="427">
        <v>0</v>
      </c>
      <c r="AM64" s="427">
        <v>0</v>
      </c>
      <c r="AN64" s="427">
        <v>0</v>
      </c>
      <c r="AO64" s="427">
        <v>0</v>
      </c>
      <c r="AP64" s="428">
        <v>0.53310433999999995</v>
      </c>
      <c r="AQ64" s="427">
        <v>0.31124499999999999</v>
      </c>
      <c r="AR64" s="427">
        <v>0.36252499999999999</v>
      </c>
      <c r="AS64" s="427">
        <v>0</v>
      </c>
      <c r="AT64" s="427">
        <v>1.452707</v>
      </c>
      <c r="AU64" s="428">
        <v>0</v>
      </c>
      <c r="AV64" s="427">
        <v>0</v>
      </c>
      <c r="AW64" s="427">
        <v>0.67471599999999998</v>
      </c>
      <c r="AX64" s="427">
        <v>0</v>
      </c>
      <c r="AY64" s="427">
        <v>0</v>
      </c>
      <c r="AZ64" s="428">
        <v>0</v>
      </c>
      <c r="BA64" s="427">
        <v>1.9883000000000001E-2</v>
      </c>
      <c r="BB64" s="428">
        <v>0</v>
      </c>
      <c r="BD64" s="85">
        <v>0</v>
      </c>
      <c r="BE64" s="85">
        <v>0</v>
      </c>
      <c r="BF64" s="85">
        <v>0</v>
      </c>
      <c r="BG64" s="85">
        <v>0</v>
      </c>
      <c r="BH64" s="85">
        <v>0</v>
      </c>
      <c r="BI64" s="85">
        <v>0</v>
      </c>
      <c r="BJ64" s="85">
        <v>0</v>
      </c>
      <c r="BK64" s="85">
        <v>0</v>
      </c>
      <c r="BL64" s="85">
        <v>0</v>
      </c>
      <c r="BM64" s="85">
        <v>0</v>
      </c>
      <c r="BN64" s="85">
        <v>0</v>
      </c>
      <c r="BO64" s="85">
        <v>0</v>
      </c>
    </row>
    <row r="65" spans="1:103" ht="20.45" customHeight="1">
      <c r="B65" s="374" t="s">
        <v>369</v>
      </c>
      <c r="C65" s="426">
        <v>431849.83958500996</v>
      </c>
      <c r="D65" s="427">
        <v>17657.21788452</v>
      </c>
      <c r="E65" s="427">
        <v>39767.812997000001</v>
      </c>
      <c r="F65" s="427">
        <v>7318.1019397700002</v>
      </c>
      <c r="G65" s="428">
        <v>28906.547228089999</v>
      </c>
      <c r="H65" s="427">
        <v>8209.6970860000001</v>
      </c>
      <c r="I65" s="427">
        <v>48852.271291999998</v>
      </c>
      <c r="J65" s="427">
        <v>31619.328366999998</v>
      </c>
      <c r="K65" s="427">
        <v>46462.510608119999</v>
      </c>
      <c r="L65" s="428">
        <v>45295.616024339994</v>
      </c>
      <c r="M65" s="427">
        <v>0</v>
      </c>
      <c r="N65" s="427">
        <v>4291.2798510000002</v>
      </c>
      <c r="O65" s="427">
        <v>1592.66200542</v>
      </c>
      <c r="P65" s="427">
        <v>3525.7074922399997</v>
      </c>
      <c r="Q65" s="428">
        <v>0</v>
      </c>
      <c r="R65" s="427">
        <v>6984.4064589999998</v>
      </c>
      <c r="S65" s="427">
        <v>4353.3680860000004</v>
      </c>
      <c r="T65" s="427">
        <v>4712.7969261000007</v>
      </c>
      <c r="U65" s="427">
        <v>78.150216999999998</v>
      </c>
      <c r="V65" s="428">
        <v>6510.2963120000004</v>
      </c>
      <c r="W65" s="427">
        <v>18570.571585000002</v>
      </c>
      <c r="X65" s="427">
        <v>1486.527785</v>
      </c>
      <c r="Y65" s="427">
        <v>53403.863985999997</v>
      </c>
      <c r="Z65" s="427">
        <v>4367.808164</v>
      </c>
      <c r="AA65" s="428">
        <v>21511.931384</v>
      </c>
      <c r="AB65" s="427">
        <v>162.51288099999999</v>
      </c>
      <c r="AC65" s="427">
        <v>181.28689800000001</v>
      </c>
      <c r="AD65" s="427">
        <v>0</v>
      </c>
      <c r="AE65" s="427">
        <v>0</v>
      </c>
      <c r="AF65" s="428">
        <v>7732.07774264</v>
      </c>
      <c r="AG65" s="427">
        <v>0</v>
      </c>
      <c r="AH65" s="427">
        <v>465</v>
      </c>
      <c r="AI65" s="427">
        <v>0</v>
      </c>
      <c r="AJ65" s="427">
        <v>18.749036</v>
      </c>
      <c r="AK65" s="428">
        <v>1198.5110629799999</v>
      </c>
      <c r="AL65" s="427">
        <v>717.59788259000004</v>
      </c>
      <c r="AM65" s="427">
        <v>0</v>
      </c>
      <c r="AN65" s="427">
        <v>1440.5067369999999</v>
      </c>
      <c r="AO65" s="427">
        <v>0</v>
      </c>
      <c r="AP65" s="428">
        <v>1818.9655901199999</v>
      </c>
      <c r="AQ65" s="427">
        <v>2257.5060429999999</v>
      </c>
      <c r="AR65" s="427">
        <v>3099.012796</v>
      </c>
      <c r="AS65" s="427">
        <v>3662.7442830800001</v>
      </c>
      <c r="AT65" s="427">
        <v>0</v>
      </c>
      <c r="AU65" s="428">
        <v>0</v>
      </c>
      <c r="AV65" s="427">
        <v>3616.894953</v>
      </c>
      <c r="AW65" s="427">
        <v>0</v>
      </c>
      <c r="AX65" s="427">
        <v>0</v>
      </c>
      <c r="AY65" s="427">
        <v>0</v>
      </c>
      <c r="AZ65" s="428">
        <v>0</v>
      </c>
      <c r="BA65" s="427">
        <v>0</v>
      </c>
      <c r="BB65" s="428">
        <v>0</v>
      </c>
      <c r="BD65" s="85">
        <v>0</v>
      </c>
      <c r="BE65" s="85">
        <v>0</v>
      </c>
      <c r="BF65" s="85">
        <v>0</v>
      </c>
      <c r="BG65" s="85">
        <v>0</v>
      </c>
      <c r="BH65" s="85">
        <v>0</v>
      </c>
      <c r="BI65" s="85">
        <v>0</v>
      </c>
      <c r="BJ65" s="85">
        <v>0</v>
      </c>
      <c r="BK65" s="85">
        <v>0</v>
      </c>
      <c r="BL65" s="85">
        <v>0</v>
      </c>
      <c r="BM65" s="85">
        <v>0</v>
      </c>
      <c r="BN65" s="85">
        <v>0</v>
      </c>
      <c r="BO65" s="85">
        <v>0</v>
      </c>
    </row>
    <row r="66" spans="1:103" ht="20.45" customHeight="1">
      <c r="B66" s="374" t="s">
        <v>370</v>
      </c>
      <c r="C66" s="426">
        <v>36030.297427999998</v>
      </c>
      <c r="D66" s="427">
        <v>0</v>
      </c>
      <c r="E66" s="427">
        <v>0</v>
      </c>
      <c r="F66" s="427">
        <v>0</v>
      </c>
      <c r="G66" s="428">
        <v>0</v>
      </c>
      <c r="H66" s="427">
        <v>0</v>
      </c>
      <c r="I66" s="427">
        <v>36030.297427999998</v>
      </c>
      <c r="J66" s="427">
        <v>0</v>
      </c>
      <c r="K66" s="427">
        <v>0</v>
      </c>
      <c r="L66" s="428">
        <v>0</v>
      </c>
      <c r="M66" s="427">
        <v>0</v>
      </c>
      <c r="N66" s="427">
        <v>0</v>
      </c>
      <c r="O66" s="427">
        <v>0</v>
      </c>
      <c r="P66" s="427">
        <v>0</v>
      </c>
      <c r="Q66" s="428">
        <v>0</v>
      </c>
      <c r="R66" s="427">
        <v>0</v>
      </c>
      <c r="S66" s="427">
        <v>0</v>
      </c>
      <c r="T66" s="427">
        <v>0</v>
      </c>
      <c r="U66" s="427">
        <v>0</v>
      </c>
      <c r="V66" s="428">
        <v>0</v>
      </c>
      <c r="W66" s="427">
        <v>0</v>
      </c>
      <c r="X66" s="427">
        <v>0</v>
      </c>
      <c r="Y66" s="427">
        <v>0</v>
      </c>
      <c r="Z66" s="427">
        <v>0</v>
      </c>
      <c r="AA66" s="428">
        <v>0</v>
      </c>
      <c r="AB66" s="427">
        <v>0</v>
      </c>
      <c r="AC66" s="427">
        <v>0</v>
      </c>
      <c r="AD66" s="427">
        <v>0</v>
      </c>
      <c r="AE66" s="427">
        <v>0</v>
      </c>
      <c r="AF66" s="428">
        <v>0</v>
      </c>
      <c r="AG66" s="427">
        <v>0</v>
      </c>
      <c r="AH66" s="427">
        <v>0</v>
      </c>
      <c r="AI66" s="427">
        <v>0</v>
      </c>
      <c r="AJ66" s="427">
        <v>0</v>
      </c>
      <c r="AK66" s="428">
        <v>0</v>
      </c>
      <c r="AL66" s="427">
        <v>0</v>
      </c>
      <c r="AM66" s="427">
        <v>0</v>
      </c>
      <c r="AN66" s="427">
        <v>0</v>
      </c>
      <c r="AO66" s="427">
        <v>0</v>
      </c>
      <c r="AP66" s="428">
        <v>0</v>
      </c>
      <c r="AQ66" s="427">
        <v>0</v>
      </c>
      <c r="AR66" s="427">
        <v>0</v>
      </c>
      <c r="AS66" s="427">
        <v>0</v>
      </c>
      <c r="AT66" s="427">
        <v>0</v>
      </c>
      <c r="AU66" s="428">
        <v>0</v>
      </c>
      <c r="AV66" s="427">
        <v>0</v>
      </c>
      <c r="AW66" s="427">
        <v>0</v>
      </c>
      <c r="AX66" s="427">
        <v>0</v>
      </c>
      <c r="AY66" s="427">
        <v>0</v>
      </c>
      <c r="AZ66" s="428">
        <v>0</v>
      </c>
      <c r="BA66" s="427">
        <v>0</v>
      </c>
      <c r="BB66" s="428">
        <v>0</v>
      </c>
      <c r="BD66" s="85">
        <v>0</v>
      </c>
      <c r="BE66" s="85">
        <v>0</v>
      </c>
      <c r="BF66" s="85">
        <v>0</v>
      </c>
      <c r="BG66" s="85">
        <v>0</v>
      </c>
      <c r="BH66" s="85">
        <v>0</v>
      </c>
      <c r="BI66" s="85">
        <v>0</v>
      </c>
      <c r="BJ66" s="85">
        <v>0</v>
      </c>
      <c r="BK66" s="85">
        <v>0</v>
      </c>
      <c r="BL66" s="85">
        <v>0</v>
      </c>
      <c r="BM66" s="85">
        <v>0</v>
      </c>
      <c r="BN66" s="85">
        <v>0</v>
      </c>
      <c r="BO66" s="85">
        <v>0</v>
      </c>
    </row>
    <row r="67" spans="1:103" ht="20.45" customHeight="1">
      <c r="B67" s="374" t="s">
        <v>371</v>
      </c>
      <c r="C67" s="426">
        <v>1909744.5067138695</v>
      </c>
      <c r="D67" s="427">
        <v>244339.37924670998</v>
      </c>
      <c r="E67" s="427">
        <v>288571.718192</v>
      </c>
      <c r="F67" s="427">
        <v>297732.47370919003</v>
      </c>
      <c r="G67" s="428">
        <v>73089.537267259991</v>
      </c>
      <c r="H67" s="427">
        <v>81959.898679000005</v>
      </c>
      <c r="I67" s="427">
        <v>59666.325597000003</v>
      </c>
      <c r="J67" s="427">
        <v>1725.3210549999999</v>
      </c>
      <c r="K67" s="427">
        <v>57709.98017563</v>
      </c>
      <c r="L67" s="428">
        <v>6139.6159299300007</v>
      </c>
      <c r="M67" s="427">
        <v>40826.680707190004</v>
      </c>
      <c r="N67" s="427">
        <v>151223.406063</v>
      </c>
      <c r="O67" s="427">
        <v>117076.46670346001</v>
      </c>
      <c r="P67" s="427">
        <v>39905.026797470004</v>
      </c>
      <c r="Q67" s="428">
        <v>4723.8865539999997</v>
      </c>
      <c r="R67" s="427">
        <v>0</v>
      </c>
      <c r="S67" s="427">
        <v>113472.92531000001</v>
      </c>
      <c r="T67" s="427">
        <v>931.64416302999996</v>
      </c>
      <c r="U67" s="427">
        <v>123874.716785</v>
      </c>
      <c r="V67" s="428">
        <v>40877.788922</v>
      </c>
      <c r="W67" s="427">
        <v>36993.605451000003</v>
      </c>
      <c r="X67" s="427">
        <v>11666.371972999999</v>
      </c>
      <c r="Y67" s="427">
        <v>3600.7513549999999</v>
      </c>
      <c r="Z67" s="427">
        <v>29706.226866000001</v>
      </c>
      <c r="AA67" s="428">
        <v>0</v>
      </c>
      <c r="AB67" s="427">
        <v>18217.930798000001</v>
      </c>
      <c r="AC67" s="427">
        <v>946.792192</v>
      </c>
      <c r="AD67" s="427">
        <v>58227.314909000001</v>
      </c>
      <c r="AE67" s="427">
        <v>169.99993599999999</v>
      </c>
      <c r="AF67" s="428">
        <v>0</v>
      </c>
      <c r="AG67" s="427">
        <v>0</v>
      </c>
      <c r="AH67" s="427">
        <v>140.08747299999999</v>
      </c>
      <c r="AI67" s="427">
        <v>6227.1179039999997</v>
      </c>
      <c r="AJ67" s="427">
        <v>0</v>
      </c>
      <c r="AK67" s="428">
        <v>0</v>
      </c>
      <c r="AL67" s="427">
        <v>0</v>
      </c>
      <c r="AM67" s="427">
        <v>0</v>
      </c>
      <c r="AN67" s="427">
        <v>0</v>
      </c>
      <c r="AO67" s="427">
        <v>0</v>
      </c>
      <c r="AP67" s="428">
        <v>0</v>
      </c>
      <c r="AQ67" s="427">
        <v>0</v>
      </c>
      <c r="AR67" s="427">
        <v>0</v>
      </c>
      <c r="AS67" s="427">
        <v>0</v>
      </c>
      <c r="AT67" s="427">
        <v>0</v>
      </c>
      <c r="AU67" s="428">
        <v>0</v>
      </c>
      <c r="AV67" s="427">
        <v>0</v>
      </c>
      <c r="AW67" s="427">
        <v>1.516</v>
      </c>
      <c r="AX67" s="427">
        <v>0</v>
      </c>
      <c r="AY67" s="427">
        <v>0</v>
      </c>
      <c r="AZ67" s="428">
        <v>0</v>
      </c>
      <c r="BA67" s="427">
        <v>0</v>
      </c>
      <c r="BB67" s="428">
        <v>0</v>
      </c>
      <c r="BD67" s="85">
        <v>0</v>
      </c>
      <c r="BE67" s="85">
        <v>0</v>
      </c>
      <c r="BF67" s="85">
        <v>0</v>
      </c>
      <c r="BG67" s="85">
        <v>0</v>
      </c>
      <c r="BH67" s="85">
        <v>0</v>
      </c>
      <c r="BI67" s="85">
        <v>0</v>
      </c>
      <c r="BJ67" s="85">
        <v>0</v>
      </c>
      <c r="BK67" s="85">
        <v>0</v>
      </c>
      <c r="BL67" s="85">
        <v>0</v>
      </c>
      <c r="BM67" s="85">
        <v>0</v>
      </c>
      <c r="BN67" s="85">
        <v>0</v>
      </c>
      <c r="BO67" s="85">
        <v>0</v>
      </c>
    </row>
    <row r="68" spans="1:103" ht="20.45" customHeight="1">
      <c r="B68" s="374" t="s">
        <v>331</v>
      </c>
      <c r="C68" s="426">
        <v>4.0149795600000004</v>
      </c>
      <c r="D68" s="427">
        <v>3.6393715599999998</v>
      </c>
      <c r="E68" s="427">
        <v>0.17186699999999999</v>
      </c>
      <c r="F68" s="427">
        <v>0</v>
      </c>
      <c r="G68" s="428">
        <v>0</v>
      </c>
      <c r="H68" s="427">
        <v>0.104431</v>
      </c>
      <c r="I68" s="427">
        <v>9.6369999999999997E-3</v>
      </c>
      <c r="J68" s="427">
        <v>0</v>
      </c>
      <c r="K68" s="427">
        <v>0</v>
      </c>
      <c r="L68" s="428">
        <v>0</v>
      </c>
      <c r="M68" s="427">
        <v>0</v>
      </c>
      <c r="N68" s="427">
        <v>0</v>
      </c>
      <c r="O68" s="427">
        <v>0</v>
      </c>
      <c r="P68" s="427">
        <v>0</v>
      </c>
      <c r="Q68" s="428">
        <v>0</v>
      </c>
      <c r="R68" s="427">
        <v>8.9673000000000003E-2</v>
      </c>
      <c r="S68" s="427">
        <v>0</v>
      </c>
      <c r="T68" s="427">
        <v>0</v>
      </c>
      <c r="U68" s="427">
        <v>0</v>
      </c>
      <c r="V68" s="428">
        <v>0</v>
      </c>
      <c r="W68" s="427">
        <v>0</v>
      </c>
      <c r="X68" s="427">
        <v>0</v>
      </c>
      <c r="Y68" s="427">
        <v>0</v>
      </c>
      <c r="Z68" s="427">
        <v>0</v>
      </c>
      <c r="AA68" s="428">
        <v>0</v>
      </c>
      <c r="AB68" s="427">
        <v>0</v>
      </c>
      <c r="AC68" s="427">
        <v>0</v>
      </c>
      <c r="AD68" s="427">
        <v>0</v>
      </c>
      <c r="AE68" s="427">
        <v>0</v>
      </c>
      <c r="AF68" s="428">
        <v>0</v>
      </c>
      <c r="AG68" s="427">
        <v>0</v>
      </c>
      <c r="AH68" s="427">
        <v>0</v>
      </c>
      <c r="AI68" s="427">
        <v>0</v>
      </c>
      <c r="AJ68" s="427">
        <v>0</v>
      </c>
      <c r="AK68" s="428">
        <v>0</v>
      </c>
      <c r="AL68" s="427">
        <v>0</v>
      </c>
      <c r="AM68" s="427">
        <v>0</v>
      </c>
      <c r="AN68" s="427">
        <v>0</v>
      </c>
      <c r="AO68" s="427">
        <v>0</v>
      </c>
      <c r="AP68" s="428">
        <v>0</v>
      </c>
      <c r="AQ68" s="427">
        <v>0</v>
      </c>
      <c r="AR68" s="427">
        <v>0</v>
      </c>
      <c r="AS68" s="427">
        <v>0</v>
      </c>
      <c r="AT68" s="427">
        <v>0</v>
      </c>
      <c r="AU68" s="428">
        <v>0</v>
      </c>
      <c r="AV68" s="427">
        <v>0</v>
      </c>
      <c r="AW68" s="427">
        <v>0</v>
      </c>
      <c r="AX68" s="427">
        <v>0</v>
      </c>
      <c r="AY68" s="427">
        <v>0</v>
      </c>
      <c r="AZ68" s="428">
        <v>0</v>
      </c>
      <c r="BA68" s="427">
        <v>0</v>
      </c>
      <c r="BB68" s="428">
        <v>0</v>
      </c>
      <c r="BD68" s="85">
        <v>0</v>
      </c>
      <c r="BE68" s="85">
        <v>0</v>
      </c>
      <c r="BF68" s="85">
        <v>0</v>
      </c>
      <c r="BG68" s="85">
        <v>0</v>
      </c>
      <c r="BH68" s="85">
        <v>0</v>
      </c>
      <c r="BI68" s="85">
        <v>0</v>
      </c>
      <c r="BJ68" s="85">
        <v>0</v>
      </c>
      <c r="BK68" s="85">
        <v>0</v>
      </c>
      <c r="BL68" s="85">
        <v>0</v>
      </c>
      <c r="BM68" s="85">
        <v>0</v>
      </c>
      <c r="BN68" s="85">
        <v>0</v>
      </c>
      <c r="BO68" s="85">
        <v>0</v>
      </c>
    </row>
    <row r="69" spans="1:103" ht="20.45" customHeight="1">
      <c r="B69" s="374" t="s">
        <v>372</v>
      </c>
      <c r="C69" s="426">
        <v>523975.93676124001</v>
      </c>
      <c r="D69" s="427">
        <v>107691.86955619999</v>
      </c>
      <c r="E69" s="427">
        <v>178032.852698</v>
      </c>
      <c r="F69" s="427">
        <v>24233.433159849999</v>
      </c>
      <c r="G69" s="428">
        <v>0</v>
      </c>
      <c r="H69" s="427">
        <v>37714.326380999999</v>
      </c>
      <c r="I69" s="427">
        <v>1495.6192249999999</v>
      </c>
      <c r="J69" s="427">
        <v>0</v>
      </c>
      <c r="K69" s="427">
        <v>8509.3372490000002</v>
      </c>
      <c r="L69" s="428">
        <v>0</v>
      </c>
      <c r="M69" s="427">
        <v>0</v>
      </c>
      <c r="N69" s="427">
        <v>46224.999227</v>
      </c>
      <c r="O69" s="427">
        <v>11711.897804190001</v>
      </c>
      <c r="P69" s="427">
        <v>0</v>
      </c>
      <c r="Q69" s="428">
        <v>3015.4165130000001</v>
      </c>
      <c r="R69" s="427">
        <v>16999.52478</v>
      </c>
      <c r="S69" s="427">
        <v>7775.3359300000002</v>
      </c>
      <c r="T69" s="427">
        <v>0</v>
      </c>
      <c r="U69" s="427">
        <v>3266.5194459999998</v>
      </c>
      <c r="V69" s="428">
        <v>0</v>
      </c>
      <c r="W69" s="427">
        <v>0</v>
      </c>
      <c r="X69" s="427">
        <v>66820.730104000002</v>
      </c>
      <c r="Y69" s="427">
        <v>0</v>
      </c>
      <c r="Z69" s="427">
        <v>0</v>
      </c>
      <c r="AA69" s="428">
        <v>0</v>
      </c>
      <c r="AB69" s="427">
        <v>999.99991</v>
      </c>
      <c r="AC69" s="427">
        <v>8929.7935550000002</v>
      </c>
      <c r="AD69" s="427">
        <v>0</v>
      </c>
      <c r="AE69" s="427">
        <v>0</v>
      </c>
      <c r="AF69" s="428">
        <v>0</v>
      </c>
      <c r="AG69" s="427">
        <v>0</v>
      </c>
      <c r="AH69" s="427">
        <v>0</v>
      </c>
      <c r="AI69" s="427">
        <v>554.28122299999995</v>
      </c>
      <c r="AJ69" s="427">
        <v>0</v>
      </c>
      <c r="AK69" s="428">
        <v>0</v>
      </c>
      <c r="AL69" s="427">
        <v>0</v>
      </c>
      <c r="AM69" s="427">
        <v>0</v>
      </c>
      <c r="AN69" s="427">
        <v>0</v>
      </c>
      <c r="AO69" s="427">
        <v>0</v>
      </c>
      <c r="AP69" s="428">
        <v>0</v>
      </c>
      <c r="AQ69" s="427">
        <v>0</v>
      </c>
      <c r="AR69" s="427">
        <v>0</v>
      </c>
      <c r="AS69" s="427">
        <v>0</v>
      </c>
      <c r="AT69" s="427">
        <v>0</v>
      </c>
      <c r="AU69" s="428">
        <v>0</v>
      </c>
      <c r="AV69" s="427">
        <v>0</v>
      </c>
      <c r="AW69" s="427">
        <v>0</v>
      </c>
      <c r="AX69" s="427">
        <v>0</v>
      </c>
      <c r="AY69" s="427">
        <v>0</v>
      </c>
      <c r="AZ69" s="428">
        <v>0</v>
      </c>
      <c r="BA69" s="427">
        <v>0</v>
      </c>
      <c r="BB69" s="428">
        <v>0</v>
      </c>
      <c r="BD69" s="85">
        <v>0</v>
      </c>
      <c r="BE69" s="85">
        <v>0</v>
      </c>
      <c r="BF69" s="85">
        <v>0</v>
      </c>
      <c r="BG69" s="85">
        <v>0</v>
      </c>
      <c r="BH69" s="85">
        <v>0</v>
      </c>
      <c r="BI69" s="85">
        <v>0</v>
      </c>
      <c r="BJ69" s="85">
        <v>0</v>
      </c>
      <c r="BK69" s="85">
        <v>0</v>
      </c>
      <c r="BL69" s="85">
        <v>0</v>
      </c>
      <c r="BM69" s="85">
        <v>0</v>
      </c>
      <c r="BN69" s="85">
        <v>0</v>
      </c>
      <c r="BO69" s="85">
        <v>0</v>
      </c>
    </row>
    <row r="70" spans="1:103" ht="20.45" customHeight="1">
      <c r="B70" s="374" t="s">
        <v>332</v>
      </c>
      <c r="C70" s="426">
        <v>554542.65055416001</v>
      </c>
      <c r="D70" s="427">
        <v>229200.22484239002</v>
      </c>
      <c r="E70" s="427">
        <v>47098.306506000001</v>
      </c>
      <c r="F70" s="427">
        <v>7697.3329080900003</v>
      </c>
      <c r="G70" s="428">
        <v>2708.0816824799999</v>
      </c>
      <c r="H70" s="427">
        <v>23660.787885000002</v>
      </c>
      <c r="I70" s="427">
        <v>68627.719115999993</v>
      </c>
      <c r="J70" s="427">
        <v>17983.231911999999</v>
      </c>
      <c r="K70" s="427">
        <v>54997.757550989998</v>
      </c>
      <c r="L70" s="428">
        <v>161.61653497999998</v>
      </c>
      <c r="M70" s="427">
        <v>1225.4648265200001</v>
      </c>
      <c r="N70" s="427">
        <v>245.05292700000001</v>
      </c>
      <c r="O70" s="427">
        <v>7375.5785056200002</v>
      </c>
      <c r="P70" s="427">
        <v>353.72251144000001</v>
      </c>
      <c r="Q70" s="428">
        <v>7678.2659000000003</v>
      </c>
      <c r="R70" s="427">
        <v>35203.013884</v>
      </c>
      <c r="S70" s="427">
        <v>1418.3205640000001</v>
      </c>
      <c r="T70" s="427">
        <v>73.753017889999995</v>
      </c>
      <c r="U70" s="427">
        <v>399.13485400000002</v>
      </c>
      <c r="V70" s="428">
        <v>1.5257780000000001</v>
      </c>
      <c r="W70" s="427">
        <v>9617.1536890000007</v>
      </c>
      <c r="X70" s="427">
        <v>29476.930230000002</v>
      </c>
      <c r="Y70" s="427">
        <v>3893.5252559999999</v>
      </c>
      <c r="Z70" s="427">
        <v>58.616964000000003</v>
      </c>
      <c r="AA70" s="428">
        <v>0</v>
      </c>
      <c r="AB70" s="427">
        <v>9.3900000000000008E-3</v>
      </c>
      <c r="AC70" s="427">
        <v>329.770624</v>
      </c>
      <c r="AD70" s="427">
        <v>27.590271999999999</v>
      </c>
      <c r="AE70" s="427">
        <v>19.864834999999999</v>
      </c>
      <c r="AF70" s="428">
        <v>0</v>
      </c>
      <c r="AG70" s="427">
        <v>624.32719499999996</v>
      </c>
      <c r="AH70" s="427">
        <v>13.304551</v>
      </c>
      <c r="AI70" s="427">
        <v>4366.7949070000004</v>
      </c>
      <c r="AJ70" s="427">
        <v>0</v>
      </c>
      <c r="AK70" s="428">
        <v>0</v>
      </c>
      <c r="AL70" s="427">
        <v>3.74780523</v>
      </c>
      <c r="AM70" s="427">
        <v>0</v>
      </c>
      <c r="AN70" s="427">
        <v>1.0173479999999999</v>
      </c>
      <c r="AO70" s="427">
        <v>0</v>
      </c>
      <c r="AP70" s="428">
        <v>1.10578153</v>
      </c>
      <c r="AQ70" s="427">
        <v>0</v>
      </c>
      <c r="AR70" s="427">
        <v>0</v>
      </c>
      <c r="AS70" s="427">
        <v>0</v>
      </c>
      <c r="AT70" s="427">
        <v>0</v>
      </c>
      <c r="AU70" s="428">
        <v>0</v>
      </c>
      <c r="AV70" s="427">
        <v>0</v>
      </c>
      <c r="AW70" s="427">
        <v>0</v>
      </c>
      <c r="AX70" s="427">
        <v>0</v>
      </c>
      <c r="AY70" s="427">
        <v>0</v>
      </c>
      <c r="AZ70" s="428">
        <v>0</v>
      </c>
      <c r="BA70" s="427">
        <v>0</v>
      </c>
      <c r="BB70" s="428">
        <v>0</v>
      </c>
      <c r="BD70" s="85">
        <v>0</v>
      </c>
      <c r="BE70" s="85">
        <v>0</v>
      </c>
      <c r="BF70" s="85">
        <v>0</v>
      </c>
      <c r="BG70" s="85">
        <v>0</v>
      </c>
      <c r="BH70" s="85">
        <v>0</v>
      </c>
      <c r="BI70" s="85">
        <v>0</v>
      </c>
      <c r="BJ70" s="85">
        <v>0</v>
      </c>
      <c r="BK70" s="85">
        <v>0</v>
      </c>
      <c r="BL70" s="85">
        <v>0</v>
      </c>
      <c r="BM70" s="85">
        <v>0</v>
      </c>
      <c r="BN70" s="85">
        <v>0</v>
      </c>
      <c r="BO70" s="85">
        <v>0</v>
      </c>
    </row>
    <row r="71" spans="1:103" ht="20.45" customHeight="1">
      <c r="B71" s="375" t="s">
        <v>333</v>
      </c>
      <c r="C71" s="426">
        <v>508826.46945450001</v>
      </c>
      <c r="D71" s="427">
        <v>221244.42202249999</v>
      </c>
      <c r="E71" s="427">
        <v>40791.737113000003</v>
      </c>
      <c r="F71" s="427">
        <v>7645.2975422500003</v>
      </c>
      <c r="G71" s="428">
        <v>2706.74484588</v>
      </c>
      <c r="H71" s="427">
        <v>23659.433164999999</v>
      </c>
      <c r="I71" s="427">
        <v>52780.707974999998</v>
      </c>
      <c r="J71" s="427">
        <v>7024.4731810000003</v>
      </c>
      <c r="K71" s="427">
        <v>54676.366612569997</v>
      </c>
      <c r="L71" s="428">
        <v>161.61653497999998</v>
      </c>
      <c r="M71" s="427">
        <v>277.02634052999997</v>
      </c>
      <c r="N71" s="427">
        <v>12.705842000000001</v>
      </c>
      <c r="O71" s="427">
        <v>7375.5785056200002</v>
      </c>
      <c r="P71" s="427">
        <v>322.62637194000001</v>
      </c>
      <c r="Q71" s="428">
        <v>7678.2659000000003</v>
      </c>
      <c r="R71" s="427">
        <v>35203.013884</v>
      </c>
      <c r="S71" s="427">
        <v>1418.3205640000001</v>
      </c>
      <c r="T71" s="427">
        <v>0</v>
      </c>
      <c r="U71" s="427">
        <v>399.13485400000002</v>
      </c>
      <c r="V71" s="428">
        <v>1.5257780000000001</v>
      </c>
      <c r="W71" s="427">
        <v>6833.2402480000001</v>
      </c>
      <c r="X71" s="427">
        <v>29476.930230000002</v>
      </c>
      <c r="Y71" s="427">
        <v>3893.5252559999999</v>
      </c>
      <c r="Z71" s="427">
        <v>1.8107</v>
      </c>
      <c r="AA71" s="428">
        <v>0</v>
      </c>
      <c r="AB71" s="427">
        <v>9.3900000000000008E-3</v>
      </c>
      <c r="AC71" s="427">
        <v>198.61423600000001</v>
      </c>
      <c r="AD71" s="427">
        <v>27.590271999999999</v>
      </c>
      <c r="AE71" s="427">
        <v>19.864834999999999</v>
      </c>
      <c r="AF71" s="428">
        <v>0</v>
      </c>
      <c r="AG71" s="427">
        <v>624.32719499999996</v>
      </c>
      <c r="AH71" s="427">
        <v>0</v>
      </c>
      <c r="AI71" s="427">
        <v>4366.7949070000004</v>
      </c>
      <c r="AJ71" s="427">
        <v>0</v>
      </c>
      <c r="AK71" s="428">
        <v>0</v>
      </c>
      <c r="AL71" s="427">
        <v>3.74780523</v>
      </c>
      <c r="AM71" s="427">
        <v>0</v>
      </c>
      <c r="AN71" s="427">
        <v>1.0173479999999999</v>
      </c>
      <c r="AO71" s="427">
        <v>0</v>
      </c>
      <c r="AP71" s="428">
        <v>0</v>
      </c>
      <c r="AQ71" s="427">
        <v>0</v>
      </c>
      <c r="AR71" s="427">
        <v>0</v>
      </c>
      <c r="AS71" s="427">
        <v>0</v>
      </c>
      <c r="AT71" s="427">
        <v>0</v>
      </c>
      <c r="AU71" s="428">
        <v>0</v>
      </c>
      <c r="AV71" s="427">
        <v>0</v>
      </c>
      <c r="AW71" s="427">
        <v>0</v>
      </c>
      <c r="AX71" s="427">
        <v>0</v>
      </c>
      <c r="AY71" s="427">
        <v>0</v>
      </c>
      <c r="AZ71" s="428">
        <v>0</v>
      </c>
      <c r="BA71" s="427">
        <v>0</v>
      </c>
      <c r="BB71" s="428">
        <v>0</v>
      </c>
      <c r="BD71" s="85">
        <v>0</v>
      </c>
      <c r="BE71" s="85">
        <v>0</v>
      </c>
      <c r="BF71" s="85">
        <v>0</v>
      </c>
      <c r="BG71" s="85">
        <v>0</v>
      </c>
      <c r="BH71" s="85">
        <v>0</v>
      </c>
      <c r="BI71" s="85">
        <v>0</v>
      </c>
      <c r="BJ71" s="85">
        <v>0</v>
      </c>
      <c r="BK71" s="85">
        <v>0</v>
      </c>
      <c r="BL71" s="85">
        <v>0</v>
      </c>
      <c r="BM71" s="85">
        <v>0</v>
      </c>
      <c r="BN71" s="85">
        <v>0</v>
      </c>
      <c r="BO71" s="85">
        <v>0</v>
      </c>
    </row>
    <row r="72" spans="1:103" ht="20.45" customHeight="1">
      <c r="B72" s="375" t="s">
        <v>373</v>
      </c>
      <c r="C72" s="426">
        <v>45716.181099659996</v>
      </c>
      <c r="D72" s="427">
        <v>7955.8028198900001</v>
      </c>
      <c r="E72" s="427">
        <v>6306.5693929999998</v>
      </c>
      <c r="F72" s="427">
        <v>52.035365840000004</v>
      </c>
      <c r="G72" s="428">
        <v>1.3368366</v>
      </c>
      <c r="H72" s="427">
        <v>1.3547199999999999</v>
      </c>
      <c r="I72" s="427">
        <v>15847.011141000001</v>
      </c>
      <c r="J72" s="427">
        <v>10958.758731</v>
      </c>
      <c r="K72" s="427">
        <v>321.39093842</v>
      </c>
      <c r="L72" s="428">
        <v>0</v>
      </c>
      <c r="M72" s="427">
        <v>948.43848599</v>
      </c>
      <c r="N72" s="427">
        <v>232.34708499999999</v>
      </c>
      <c r="O72" s="427">
        <v>0</v>
      </c>
      <c r="P72" s="427">
        <v>31.0961395</v>
      </c>
      <c r="Q72" s="428">
        <v>0</v>
      </c>
      <c r="R72" s="427">
        <v>0</v>
      </c>
      <c r="S72" s="427">
        <v>0</v>
      </c>
      <c r="T72" s="427">
        <v>73.753017889999995</v>
      </c>
      <c r="U72" s="427">
        <v>0</v>
      </c>
      <c r="V72" s="428">
        <v>0</v>
      </c>
      <c r="W72" s="427">
        <v>2783.9134410000001</v>
      </c>
      <c r="X72" s="427">
        <v>0</v>
      </c>
      <c r="Y72" s="427">
        <v>0</v>
      </c>
      <c r="Z72" s="427">
        <v>56.806263999999999</v>
      </c>
      <c r="AA72" s="428">
        <v>0</v>
      </c>
      <c r="AB72" s="427">
        <v>0</v>
      </c>
      <c r="AC72" s="427">
        <v>131.15638799999999</v>
      </c>
      <c r="AD72" s="427">
        <v>0</v>
      </c>
      <c r="AE72" s="427">
        <v>0</v>
      </c>
      <c r="AF72" s="428">
        <v>0</v>
      </c>
      <c r="AG72" s="427">
        <v>0</v>
      </c>
      <c r="AH72" s="427">
        <v>13.304551</v>
      </c>
      <c r="AI72" s="427">
        <v>0</v>
      </c>
      <c r="AJ72" s="427">
        <v>0</v>
      </c>
      <c r="AK72" s="428">
        <v>0</v>
      </c>
      <c r="AL72" s="427">
        <v>0</v>
      </c>
      <c r="AM72" s="427">
        <v>0</v>
      </c>
      <c r="AN72" s="427">
        <v>0</v>
      </c>
      <c r="AO72" s="427">
        <v>0</v>
      </c>
      <c r="AP72" s="428">
        <v>1.10578153</v>
      </c>
      <c r="AQ72" s="427">
        <v>0</v>
      </c>
      <c r="AR72" s="427">
        <v>0</v>
      </c>
      <c r="AS72" s="427">
        <v>0</v>
      </c>
      <c r="AT72" s="427">
        <v>0</v>
      </c>
      <c r="AU72" s="428">
        <v>0</v>
      </c>
      <c r="AV72" s="427">
        <v>0</v>
      </c>
      <c r="AW72" s="427">
        <v>0</v>
      </c>
      <c r="AX72" s="427">
        <v>0</v>
      </c>
      <c r="AY72" s="427">
        <v>0</v>
      </c>
      <c r="AZ72" s="428">
        <v>0</v>
      </c>
      <c r="BA72" s="427">
        <v>0</v>
      </c>
      <c r="BB72" s="428">
        <v>0</v>
      </c>
      <c r="BD72" s="85">
        <v>0</v>
      </c>
      <c r="BE72" s="85">
        <v>0</v>
      </c>
      <c r="BF72" s="85">
        <v>0</v>
      </c>
      <c r="BG72" s="85">
        <v>0</v>
      </c>
      <c r="BH72" s="85">
        <v>0</v>
      </c>
      <c r="BI72" s="85">
        <v>0</v>
      </c>
      <c r="BJ72" s="85">
        <v>0</v>
      </c>
      <c r="BK72" s="85">
        <v>0</v>
      </c>
      <c r="BL72" s="85">
        <v>0</v>
      </c>
      <c r="BM72" s="85">
        <v>0</v>
      </c>
      <c r="BN72" s="85">
        <v>0</v>
      </c>
      <c r="BO72" s="85">
        <v>0</v>
      </c>
    </row>
    <row r="73" spans="1:103" ht="20.45" customHeight="1">
      <c r="B73" s="374" t="s">
        <v>374</v>
      </c>
      <c r="C73" s="426">
        <v>819.94114779000006</v>
      </c>
      <c r="D73" s="427">
        <v>803.70662195</v>
      </c>
      <c r="E73" s="427">
        <v>0</v>
      </c>
      <c r="F73" s="427">
        <v>0</v>
      </c>
      <c r="G73" s="428">
        <v>0</v>
      </c>
      <c r="H73" s="427">
        <v>0</v>
      </c>
      <c r="I73" s="427">
        <v>0</v>
      </c>
      <c r="J73" s="427">
        <v>0</v>
      </c>
      <c r="K73" s="427">
        <v>0</v>
      </c>
      <c r="L73" s="428">
        <v>0</v>
      </c>
      <c r="M73" s="427">
        <v>0</v>
      </c>
      <c r="N73" s="427">
        <v>0</v>
      </c>
      <c r="O73" s="427">
        <v>2.5363118399999998</v>
      </c>
      <c r="P73" s="427">
        <v>0</v>
      </c>
      <c r="Q73" s="428">
        <v>0</v>
      </c>
      <c r="R73" s="427">
        <v>0</v>
      </c>
      <c r="S73" s="427">
        <v>0</v>
      </c>
      <c r="T73" s="427">
        <v>0</v>
      </c>
      <c r="U73" s="427">
        <v>0</v>
      </c>
      <c r="V73" s="428">
        <v>0</v>
      </c>
      <c r="W73" s="427">
        <v>0</v>
      </c>
      <c r="X73" s="427">
        <v>0</v>
      </c>
      <c r="Y73" s="427">
        <v>0</v>
      </c>
      <c r="Z73" s="427">
        <v>0</v>
      </c>
      <c r="AA73" s="428">
        <v>0</v>
      </c>
      <c r="AB73" s="427">
        <v>0</v>
      </c>
      <c r="AC73" s="427">
        <v>13.698214</v>
      </c>
      <c r="AD73" s="427">
        <v>0</v>
      </c>
      <c r="AE73" s="427">
        <v>0</v>
      </c>
      <c r="AF73" s="428">
        <v>0</v>
      </c>
      <c r="AG73" s="427">
        <v>0</v>
      </c>
      <c r="AH73" s="427">
        <v>0</v>
      </c>
      <c r="AI73" s="427">
        <v>0</v>
      </c>
      <c r="AJ73" s="427">
        <v>0</v>
      </c>
      <c r="AK73" s="428">
        <v>0</v>
      </c>
      <c r="AL73" s="427">
        <v>0</v>
      </c>
      <c r="AM73" s="427">
        <v>0</v>
      </c>
      <c r="AN73" s="427">
        <v>0</v>
      </c>
      <c r="AO73" s="427">
        <v>0</v>
      </c>
      <c r="AP73" s="428">
        <v>0</v>
      </c>
      <c r="AQ73" s="427">
        <v>0</v>
      </c>
      <c r="AR73" s="427">
        <v>0</v>
      </c>
      <c r="AS73" s="427">
        <v>0</v>
      </c>
      <c r="AT73" s="427">
        <v>0</v>
      </c>
      <c r="AU73" s="428">
        <v>0</v>
      </c>
      <c r="AV73" s="427">
        <v>0</v>
      </c>
      <c r="AW73" s="427">
        <v>0</v>
      </c>
      <c r="AX73" s="427">
        <v>0</v>
      </c>
      <c r="AY73" s="427">
        <v>0</v>
      </c>
      <c r="AZ73" s="428">
        <v>0</v>
      </c>
      <c r="BA73" s="427">
        <v>0</v>
      </c>
      <c r="BB73" s="428">
        <v>0</v>
      </c>
      <c r="BD73" s="85">
        <v>0</v>
      </c>
      <c r="BE73" s="85">
        <v>0</v>
      </c>
      <c r="BF73" s="85">
        <v>0</v>
      </c>
      <c r="BG73" s="85">
        <v>0</v>
      </c>
      <c r="BH73" s="85">
        <v>0</v>
      </c>
      <c r="BI73" s="85">
        <v>0</v>
      </c>
      <c r="BJ73" s="85">
        <v>0</v>
      </c>
      <c r="BK73" s="85">
        <v>0</v>
      </c>
      <c r="BL73" s="85">
        <v>0</v>
      </c>
      <c r="BM73" s="85">
        <v>0</v>
      </c>
      <c r="BN73" s="85">
        <v>0</v>
      </c>
      <c r="BO73" s="85">
        <v>0</v>
      </c>
    </row>
    <row r="74" spans="1:103" ht="20.45" customHeight="1">
      <c r="B74" s="374" t="s">
        <v>375</v>
      </c>
      <c r="C74" s="426">
        <v>0</v>
      </c>
      <c r="D74" s="427">
        <v>0</v>
      </c>
      <c r="E74" s="427">
        <v>0</v>
      </c>
      <c r="F74" s="427">
        <v>0</v>
      </c>
      <c r="G74" s="428">
        <v>0</v>
      </c>
      <c r="H74" s="427">
        <v>0</v>
      </c>
      <c r="I74" s="427">
        <v>0</v>
      </c>
      <c r="J74" s="427">
        <v>0</v>
      </c>
      <c r="K74" s="427">
        <v>0</v>
      </c>
      <c r="L74" s="428">
        <v>0</v>
      </c>
      <c r="M74" s="427">
        <v>0</v>
      </c>
      <c r="N74" s="427">
        <v>0</v>
      </c>
      <c r="O74" s="427">
        <v>0</v>
      </c>
      <c r="P74" s="427">
        <v>0</v>
      </c>
      <c r="Q74" s="428">
        <v>0</v>
      </c>
      <c r="R74" s="427">
        <v>0</v>
      </c>
      <c r="S74" s="427">
        <v>0</v>
      </c>
      <c r="T74" s="427">
        <v>0</v>
      </c>
      <c r="U74" s="427">
        <v>0</v>
      </c>
      <c r="V74" s="428">
        <v>0</v>
      </c>
      <c r="W74" s="427">
        <v>0</v>
      </c>
      <c r="X74" s="427">
        <v>0</v>
      </c>
      <c r="Y74" s="427">
        <v>0</v>
      </c>
      <c r="Z74" s="427">
        <v>0</v>
      </c>
      <c r="AA74" s="428">
        <v>0</v>
      </c>
      <c r="AB74" s="427">
        <v>0</v>
      </c>
      <c r="AC74" s="427">
        <v>0</v>
      </c>
      <c r="AD74" s="427">
        <v>0</v>
      </c>
      <c r="AE74" s="427">
        <v>0</v>
      </c>
      <c r="AF74" s="428">
        <v>0</v>
      </c>
      <c r="AG74" s="427">
        <v>0</v>
      </c>
      <c r="AH74" s="427">
        <v>0</v>
      </c>
      <c r="AI74" s="427">
        <v>0</v>
      </c>
      <c r="AJ74" s="427">
        <v>0</v>
      </c>
      <c r="AK74" s="428">
        <v>0</v>
      </c>
      <c r="AL74" s="427">
        <v>0</v>
      </c>
      <c r="AM74" s="427">
        <v>0</v>
      </c>
      <c r="AN74" s="427">
        <v>0</v>
      </c>
      <c r="AO74" s="427">
        <v>0</v>
      </c>
      <c r="AP74" s="428">
        <v>0</v>
      </c>
      <c r="AQ74" s="427">
        <v>0</v>
      </c>
      <c r="AR74" s="427">
        <v>0</v>
      </c>
      <c r="AS74" s="427">
        <v>0</v>
      </c>
      <c r="AT74" s="427">
        <v>0</v>
      </c>
      <c r="AU74" s="428">
        <v>0</v>
      </c>
      <c r="AV74" s="427">
        <v>0</v>
      </c>
      <c r="AW74" s="427">
        <v>0</v>
      </c>
      <c r="AX74" s="427">
        <v>0</v>
      </c>
      <c r="AY74" s="427">
        <v>0</v>
      </c>
      <c r="AZ74" s="428">
        <v>0</v>
      </c>
      <c r="BA74" s="427">
        <v>0</v>
      </c>
      <c r="BB74" s="428">
        <v>0</v>
      </c>
      <c r="BD74" s="85">
        <v>0</v>
      </c>
      <c r="BE74" s="85">
        <v>0</v>
      </c>
      <c r="BF74" s="85">
        <v>0</v>
      </c>
      <c r="BG74" s="85">
        <v>0</v>
      </c>
      <c r="BH74" s="85">
        <v>0</v>
      </c>
      <c r="BI74" s="85">
        <v>0</v>
      </c>
      <c r="BJ74" s="85">
        <v>0</v>
      </c>
      <c r="BK74" s="85">
        <v>0</v>
      </c>
      <c r="BL74" s="85">
        <v>0</v>
      </c>
      <c r="BM74" s="85">
        <v>0</v>
      </c>
      <c r="BN74" s="85">
        <v>0</v>
      </c>
      <c r="BO74" s="85">
        <v>0</v>
      </c>
    </row>
    <row r="75" spans="1:103" ht="20.45" customHeight="1">
      <c r="B75" s="374" t="s">
        <v>376</v>
      </c>
      <c r="C75" s="426">
        <v>48214.572787410005</v>
      </c>
      <c r="D75" s="427">
        <v>5592.1265925400003</v>
      </c>
      <c r="E75" s="427">
        <v>6804.2908170000001</v>
      </c>
      <c r="F75" s="427">
        <v>4502.2952840400003</v>
      </c>
      <c r="G75" s="428">
        <v>7877.1398149300003</v>
      </c>
      <c r="H75" s="427">
        <v>2820.0254749999999</v>
      </c>
      <c r="I75" s="427">
        <v>1387.004445</v>
      </c>
      <c r="J75" s="427">
        <v>528.120949</v>
      </c>
      <c r="K75" s="427">
        <v>992.80068660000006</v>
      </c>
      <c r="L75" s="428">
        <v>2686.5752691500002</v>
      </c>
      <c r="M75" s="427">
        <v>4994.7746860500001</v>
      </c>
      <c r="N75" s="427">
        <v>1498.7361169999999</v>
      </c>
      <c r="O75" s="427">
        <v>509.98216057999997</v>
      </c>
      <c r="P75" s="427">
        <v>2833.4309653999999</v>
      </c>
      <c r="Q75" s="428">
        <v>269.544353</v>
      </c>
      <c r="R75" s="427">
        <v>266.664806</v>
      </c>
      <c r="S75" s="427">
        <v>278.07146799999998</v>
      </c>
      <c r="T75" s="427">
        <v>844.93088659</v>
      </c>
      <c r="U75" s="427">
        <v>168.049948</v>
      </c>
      <c r="V75" s="428">
        <v>470.97916600000002</v>
      </c>
      <c r="W75" s="427">
        <v>226.63450800000001</v>
      </c>
      <c r="X75" s="427">
        <v>14.088395</v>
      </c>
      <c r="Y75" s="427">
        <v>129.88623799999999</v>
      </c>
      <c r="Z75" s="427">
        <v>115.435293</v>
      </c>
      <c r="AA75" s="428">
        <v>864.29287999999997</v>
      </c>
      <c r="AB75" s="427">
        <v>6.2851419999999996</v>
      </c>
      <c r="AC75" s="427">
        <v>230.416358</v>
      </c>
      <c r="AD75" s="427">
        <v>0</v>
      </c>
      <c r="AE75" s="427">
        <v>306.496104</v>
      </c>
      <c r="AF75" s="428">
        <v>0</v>
      </c>
      <c r="AG75" s="427">
        <v>114.133895</v>
      </c>
      <c r="AH75" s="427">
        <v>59.386527999999998</v>
      </c>
      <c r="AI75" s="427">
        <v>26.200002999999999</v>
      </c>
      <c r="AJ75" s="427">
        <v>449.18554799999998</v>
      </c>
      <c r="AK75" s="428">
        <v>98.520381680000014</v>
      </c>
      <c r="AL75" s="427">
        <v>12.949512199999999</v>
      </c>
      <c r="AM75" s="427">
        <v>23.366627999999999</v>
      </c>
      <c r="AN75" s="427">
        <v>48.300279000000003</v>
      </c>
      <c r="AO75" s="427">
        <v>0</v>
      </c>
      <c r="AP75" s="428">
        <v>10.561076310000001</v>
      </c>
      <c r="AQ75" s="427">
        <v>0</v>
      </c>
      <c r="AR75" s="427">
        <v>98.497513999999995</v>
      </c>
      <c r="AS75" s="427">
        <v>15.628089340000001</v>
      </c>
      <c r="AT75" s="427">
        <v>1.911996</v>
      </c>
      <c r="AU75" s="428">
        <v>10.656895</v>
      </c>
      <c r="AV75" s="427">
        <v>14.708202999999999</v>
      </c>
      <c r="AW75" s="427">
        <v>0</v>
      </c>
      <c r="AX75" s="427">
        <v>0</v>
      </c>
      <c r="AY75" s="427">
        <v>0</v>
      </c>
      <c r="AZ75" s="428">
        <v>0</v>
      </c>
      <c r="BA75" s="427">
        <v>0</v>
      </c>
      <c r="BB75" s="428">
        <v>11.487431000000001</v>
      </c>
      <c r="BD75" s="85">
        <v>0</v>
      </c>
      <c r="BE75" s="85">
        <v>0</v>
      </c>
      <c r="BF75" s="85">
        <v>0</v>
      </c>
      <c r="BG75" s="85">
        <v>0</v>
      </c>
      <c r="BH75" s="85">
        <v>0</v>
      </c>
      <c r="BI75" s="85">
        <v>0</v>
      </c>
      <c r="BJ75" s="85">
        <v>0</v>
      </c>
      <c r="BK75" s="85">
        <v>0</v>
      </c>
      <c r="BL75" s="85">
        <v>0</v>
      </c>
      <c r="BM75" s="85">
        <v>0</v>
      </c>
      <c r="BN75" s="85">
        <v>0</v>
      </c>
      <c r="BO75" s="85">
        <v>0</v>
      </c>
    </row>
    <row r="76" spans="1:103" ht="20.45" customHeight="1">
      <c r="B76" s="374" t="s">
        <v>377</v>
      </c>
      <c r="C76" s="426">
        <v>1039207.52994641</v>
      </c>
      <c r="D76" s="427">
        <v>222298.75604646999</v>
      </c>
      <c r="E76" s="427">
        <v>219893.87604</v>
      </c>
      <c r="F76" s="427">
        <v>68161.399549480004</v>
      </c>
      <c r="G76" s="428">
        <v>47550.992930269997</v>
      </c>
      <c r="H76" s="427">
        <v>85550.132060999997</v>
      </c>
      <c r="I76" s="427">
        <v>50045.336057</v>
      </c>
      <c r="J76" s="427">
        <v>6936.4663229999996</v>
      </c>
      <c r="K76" s="427">
        <v>49837.046037929998</v>
      </c>
      <c r="L76" s="428">
        <v>4299.7344853000004</v>
      </c>
      <c r="M76" s="427">
        <v>12988.49698903</v>
      </c>
      <c r="N76" s="427">
        <v>4093.232278</v>
      </c>
      <c r="O76" s="427">
        <v>51185.512395440004</v>
      </c>
      <c r="P76" s="427">
        <v>6439.08625665</v>
      </c>
      <c r="Q76" s="428">
        <v>63257.593870999997</v>
      </c>
      <c r="R76" s="427">
        <v>46306.966123999999</v>
      </c>
      <c r="S76" s="427">
        <v>6939.6273160000001</v>
      </c>
      <c r="T76" s="427">
        <v>3891.83511</v>
      </c>
      <c r="U76" s="427">
        <v>5633.9478259999996</v>
      </c>
      <c r="V76" s="428">
        <v>2130.6787370000002</v>
      </c>
      <c r="W76" s="427">
        <v>2393.7864730000001</v>
      </c>
      <c r="X76" s="427">
        <v>42776.980911999999</v>
      </c>
      <c r="Y76" s="427">
        <v>473.98232899999999</v>
      </c>
      <c r="Z76" s="427">
        <v>3359.5941769999999</v>
      </c>
      <c r="AA76" s="428">
        <v>4022.5322569999998</v>
      </c>
      <c r="AB76" s="427">
        <v>671.69547799999998</v>
      </c>
      <c r="AC76" s="427">
        <v>4191.6221139999998</v>
      </c>
      <c r="AD76" s="427">
        <v>32.610866000000001</v>
      </c>
      <c r="AE76" s="427">
        <v>1909.5547999999999</v>
      </c>
      <c r="AF76" s="428">
        <v>371.19948866999999</v>
      </c>
      <c r="AG76" s="427">
        <v>986.29264999999998</v>
      </c>
      <c r="AH76" s="427">
        <v>9062.7962029999999</v>
      </c>
      <c r="AI76" s="427">
        <v>6171.8149270000004</v>
      </c>
      <c r="AJ76" s="427">
        <v>486.70405899999997</v>
      </c>
      <c r="AK76" s="428">
        <v>228.58338178</v>
      </c>
      <c r="AL76" s="427">
        <v>51.639351149999996</v>
      </c>
      <c r="AM76" s="427">
        <v>429.17957799999999</v>
      </c>
      <c r="AN76" s="427">
        <v>321.90384699999998</v>
      </c>
      <c r="AO76" s="427">
        <v>1237.4532919999999</v>
      </c>
      <c r="AP76" s="428">
        <v>144.33843087</v>
      </c>
      <c r="AQ76" s="427">
        <v>449.05105800000001</v>
      </c>
      <c r="AR76" s="427">
        <v>15.915253999999999</v>
      </c>
      <c r="AS76" s="427">
        <v>8.1567834700000006</v>
      </c>
      <c r="AT76" s="427">
        <v>208.49999</v>
      </c>
      <c r="AU76" s="428">
        <v>833.60075700000004</v>
      </c>
      <c r="AV76" s="427">
        <v>3.3522989999999999</v>
      </c>
      <c r="AW76" s="427">
        <v>483.40557799999999</v>
      </c>
      <c r="AX76" s="427">
        <v>26.246673609999998</v>
      </c>
      <c r="AY76" s="427">
        <v>54.900373999999999</v>
      </c>
      <c r="AZ76" s="428">
        <v>5.6265052899999999</v>
      </c>
      <c r="BA76" s="427">
        <v>322.86292300000002</v>
      </c>
      <c r="BB76" s="428">
        <v>30.930703000000001</v>
      </c>
      <c r="BD76" s="85">
        <v>0</v>
      </c>
      <c r="BE76" s="85">
        <v>0</v>
      </c>
      <c r="BF76" s="85">
        <v>0</v>
      </c>
      <c r="BG76" s="85">
        <v>0</v>
      </c>
      <c r="BH76" s="85">
        <v>0</v>
      </c>
      <c r="BI76" s="85">
        <v>0</v>
      </c>
      <c r="BJ76" s="85">
        <v>0</v>
      </c>
      <c r="BK76" s="85">
        <v>0</v>
      </c>
      <c r="BL76" s="85">
        <v>0</v>
      </c>
      <c r="BM76" s="85">
        <v>0</v>
      </c>
      <c r="BN76" s="85">
        <v>0</v>
      </c>
      <c r="BO76" s="85">
        <v>0</v>
      </c>
    </row>
    <row r="77" spans="1:103" ht="20.45" customHeight="1">
      <c r="B77" s="374" t="s">
        <v>378</v>
      </c>
      <c r="C77" s="426">
        <v>0</v>
      </c>
      <c r="D77" s="427">
        <v>0</v>
      </c>
      <c r="E77" s="427">
        <v>0</v>
      </c>
      <c r="F77" s="427">
        <v>0</v>
      </c>
      <c r="G77" s="428">
        <v>0</v>
      </c>
      <c r="H77" s="427">
        <v>0</v>
      </c>
      <c r="I77" s="427">
        <v>0</v>
      </c>
      <c r="J77" s="427">
        <v>0</v>
      </c>
      <c r="K77" s="427">
        <v>0</v>
      </c>
      <c r="L77" s="428">
        <v>0</v>
      </c>
      <c r="M77" s="427">
        <v>0</v>
      </c>
      <c r="N77" s="427">
        <v>0</v>
      </c>
      <c r="O77" s="427">
        <v>0</v>
      </c>
      <c r="P77" s="427">
        <v>0</v>
      </c>
      <c r="Q77" s="428">
        <v>0</v>
      </c>
      <c r="R77" s="427">
        <v>0</v>
      </c>
      <c r="S77" s="427">
        <v>0</v>
      </c>
      <c r="T77" s="427">
        <v>0</v>
      </c>
      <c r="U77" s="427">
        <v>0</v>
      </c>
      <c r="V77" s="428">
        <v>0</v>
      </c>
      <c r="W77" s="427">
        <v>0</v>
      </c>
      <c r="X77" s="427">
        <v>0</v>
      </c>
      <c r="Y77" s="427">
        <v>0</v>
      </c>
      <c r="Z77" s="427">
        <v>0</v>
      </c>
      <c r="AA77" s="428">
        <v>0</v>
      </c>
      <c r="AB77" s="427">
        <v>0</v>
      </c>
      <c r="AC77" s="427">
        <v>0</v>
      </c>
      <c r="AD77" s="427">
        <v>0</v>
      </c>
      <c r="AE77" s="427">
        <v>0</v>
      </c>
      <c r="AF77" s="428">
        <v>0</v>
      </c>
      <c r="AG77" s="427">
        <v>0</v>
      </c>
      <c r="AH77" s="427">
        <v>0</v>
      </c>
      <c r="AI77" s="427">
        <v>0</v>
      </c>
      <c r="AJ77" s="427">
        <v>0</v>
      </c>
      <c r="AK77" s="428">
        <v>0</v>
      </c>
      <c r="AL77" s="427">
        <v>0</v>
      </c>
      <c r="AM77" s="427">
        <v>0</v>
      </c>
      <c r="AN77" s="427">
        <v>0</v>
      </c>
      <c r="AO77" s="427">
        <v>0</v>
      </c>
      <c r="AP77" s="428">
        <v>0</v>
      </c>
      <c r="AQ77" s="427">
        <v>0</v>
      </c>
      <c r="AR77" s="427">
        <v>0</v>
      </c>
      <c r="AS77" s="427">
        <v>0</v>
      </c>
      <c r="AT77" s="427">
        <v>0</v>
      </c>
      <c r="AU77" s="428">
        <v>0</v>
      </c>
      <c r="AV77" s="427">
        <v>0</v>
      </c>
      <c r="AW77" s="427">
        <v>0</v>
      </c>
      <c r="AX77" s="427">
        <v>0</v>
      </c>
      <c r="AY77" s="427">
        <v>0</v>
      </c>
      <c r="AZ77" s="428">
        <v>0</v>
      </c>
      <c r="BA77" s="427">
        <v>0</v>
      </c>
      <c r="BB77" s="428">
        <v>0</v>
      </c>
      <c r="BD77" s="85">
        <v>0</v>
      </c>
      <c r="BE77" s="85">
        <v>0</v>
      </c>
      <c r="BF77" s="85">
        <v>0</v>
      </c>
      <c r="BG77" s="85">
        <v>0</v>
      </c>
      <c r="BH77" s="85">
        <v>0</v>
      </c>
      <c r="BI77" s="85">
        <v>0</v>
      </c>
      <c r="BJ77" s="85">
        <v>0</v>
      </c>
      <c r="BK77" s="85">
        <v>0</v>
      </c>
      <c r="BL77" s="85">
        <v>0</v>
      </c>
      <c r="BM77" s="85">
        <v>0</v>
      </c>
      <c r="BN77" s="85">
        <v>0</v>
      </c>
      <c r="BO77" s="85">
        <v>0</v>
      </c>
    </row>
    <row r="78" spans="1:103" ht="20.45" customHeight="1">
      <c r="B78" s="374" t="s">
        <v>379</v>
      </c>
      <c r="C78" s="426">
        <v>319751.75649790996</v>
      </c>
      <c r="D78" s="427">
        <v>87813.953390719995</v>
      </c>
      <c r="E78" s="427">
        <v>76939.441296000005</v>
      </c>
      <c r="F78" s="427">
        <v>77346.797479149987</v>
      </c>
      <c r="G78" s="428">
        <v>16000</v>
      </c>
      <c r="H78" s="427">
        <v>42678.451788999999</v>
      </c>
      <c r="I78" s="427">
        <v>8908</v>
      </c>
      <c r="J78" s="427">
        <v>0</v>
      </c>
      <c r="K78" s="427">
        <v>0</v>
      </c>
      <c r="L78" s="428">
        <v>0</v>
      </c>
      <c r="M78" s="427">
        <v>0</v>
      </c>
      <c r="N78" s="427">
        <v>3843.3393219999998</v>
      </c>
      <c r="O78" s="427">
        <v>0</v>
      </c>
      <c r="P78" s="427">
        <v>0</v>
      </c>
      <c r="Q78" s="428">
        <v>0</v>
      </c>
      <c r="R78" s="427">
        <v>0</v>
      </c>
      <c r="S78" s="427">
        <v>0</v>
      </c>
      <c r="T78" s="427">
        <v>0</v>
      </c>
      <c r="U78" s="427">
        <v>0</v>
      </c>
      <c r="V78" s="428">
        <v>1655.9227109999999</v>
      </c>
      <c r="W78" s="427">
        <v>0</v>
      </c>
      <c r="X78" s="427">
        <v>0</v>
      </c>
      <c r="Y78" s="427">
        <v>0</v>
      </c>
      <c r="Z78" s="427">
        <v>0</v>
      </c>
      <c r="AA78" s="428">
        <v>0</v>
      </c>
      <c r="AB78" s="427">
        <v>0</v>
      </c>
      <c r="AC78" s="427">
        <v>0</v>
      </c>
      <c r="AD78" s="427">
        <v>522.28992100000005</v>
      </c>
      <c r="AE78" s="427">
        <v>0</v>
      </c>
      <c r="AF78" s="428">
        <v>1471.32910855</v>
      </c>
      <c r="AG78" s="427">
        <v>0</v>
      </c>
      <c r="AH78" s="427">
        <v>1508.589657</v>
      </c>
      <c r="AI78" s="427">
        <v>0</v>
      </c>
      <c r="AJ78" s="427">
        <v>0</v>
      </c>
      <c r="AK78" s="428">
        <v>501.99711349</v>
      </c>
      <c r="AL78" s="427">
        <v>0</v>
      </c>
      <c r="AM78" s="427">
        <v>0</v>
      </c>
      <c r="AN78" s="427">
        <v>561.64471000000003</v>
      </c>
      <c r="AO78" s="427">
        <v>0</v>
      </c>
      <c r="AP78" s="428">
        <v>0</v>
      </c>
      <c r="AQ78" s="427">
        <v>0</v>
      </c>
      <c r="AR78" s="427">
        <v>0</v>
      </c>
      <c r="AS78" s="427">
        <v>0</v>
      </c>
      <c r="AT78" s="427">
        <v>0</v>
      </c>
      <c r="AU78" s="428">
        <v>0</v>
      </c>
      <c r="AV78" s="427">
        <v>0</v>
      </c>
      <c r="AW78" s="427">
        <v>0</v>
      </c>
      <c r="AX78" s="427">
        <v>0</v>
      </c>
      <c r="AY78" s="427">
        <v>0</v>
      </c>
      <c r="AZ78" s="428">
        <v>0</v>
      </c>
      <c r="BA78" s="427">
        <v>0</v>
      </c>
      <c r="BB78" s="428">
        <v>0</v>
      </c>
      <c r="BD78" s="85">
        <v>0</v>
      </c>
      <c r="BE78" s="85">
        <v>0</v>
      </c>
      <c r="BF78" s="85">
        <v>0</v>
      </c>
      <c r="BG78" s="85">
        <v>0</v>
      </c>
      <c r="BH78" s="85">
        <v>0</v>
      </c>
      <c r="BI78" s="85">
        <v>0</v>
      </c>
      <c r="BJ78" s="85">
        <v>0</v>
      </c>
      <c r="BK78" s="85">
        <v>0</v>
      </c>
      <c r="BL78" s="85">
        <v>0</v>
      </c>
      <c r="BM78" s="85">
        <v>0</v>
      </c>
      <c r="BN78" s="85">
        <v>0</v>
      </c>
      <c r="BO78" s="85">
        <v>0</v>
      </c>
    </row>
    <row r="79" spans="1:103" ht="20.45" customHeight="1">
      <c r="B79" s="375" t="s">
        <v>380</v>
      </c>
      <c r="C79" s="426">
        <v>319751.75649790996</v>
      </c>
      <c r="D79" s="427">
        <v>87813.953390719995</v>
      </c>
      <c r="E79" s="427">
        <v>76939.441296000005</v>
      </c>
      <c r="F79" s="427">
        <v>77346.797479149987</v>
      </c>
      <c r="G79" s="428">
        <v>16000</v>
      </c>
      <c r="H79" s="427">
        <v>42678.451788999999</v>
      </c>
      <c r="I79" s="427">
        <v>8908</v>
      </c>
      <c r="J79" s="427">
        <v>0</v>
      </c>
      <c r="K79" s="427">
        <v>0</v>
      </c>
      <c r="L79" s="428">
        <v>0</v>
      </c>
      <c r="M79" s="427">
        <v>0</v>
      </c>
      <c r="N79" s="427">
        <v>3843.3393219999998</v>
      </c>
      <c r="O79" s="427">
        <v>0</v>
      </c>
      <c r="P79" s="427">
        <v>0</v>
      </c>
      <c r="Q79" s="428">
        <v>0</v>
      </c>
      <c r="R79" s="427">
        <v>0</v>
      </c>
      <c r="S79" s="427">
        <v>0</v>
      </c>
      <c r="T79" s="427">
        <v>0</v>
      </c>
      <c r="U79" s="427">
        <v>0</v>
      </c>
      <c r="V79" s="428">
        <v>1655.9227109999999</v>
      </c>
      <c r="W79" s="427">
        <v>0</v>
      </c>
      <c r="X79" s="427">
        <v>0</v>
      </c>
      <c r="Y79" s="427">
        <v>0</v>
      </c>
      <c r="Z79" s="427">
        <v>0</v>
      </c>
      <c r="AA79" s="428">
        <v>0</v>
      </c>
      <c r="AB79" s="427">
        <v>0</v>
      </c>
      <c r="AC79" s="427">
        <v>0</v>
      </c>
      <c r="AD79" s="427">
        <v>522.28992100000005</v>
      </c>
      <c r="AE79" s="427">
        <v>0</v>
      </c>
      <c r="AF79" s="428">
        <v>1471.32910855</v>
      </c>
      <c r="AG79" s="427">
        <v>0</v>
      </c>
      <c r="AH79" s="427">
        <v>1508.589657</v>
      </c>
      <c r="AI79" s="427">
        <v>0</v>
      </c>
      <c r="AJ79" s="427">
        <v>0</v>
      </c>
      <c r="AK79" s="428">
        <v>501.99711349</v>
      </c>
      <c r="AL79" s="427">
        <v>0</v>
      </c>
      <c r="AM79" s="427">
        <v>0</v>
      </c>
      <c r="AN79" s="427">
        <v>561.64471000000003</v>
      </c>
      <c r="AO79" s="427">
        <v>0</v>
      </c>
      <c r="AP79" s="428">
        <v>0</v>
      </c>
      <c r="AQ79" s="427">
        <v>0</v>
      </c>
      <c r="AR79" s="427">
        <v>0</v>
      </c>
      <c r="AS79" s="427">
        <v>0</v>
      </c>
      <c r="AT79" s="427">
        <v>0</v>
      </c>
      <c r="AU79" s="428">
        <v>0</v>
      </c>
      <c r="AV79" s="427">
        <v>0</v>
      </c>
      <c r="AW79" s="427">
        <v>0</v>
      </c>
      <c r="AX79" s="427">
        <v>0</v>
      </c>
      <c r="AY79" s="427">
        <v>0</v>
      </c>
      <c r="AZ79" s="428">
        <v>0</v>
      </c>
      <c r="BA79" s="427">
        <v>0</v>
      </c>
      <c r="BB79" s="428">
        <v>0</v>
      </c>
      <c r="BD79" s="85">
        <v>0</v>
      </c>
      <c r="BE79" s="85">
        <v>0</v>
      </c>
      <c r="BF79" s="85">
        <v>0</v>
      </c>
      <c r="BG79" s="85">
        <v>0</v>
      </c>
      <c r="BH79" s="85">
        <v>0</v>
      </c>
      <c r="BI79" s="85">
        <v>0</v>
      </c>
      <c r="BJ79" s="85">
        <v>0</v>
      </c>
      <c r="BK79" s="85">
        <v>0</v>
      </c>
      <c r="BL79" s="85">
        <v>0</v>
      </c>
      <c r="BM79" s="85">
        <v>0</v>
      </c>
      <c r="BN79" s="85">
        <v>0</v>
      </c>
      <c r="BO79" s="85">
        <v>0</v>
      </c>
    </row>
    <row r="80" spans="1:103" s="383" customFormat="1" ht="45" customHeight="1">
      <c r="A80" s="381"/>
      <c r="B80" s="382" t="s">
        <v>381</v>
      </c>
      <c r="C80" s="426">
        <v>0</v>
      </c>
      <c r="D80" s="427">
        <v>0</v>
      </c>
      <c r="E80" s="427">
        <v>0</v>
      </c>
      <c r="F80" s="427">
        <v>0</v>
      </c>
      <c r="G80" s="428">
        <v>0</v>
      </c>
      <c r="H80" s="427">
        <v>0</v>
      </c>
      <c r="I80" s="427">
        <v>0</v>
      </c>
      <c r="J80" s="427">
        <v>0</v>
      </c>
      <c r="K80" s="427">
        <v>0</v>
      </c>
      <c r="L80" s="428">
        <v>0</v>
      </c>
      <c r="M80" s="427">
        <v>0</v>
      </c>
      <c r="N80" s="427">
        <v>0</v>
      </c>
      <c r="O80" s="427">
        <v>0</v>
      </c>
      <c r="P80" s="427">
        <v>0</v>
      </c>
      <c r="Q80" s="428">
        <v>0</v>
      </c>
      <c r="R80" s="427">
        <v>0</v>
      </c>
      <c r="S80" s="427">
        <v>0</v>
      </c>
      <c r="T80" s="427">
        <v>0</v>
      </c>
      <c r="U80" s="427">
        <v>0</v>
      </c>
      <c r="V80" s="428">
        <v>0</v>
      </c>
      <c r="W80" s="427">
        <v>0</v>
      </c>
      <c r="X80" s="427">
        <v>0</v>
      </c>
      <c r="Y80" s="427">
        <v>0</v>
      </c>
      <c r="Z80" s="427">
        <v>0</v>
      </c>
      <c r="AA80" s="428">
        <v>0</v>
      </c>
      <c r="AB80" s="427">
        <v>0</v>
      </c>
      <c r="AC80" s="427">
        <v>0</v>
      </c>
      <c r="AD80" s="427">
        <v>0</v>
      </c>
      <c r="AE80" s="427">
        <v>0</v>
      </c>
      <c r="AF80" s="428">
        <v>0</v>
      </c>
      <c r="AG80" s="427">
        <v>0</v>
      </c>
      <c r="AH80" s="427">
        <v>0</v>
      </c>
      <c r="AI80" s="427">
        <v>0</v>
      </c>
      <c r="AJ80" s="427">
        <v>0</v>
      </c>
      <c r="AK80" s="428">
        <v>0</v>
      </c>
      <c r="AL80" s="427">
        <v>0</v>
      </c>
      <c r="AM80" s="427">
        <v>0</v>
      </c>
      <c r="AN80" s="427">
        <v>0</v>
      </c>
      <c r="AO80" s="427">
        <v>0</v>
      </c>
      <c r="AP80" s="428">
        <v>0</v>
      </c>
      <c r="AQ80" s="427">
        <v>0</v>
      </c>
      <c r="AR80" s="427">
        <v>0</v>
      </c>
      <c r="AS80" s="427">
        <v>0</v>
      </c>
      <c r="AT80" s="427">
        <v>0</v>
      </c>
      <c r="AU80" s="428">
        <v>0</v>
      </c>
      <c r="AV80" s="427">
        <v>0</v>
      </c>
      <c r="AW80" s="427">
        <v>0</v>
      </c>
      <c r="AX80" s="427">
        <v>0</v>
      </c>
      <c r="AY80" s="427">
        <v>0</v>
      </c>
      <c r="AZ80" s="428">
        <v>0</v>
      </c>
      <c r="BA80" s="427">
        <v>0</v>
      </c>
      <c r="BB80" s="428">
        <v>0</v>
      </c>
      <c r="BC80" s="381"/>
      <c r="BD80" s="381">
        <v>0</v>
      </c>
      <c r="BE80" s="381">
        <v>0</v>
      </c>
      <c r="BF80" s="381">
        <v>0</v>
      </c>
      <c r="BG80" s="381">
        <v>0</v>
      </c>
      <c r="BH80" s="381">
        <v>0</v>
      </c>
      <c r="BI80" s="381">
        <v>0</v>
      </c>
      <c r="BJ80" s="381">
        <v>0</v>
      </c>
      <c r="BK80" s="381">
        <v>0</v>
      </c>
      <c r="BL80" s="381">
        <v>0</v>
      </c>
      <c r="BM80" s="381">
        <v>0</v>
      </c>
      <c r="BN80" s="381">
        <v>0</v>
      </c>
      <c r="BO80" s="381">
        <v>0</v>
      </c>
      <c r="BP80" s="381"/>
      <c r="BQ80" s="381"/>
      <c r="BR80" s="381"/>
      <c r="BS80" s="381"/>
      <c r="BT80" s="381"/>
      <c r="BU80" s="381"/>
      <c r="BV80" s="381"/>
      <c r="BW80" s="381"/>
      <c r="BX80" s="381"/>
      <c r="BY80" s="381"/>
      <c r="BZ80" s="381"/>
      <c r="CA80" s="381"/>
      <c r="CB80" s="381"/>
      <c r="CC80" s="381"/>
      <c r="CD80" s="381"/>
      <c r="CE80" s="381"/>
      <c r="CF80" s="381"/>
      <c r="CG80" s="381"/>
      <c r="CH80" s="381"/>
      <c r="CI80" s="381"/>
      <c r="CJ80" s="381"/>
      <c r="CK80" s="381"/>
      <c r="CL80" s="381"/>
      <c r="CM80" s="381"/>
      <c r="CN80" s="381"/>
      <c r="CO80" s="381"/>
      <c r="CP80" s="381"/>
      <c r="CQ80" s="381"/>
      <c r="CR80" s="381"/>
      <c r="CS80" s="381"/>
      <c r="CT80" s="381"/>
      <c r="CU80" s="381"/>
      <c r="CV80" s="381"/>
      <c r="CW80" s="381"/>
      <c r="CX80" s="381"/>
      <c r="CY80" s="381"/>
    </row>
    <row r="81" spans="1:103" ht="20.45" customHeight="1">
      <c r="B81" s="375" t="s">
        <v>382</v>
      </c>
      <c r="C81" s="426">
        <v>0</v>
      </c>
      <c r="D81" s="427">
        <v>0</v>
      </c>
      <c r="E81" s="427">
        <v>0</v>
      </c>
      <c r="F81" s="427">
        <v>0</v>
      </c>
      <c r="G81" s="428">
        <v>0</v>
      </c>
      <c r="H81" s="427">
        <v>0</v>
      </c>
      <c r="I81" s="427">
        <v>0</v>
      </c>
      <c r="J81" s="427">
        <v>0</v>
      </c>
      <c r="K81" s="427">
        <v>0</v>
      </c>
      <c r="L81" s="428">
        <v>0</v>
      </c>
      <c r="M81" s="427">
        <v>0</v>
      </c>
      <c r="N81" s="427">
        <v>0</v>
      </c>
      <c r="O81" s="427">
        <v>0</v>
      </c>
      <c r="P81" s="427">
        <v>0</v>
      </c>
      <c r="Q81" s="428">
        <v>0</v>
      </c>
      <c r="R81" s="427">
        <v>0</v>
      </c>
      <c r="S81" s="427">
        <v>0</v>
      </c>
      <c r="T81" s="427">
        <v>0</v>
      </c>
      <c r="U81" s="427">
        <v>0</v>
      </c>
      <c r="V81" s="428">
        <v>0</v>
      </c>
      <c r="W81" s="427">
        <v>0</v>
      </c>
      <c r="X81" s="427">
        <v>0</v>
      </c>
      <c r="Y81" s="427">
        <v>0</v>
      </c>
      <c r="Z81" s="427">
        <v>0</v>
      </c>
      <c r="AA81" s="428">
        <v>0</v>
      </c>
      <c r="AB81" s="427">
        <v>0</v>
      </c>
      <c r="AC81" s="427">
        <v>0</v>
      </c>
      <c r="AD81" s="427">
        <v>0</v>
      </c>
      <c r="AE81" s="427">
        <v>0</v>
      </c>
      <c r="AF81" s="428">
        <v>0</v>
      </c>
      <c r="AG81" s="427">
        <v>0</v>
      </c>
      <c r="AH81" s="427">
        <v>0</v>
      </c>
      <c r="AI81" s="427">
        <v>0</v>
      </c>
      <c r="AJ81" s="427">
        <v>0</v>
      </c>
      <c r="AK81" s="428">
        <v>0</v>
      </c>
      <c r="AL81" s="427">
        <v>0</v>
      </c>
      <c r="AM81" s="427">
        <v>0</v>
      </c>
      <c r="AN81" s="427">
        <v>0</v>
      </c>
      <c r="AO81" s="427">
        <v>0</v>
      </c>
      <c r="AP81" s="428">
        <v>0</v>
      </c>
      <c r="AQ81" s="427">
        <v>0</v>
      </c>
      <c r="AR81" s="427">
        <v>0</v>
      </c>
      <c r="AS81" s="427">
        <v>0</v>
      </c>
      <c r="AT81" s="427">
        <v>0</v>
      </c>
      <c r="AU81" s="428">
        <v>0</v>
      </c>
      <c r="AV81" s="427">
        <v>0</v>
      </c>
      <c r="AW81" s="427">
        <v>0</v>
      </c>
      <c r="AX81" s="427">
        <v>0</v>
      </c>
      <c r="AY81" s="427">
        <v>0</v>
      </c>
      <c r="AZ81" s="428">
        <v>0</v>
      </c>
      <c r="BA81" s="427">
        <v>0</v>
      </c>
      <c r="BB81" s="428">
        <v>0</v>
      </c>
      <c r="BD81" s="85">
        <v>0</v>
      </c>
      <c r="BE81" s="85">
        <v>0</v>
      </c>
      <c r="BF81" s="85">
        <v>0</v>
      </c>
      <c r="BG81" s="85">
        <v>0</v>
      </c>
      <c r="BH81" s="85">
        <v>0</v>
      </c>
      <c r="BI81" s="85">
        <v>0</v>
      </c>
      <c r="BJ81" s="85">
        <v>0</v>
      </c>
      <c r="BK81" s="85">
        <v>0</v>
      </c>
      <c r="BL81" s="85">
        <v>0</v>
      </c>
      <c r="BM81" s="85">
        <v>0</v>
      </c>
      <c r="BN81" s="85">
        <v>0</v>
      </c>
      <c r="BO81" s="85">
        <v>0</v>
      </c>
    </row>
    <row r="82" spans="1:103" ht="39" customHeight="1">
      <c r="B82" s="379" t="s">
        <v>383</v>
      </c>
      <c r="C82" s="426">
        <v>0</v>
      </c>
      <c r="D82" s="427">
        <v>0</v>
      </c>
      <c r="E82" s="427">
        <v>0</v>
      </c>
      <c r="F82" s="427">
        <v>0</v>
      </c>
      <c r="G82" s="428">
        <v>0</v>
      </c>
      <c r="H82" s="427">
        <v>0</v>
      </c>
      <c r="I82" s="427">
        <v>0</v>
      </c>
      <c r="J82" s="427">
        <v>0</v>
      </c>
      <c r="K82" s="427">
        <v>0</v>
      </c>
      <c r="L82" s="428">
        <v>0</v>
      </c>
      <c r="M82" s="427">
        <v>0</v>
      </c>
      <c r="N82" s="427">
        <v>0</v>
      </c>
      <c r="O82" s="427">
        <v>0</v>
      </c>
      <c r="P82" s="427">
        <v>0</v>
      </c>
      <c r="Q82" s="428">
        <v>0</v>
      </c>
      <c r="R82" s="427">
        <v>0</v>
      </c>
      <c r="S82" s="427">
        <v>0</v>
      </c>
      <c r="T82" s="427">
        <v>0</v>
      </c>
      <c r="U82" s="427">
        <v>0</v>
      </c>
      <c r="V82" s="428">
        <v>0</v>
      </c>
      <c r="W82" s="427">
        <v>0</v>
      </c>
      <c r="X82" s="427">
        <v>0</v>
      </c>
      <c r="Y82" s="427">
        <v>0</v>
      </c>
      <c r="Z82" s="427">
        <v>0</v>
      </c>
      <c r="AA82" s="428">
        <v>0</v>
      </c>
      <c r="AB82" s="427">
        <v>0</v>
      </c>
      <c r="AC82" s="427">
        <v>0</v>
      </c>
      <c r="AD82" s="427">
        <v>0</v>
      </c>
      <c r="AE82" s="427">
        <v>0</v>
      </c>
      <c r="AF82" s="428">
        <v>0</v>
      </c>
      <c r="AG82" s="427">
        <v>0</v>
      </c>
      <c r="AH82" s="427">
        <v>0</v>
      </c>
      <c r="AI82" s="427">
        <v>0</v>
      </c>
      <c r="AJ82" s="427">
        <v>0</v>
      </c>
      <c r="AK82" s="428">
        <v>0</v>
      </c>
      <c r="AL82" s="427">
        <v>0</v>
      </c>
      <c r="AM82" s="427">
        <v>0</v>
      </c>
      <c r="AN82" s="427">
        <v>0</v>
      </c>
      <c r="AO82" s="427">
        <v>0</v>
      </c>
      <c r="AP82" s="428">
        <v>0</v>
      </c>
      <c r="AQ82" s="427">
        <v>0</v>
      </c>
      <c r="AR82" s="427">
        <v>0</v>
      </c>
      <c r="AS82" s="427">
        <v>0</v>
      </c>
      <c r="AT82" s="427">
        <v>0</v>
      </c>
      <c r="AU82" s="428">
        <v>0</v>
      </c>
      <c r="AV82" s="427">
        <v>0</v>
      </c>
      <c r="AW82" s="427">
        <v>0</v>
      </c>
      <c r="AX82" s="427">
        <v>0</v>
      </c>
      <c r="AY82" s="427">
        <v>0</v>
      </c>
      <c r="AZ82" s="428">
        <v>0</v>
      </c>
      <c r="BA82" s="427">
        <v>0</v>
      </c>
      <c r="BB82" s="428">
        <v>0</v>
      </c>
      <c r="BD82" s="85">
        <v>0</v>
      </c>
      <c r="BE82" s="85">
        <v>0</v>
      </c>
      <c r="BF82" s="85">
        <v>0</v>
      </c>
      <c r="BG82" s="85">
        <v>0</v>
      </c>
      <c r="BH82" s="85">
        <v>0</v>
      </c>
      <c r="BI82" s="85">
        <v>0</v>
      </c>
      <c r="BJ82" s="85">
        <v>0</v>
      </c>
      <c r="BK82" s="85">
        <v>0</v>
      </c>
      <c r="BL82" s="85">
        <v>0</v>
      </c>
      <c r="BM82" s="85">
        <v>0</v>
      </c>
      <c r="BN82" s="85">
        <v>0</v>
      </c>
      <c r="BO82" s="85">
        <v>0</v>
      </c>
    </row>
    <row r="83" spans="1:103" ht="20.45" customHeight="1">
      <c r="B83" s="374" t="s">
        <v>384</v>
      </c>
      <c r="C83" s="426">
        <v>32675.746034529999</v>
      </c>
      <c r="D83" s="427">
        <v>10721.49246849</v>
      </c>
      <c r="E83" s="427">
        <v>0</v>
      </c>
      <c r="F83" s="427">
        <v>4112.8227866899997</v>
      </c>
      <c r="G83" s="428">
        <v>1481.0930905299999</v>
      </c>
      <c r="H83" s="427">
        <v>1216.422738</v>
      </c>
      <c r="I83" s="427">
        <v>845.17032400000005</v>
      </c>
      <c r="J83" s="427">
        <v>6780.3777049999999</v>
      </c>
      <c r="K83" s="427">
        <v>572.79364795000004</v>
      </c>
      <c r="L83" s="428">
        <v>314.50387892000003</v>
      </c>
      <c r="M83" s="427">
        <v>0</v>
      </c>
      <c r="N83" s="427">
        <v>219.38362100000001</v>
      </c>
      <c r="O83" s="427">
        <v>822.03055041999994</v>
      </c>
      <c r="P83" s="427">
        <v>148.11284984</v>
      </c>
      <c r="Q83" s="428">
        <v>557.58262999999999</v>
      </c>
      <c r="R83" s="427">
        <v>1067.321743</v>
      </c>
      <c r="S83" s="427">
        <v>439.68058000000002</v>
      </c>
      <c r="T83" s="427">
        <v>150.77669915999999</v>
      </c>
      <c r="U83" s="427">
        <v>23.887384000000001</v>
      </c>
      <c r="V83" s="428">
        <v>228.42305999999999</v>
      </c>
      <c r="W83" s="427">
        <v>194.49852799999999</v>
      </c>
      <c r="X83" s="427">
        <v>0</v>
      </c>
      <c r="Y83" s="427">
        <v>0</v>
      </c>
      <c r="Z83" s="427">
        <v>332.52845300000001</v>
      </c>
      <c r="AA83" s="428">
        <v>477.55163700000003</v>
      </c>
      <c r="AB83" s="427">
        <v>578.24919499999999</v>
      </c>
      <c r="AC83" s="427">
        <v>0</v>
      </c>
      <c r="AD83" s="427">
        <v>0</v>
      </c>
      <c r="AE83" s="427">
        <v>0</v>
      </c>
      <c r="AF83" s="428">
        <v>330.31084514999998</v>
      </c>
      <c r="AG83" s="427">
        <v>225.42208299999999</v>
      </c>
      <c r="AH83" s="427">
        <v>481.446414</v>
      </c>
      <c r="AI83" s="427">
        <v>102.994101</v>
      </c>
      <c r="AJ83" s="427">
        <v>42.5</v>
      </c>
      <c r="AK83" s="428">
        <v>0</v>
      </c>
      <c r="AL83" s="427">
        <v>105.82549299999999</v>
      </c>
      <c r="AM83" s="427">
        <v>0</v>
      </c>
      <c r="AN83" s="427">
        <v>0</v>
      </c>
      <c r="AO83" s="427">
        <v>0</v>
      </c>
      <c r="AP83" s="428">
        <v>0</v>
      </c>
      <c r="AQ83" s="427">
        <v>87.307569000000001</v>
      </c>
      <c r="AR83" s="427">
        <v>0</v>
      </c>
      <c r="AS83" s="427">
        <v>0</v>
      </c>
      <c r="AT83" s="427">
        <v>0</v>
      </c>
      <c r="AU83" s="428">
        <v>15.235958999999999</v>
      </c>
      <c r="AV83" s="427">
        <v>0</v>
      </c>
      <c r="AW83" s="427">
        <v>0</v>
      </c>
      <c r="AX83" s="427">
        <v>0</v>
      </c>
      <c r="AY83" s="427">
        <v>0</v>
      </c>
      <c r="AZ83" s="428">
        <v>3.8000000000000001E-7</v>
      </c>
      <c r="BA83" s="427">
        <v>0</v>
      </c>
      <c r="BB83" s="428">
        <v>0</v>
      </c>
      <c r="BD83" s="85">
        <v>0</v>
      </c>
      <c r="BE83" s="85">
        <v>0</v>
      </c>
      <c r="BF83" s="85">
        <v>0</v>
      </c>
      <c r="BG83" s="85">
        <v>0</v>
      </c>
      <c r="BH83" s="85">
        <v>0</v>
      </c>
      <c r="BI83" s="85">
        <v>0</v>
      </c>
      <c r="BJ83" s="85">
        <v>0</v>
      </c>
      <c r="BK83" s="85">
        <v>0</v>
      </c>
      <c r="BL83" s="85">
        <v>0</v>
      </c>
      <c r="BM83" s="85">
        <v>0</v>
      </c>
      <c r="BN83" s="85">
        <v>0</v>
      </c>
      <c r="BO83" s="85">
        <v>0</v>
      </c>
    </row>
    <row r="84" spans="1:103" ht="20.45" customHeight="1">
      <c r="B84" s="374" t="s">
        <v>385</v>
      </c>
      <c r="C84" s="426">
        <v>89997.569360620008</v>
      </c>
      <c r="D84" s="427">
        <v>18155.845798409999</v>
      </c>
      <c r="E84" s="427">
        <v>13172.565759999999</v>
      </c>
      <c r="F84" s="427">
        <v>12250.373887379999</v>
      </c>
      <c r="G84" s="428">
        <v>13313.933454870001</v>
      </c>
      <c r="H84" s="427">
        <v>5994.4739980000004</v>
      </c>
      <c r="I84" s="427">
        <v>7143.3636370000004</v>
      </c>
      <c r="J84" s="427">
        <v>2568.0258760000002</v>
      </c>
      <c r="K84" s="427">
        <v>1702.74617973</v>
      </c>
      <c r="L84" s="428">
        <v>3791.0655748000004</v>
      </c>
      <c r="M84" s="427">
        <v>837.45729059000007</v>
      </c>
      <c r="N84" s="427">
        <v>103.05101500000001</v>
      </c>
      <c r="O84" s="427">
        <v>1827.30276043</v>
      </c>
      <c r="P84" s="427">
        <v>701.56818982000004</v>
      </c>
      <c r="Q84" s="428">
        <v>380.98043200000001</v>
      </c>
      <c r="R84" s="427">
        <v>975.567994</v>
      </c>
      <c r="S84" s="427">
        <v>394.37529000000001</v>
      </c>
      <c r="T84" s="427">
        <v>862.11676292999994</v>
      </c>
      <c r="U84" s="427">
        <v>695.916608</v>
      </c>
      <c r="V84" s="428">
        <v>420.530981</v>
      </c>
      <c r="W84" s="427">
        <v>291.64099299999998</v>
      </c>
      <c r="X84" s="427">
        <v>251.018123</v>
      </c>
      <c r="Y84" s="427">
        <v>433.85720300000003</v>
      </c>
      <c r="Z84" s="427">
        <v>317.69956100000002</v>
      </c>
      <c r="AA84" s="428">
        <v>1560.604945</v>
      </c>
      <c r="AB84" s="427">
        <v>47.060685999999997</v>
      </c>
      <c r="AC84" s="427">
        <v>143.509277</v>
      </c>
      <c r="AD84" s="427">
        <v>0.92935999999999996</v>
      </c>
      <c r="AE84" s="427">
        <v>352.119213</v>
      </c>
      <c r="AF84" s="428">
        <v>13.440325919999999</v>
      </c>
      <c r="AG84" s="427">
        <v>191.26644999999999</v>
      </c>
      <c r="AH84" s="427">
        <v>71.103311000000005</v>
      </c>
      <c r="AI84" s="427">
        <v>55.825578999999998</v>
      </c>
      <c r="AJ84" s="427">
        <v>192.62553199999999</v>
      </c>
      <c r="AK84" s="428">
        <v>45.610128700000004</v>
      </c>
      <c r="AL84" s="427">
        <v>99.168047540000003</v>
      </c>
      <c r="AM84" s="427">
        <v>107.905379</v>
      </c>
      <c r="AN84" s="427">
        <v>49.322816000000003</v>
      </c>
      <c r="AO84" s="427">
        <v>251.47850199999999</v>
      </c>
      <c r="AP84" s="428">
        <v>1.3322177099999999</v>
      </c>
      <c r="AQ84" s="427">
        <v>5.6047739999999999</v>
      </c>
      <c r="AR84" s="427">
        <v>15.303198</v>
      </c>
      <c r="AS84" s="427">
        <v>27.295314219999998</v>
      </c>
      <c r="AT84" s="427">
        <v>23.511060000000001</v>
      </c>
      <c r="AU84" s="428">
        <v>50.593955999999999</v>
      </c>
      <c r="AV84" s="427">
        <v>5.4462700000000002</v>
      </c>
      <c r="AW84" s="427">
        <v>29.066417999999999</v>
      </c>
      <c r="AX84" s="427">
        <v>31.832305850000001</v>
      </c>
      <c r="AY84" s="427">
        <v>26.781507999999999</v>
      </c>
      <c r="AZ84" s="428">
        <v>4.0543457200000006</v>
      </c>
      <c r="BA84" s="427">
        <v>1.5986229999999999</v>
      </c>
      <c r="BB84" s="428">
        <v>7.7024480000000004</v>
      </c>
      <c r="BD84" s="85">
        <v>0</v>
      </c>
      <c r="BE84" s="85">
        <v>0</v>
      </c>
      <c r="BF84" s="85">
        <v>0</v>
      </c>
      <c r="BG84" s="85">
        <v>0</v>
      </c>
      <c r="BH84" s="85">
        <v>0</v>
      </c>
      <c r="BI84" s="85">
        <v>0</v>
      </c>
      <c r="BJ84" s="85">
        <v>0</v>
      </c>
      <c r="BK84" s="85">
        <v>0</v>
      </c>
      <c r="BL84" s="85">
        <v>0</v>
      </c>
      <c r="BM84" s="85">
        <v>0</v>
      </c>
      <c r="BN84" s="85">
        <v>0</v>
      </c>
      <c r="BO84" s="85">
        <v>0</v>
      </c>
    </row>
    <row r="85" spans="1:103" ht="20.45" customHeight="1">
      <c r="B85" s="374" t="s">
        <v>386</v>
      </c>
      <c r="C85" s="426">
        <v>22521.663191300002</v>
      </c>
      <c r="D85" s="427">
        <v>6698.2013075900004</v>
      </c>
      <c r="E85" s="427">
        <v>47.332895999999998</v>
      </c>
      <c r="F85" s="427">
        <v>1004.7669524400001</v>
      </c>
      <c r="G85" s="428">
        <v>4481.70577942</v>
      </c>
      <c r="H85" s="427">
        <v>1922.8982289999999</v>
      </c>
      <c r="I85" s="427">
        <v>1465.9765829999999</v>
      </c>
      <c r="J85" s="427">
        <v>1307.1943249999999</v>
      </c>
      <c r="K85" s="427">
        <v>506.40496591000004</v>
      </c>
      <c r="L85" s="428">
        <v>110.97562443000001</v>
      </c>
      <c r="M85" s="427">
        <v>163.17305617</v>
      </c>
      <c r="N85" s="427">
        <v>115.55016999999999</v>
      </c>
      <c r="O85" s="427">
        <v>1560.1176346500001</v>
      </c>
      <c r="P85" s="427">
        <v>399.21637607999997</v>
      </c>
      <c r="Q85" s="428">
        <v>57.250700000000002</v>
      </c>
      <c r="R85" s="427">
        <v>4.026065</v>
      </c>
      <c r="S85" s="427">
        <v>0.471661</v>
      </c>
      <c r="T85" s="427">
        <v>1168.71438003</v>
      </c>
      <c r="U85" s="427">
        <v>0</v>
      </c>
      <c r="V85" s="428">
        <v>146.919783</v>
      </c>
      <c r="W85" s="427">
        <v>0.24266299999999999</v>
      </c>
      <c r="X85" s="427">
        <v>0</v>
      </c>
      <c r="Y85" s="427">
        <v>67.921604000000002</v>
      </c>
      <c r="Z85" s="427">
        <v>17.927212999999998</v>
      </c>
      <c r="AA85" s="428">
        <v>0</v>
      </c>
      <c r="AB85" s="427">
        <v>407.96243800000002</v>
      </c>
      <c r="AC85" s="427">
        <v>269.91142000000002</v>
      </c>
      <c r="AD85" s="427">
        <v>0</v>
      </c>
      <c r="AE85" s="427">
        <v>66.523814999999999</v>
      </c>
      <c r="AF85" s="428">
        <v>112.81459137</v>
      </c>
      <c r="AG85" s="427">
        <v>8.3220109999999998</v>
      </c>
      <c r="AH85" s="427">
        <v>15.429496</v>
      </c>
      <c r="AI85" s="427">
        <v>0</v>
      </c>
      <c r="AJ85" s="427">
        <v>12.610818</v>
      </c>
      <c r="AK85" s="428">
        <v>9.9920655899999993</v>
      </c>
      <c r="AL85" s="427">
        <v>4.8055423600000005</v>
      </c>
      <c r="AM85" s="427">
        <v>34.697833000000003</v>
      </c>
      <c r="AN85" s="427">
        <v>0</v>
      </c>
      <c r="AO85" s="427">
        <v>0</v>
      </c>
      <c r="AP85" s="428">
        <v>209.15656674000002</v>
      </c>
      <c r="AQ85" s="427">
        <v>115.34333100000001</v>
      </c>
      <c r="AR85" s="427">
        <v>0.27867700000000001</v>
      </c>
      <c r="AS85" s="427">
        <v>0</v>
      </c>
      <c r="AT85" s="427">
        <v>0.44197599999999998</v>
      </c>
      <c r="AU85" s="428">
        <v>4.5415130000000001</v>
      </c>
      <c r="AV85" s="427">
        <v>1.8343940000000001</v>
      </c>
      <c r="AW85" s="427">
        <v>0</v>
      </c>
      <c r="AX85" s="427">
        <v>8.7345200000000008E-3</v>
      </c>
      <c r="AY85" s="427">
        <v>0</v>
      </c>
      <c r="AZ85" s="428">
        <v>0</v>
      </c>
      <c r="BA85" s="427">
        <v>0</v>
      </c>
      <c r="BB85" s="428">
        <v>0</v>
      </c>
      <c r="BD85" s="85">
        <v>0</v>
      </c>
      <c r="BE85" s="85">
        <v>0</v>
      </c>
      <c r="BF85" s="85">
        <v>0</v>
      </c>
      <c r="BG85" s="85">
        <v>0</v>
      </c>
      <c r="BH85" s="85">
        <v>0</v>
      </c>
      <c r="BI85" s="85">
        <v>0</v>
      </c>
      <c r="BJ85" s="85">
        <v>0</v>
      </c>
      <c r="BK85" s="85">
        <v>0</v>
      </c>
      <c r="BL85" s="85">
        <v>0</v>
      </c>
      <c r="BM85" s="85">
        <v>0</v>
      </c>
      <c r="BN85" s="85">
        <v>0</v>
      </c>
      <c r="BO85" s="85">
        <v>0</v>
      </c>
    </row>
    <row r="86" spans="1:103" ht="20.45" customHeight="1">
      <c r="B86" s="374"/>
      <c r="C86" s="426"/>
      <c r="D86" s="427"/>
      <c r="E86" s="427"/>
      <c r="F86" s="427"/>
      <c r="G86" s="428"/>
      <c r="H86" s="427"/>
      <c r="I86" s="427"/>
      <c r="J86" s="427"/>
      <c r="K86" s="427"/>
      <c r="L86" s="428"/>
      <c r="M86" s="427"/>
      <c r="N86" s="427"/>
      <c r="O86" s="427"/>
      <c r="P86" s="427"/>
      <c r="Q86" s="428"/>
      <c r="R86" s="427"/>
      <c r="S86" s="427"/>
      <c r="T86" s="427"/>
      <c r="U86" s="427"/>
      <c r="V86" s="428"/>
      <c r="W86" s="427"/>
      <c r="X86" s="427"/>
      <c r="Y86" s="427"/>
      <c r="Z86" s="427"/>
      <c r="AA86" s="428"/>
      <c r="AB86" s="427"/>
      <c r="AC86" s="427"/>
      <c r="AD86" s="427"/>
      <c r="AE86" s="427"/>
      <c r="AF86" s="428"/>
      <c r="AG86" s="427"/>
      <c r="AH86" s="427"/>
      <c r="AI86" s="427"/>
      <c r="AJ86" s="427"/>
      <c r="AK86" s="428"/>
      <c r="AL86" s="427"/>
      <c r="AM86" s="427"/>
      <c r="AN86" s="427"/>
      <c r="AO86" s="427"/>
      <c r="AP86" s="428"/>
      <c r="AQ86" s="427"/>
      <c r="AR86" s="427"/>
      <c r="AS86" s="427"/>
      <c r="AT86" s="427"/>
      <c r="AU86" s="428"/>
      <c r="AV86" s="427"/>
      <c r="AW86" s="427"/>
      <c r="AX86" s="427"/>
      <c r="AY86" s="427"/>
      <c r="AZ86" s="428"/>
      <c r="BA86" s="427"/>
      <c r="BB86" s="428"/>
    </row>
    <row r="87" spans="1:103" s="95" customFormat="1" ht="20.45" customHeight="1">
      <c r="A87" s="93"/>
      <c r="B87" s="372" t="s">
        <v>387</v>
      </c>
      <c r="C87" s="423">
        <v>1835583.20083322</v>
      </c>
      <c r="D87" s="424">
        <v>403714.48933792999</v>
      </c>
      <c r="E87" s="424">
        <v>170321.17965800001</v>
      </c>
      <c r="F87" s="424">
        <v>177580.56305105999</v>
      </c>
      <c r="G87" s="425">
        <v>181280.67047491</v>
      </c>
      <c r="H87" s="424">
        <v>88804.600065999999</v>
      </c>
      <c r="I87" s="424">
        <v>93445.319086000003</v>
      </c>
      <c r="J87" s="424">
        <v>204314.84549400001</v>
      </c>
      <c r="K87" s="424">
        <v>78416.245235979994</v>
      </c>
      <c r="L87" s="425">
        <v>47851.102465050004</v>
      </c>
      <c r="M87" s="424">
        <v>48406.382497650004</v>
      </c>
      <c r="N87" s="424">
        <v>9131.2208580000006</v>
      </c>
      <c r="O87" s="424">
        <v>17093.794580680002</v>
      </c>
      <c r="P87" s="424">
        <v>34458.086221969999</v>
      </c>
      <c r="Q87" s="425">
        <v>23493.069589999999</v>
      </c>
      <c r="R87" s="424">
        <v>38003.201144999999</v>
      </c>
      <c r="S87" s="424">
        <v>11187.435390000001</v>
      </c>
      <c r="T87" s="424">
        <v>23097.826550939997</v>
      </c>
      <c r="U87" s="424">
        <v>7237.2205750000003</v>
      </c>
      <c r="V87" s="425">
        <v>10739.194890999999</v>
      </c>
      <c r="W87" s="424">
        <v>16340.03234</v>
      </c>
      <c r="X87" s="424">
        <v>9324.0107110000008</v>
      </c>
      <c r="Y87" s="424">
        <v>17931.136414000001</v>
      </c>
      <c r="Z87" s="424">
        <v>10420.226221999999</v>
      </c>
      <c r="AA87" s="425">
        <v>19508.954254</v>
      </c>
      <c r="AB87" s="424">
        <v>8146.0063300000002</v>
      </c>
      <c r="AC87" s="424">
        <v>7053.55681</v>
      </c>
      <c r="AD87" s="424">
        <v>1205.4481659999999</v>
      </c>
      <c r="AE87" s="424">
        <v>4850.7992620000005</v>
      </c>
      <c r="AF87" s="425">
        <v>5097.8621047500001</v>
      </c>
      <c r="AG87" s="424">
        <v>9801.0943499999994</v>
      </c>
      <c r="AH87" s="424">
        <v>5188.2605640000002</v>
      </c>
      <c r="AI87" s="424">
        <v>5651.3667459999997</v>
      </c>
      <c r="AJ87" s="424">
        <v>2228.699032</v>
      </c>
      <c r="AK87" s="425">
        <v>1898.2632609100001</v>
      </c>
      <c r="AL87" s="424">
        <v>4644.3623816300005</v>
      </c>
      <c r="AM87" s="424">
        <v>3405.8715569999999</v>
      </c>
      <c r="AN87" s="424">
        <v>1450.2803249999999</v>
      </c>
      <c r="AO87" s="424">
        <v>10022.657080999999</v>
      </c>
      <c r="AP87" s="425">
        <v>1368.50331194</v>
      </c>
      <c r="AQ87" s="424">
        <v>3738.177162</v>
      </c>
      <c r="AR87" s="424">
        <v>1929.471297</v>
      </c>
      <c r="AS87" s="424">
        <v>2337.0311850500002</v>
      </c>
      <c r="AT87" s="424">
        <v>857.33990400000005</v>
      </c>
      <c r="AU87" s="425">
        <v>2631.19659</v>
      </c>
      <c r="AV87" s="424">
        <v>1766.289806</v>
      </c>
      <c r="AW87" s="424">
        <v>501.64523400000002</v>
      </c>
      <c r="AX87" s="424">
        <v>3059.5931352199996</v>
      </c>
      <c r="AY87" s="424">
        <v>2133.4329240000002</v>
      </c>
      <c r="AZ87" s="425">
        <v>1572.9766505499999</v>
      </c>
      <c r="BA87" s="424">
        <v>300.46890100000002</v>
      </c>
      <c r="BB87" s="425">
        <v>641.73965199999998</v>
      </c>
      <c r="BC87" s="93"/>
      <c r="BD87" s="93">
        <v>0</v>
      </c>
      <c r="BE87" s="93">
        <v>0</v>
      </c>
      <c r="BF87" s="93">
        <v>0</v>
      </c>
      <c r="BG87" s="93">
        <v>0</v>
      </c>
      <c r="BH87" s="93">
        <v>0</v>
      </c>
      <c r="BI87" s="93">
        <v>0</v>
      </c>
      <c r="BJ87" s="93">
        <v>0</v>
      </c>
      <c r="BK87" s="93">
        <v>0</v>
      </c>
      <c r="BL87" s="93">
        <v>0</v>
      </c>
      <c r="BM87" s="93">
        <v>0</v>
      </c>
      <c r="BN87" s="93">
        <v>0</v>
      </c>
      <c r="BO87" s="93">
        <v>0</v>
      </c>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row>
    <row r="88" spans="1:103" ht="20.45" customHeight="1">
      <c r="B88" s="374"/>
      <c r="C88" s="426"/>
      <c r="D88" s="427"/>
      <c r="E88" s="427"/>
      <c r="F88" s="427"/>
      <c r="G88" s="428"/>
      <c r="H88" s="427"/>
      <c r="I88" s="427"/>
      <c r="J88" s="427"/>
      <c r="K88" s="427"/>
      <c r="L88" s="428"/>
      <c r="M88" s="427"/>
      <c r="N88" s="427"/>
      <c r="O88" s="427"/>
      <c r="P88" s="427"/>
      <c r="Q88" s="428"/>
      <c r="R88" s="427"/>
      <c r="S88" s="427"/>
      <c r="T88" s="427"/>
      <c r="U88" s="427"/>
      <c r="V88" s="428"/>
      <c r="W88" s="427"/>
      <c r="X88" s="427"/>
      <c r="Y88" s="427"/>
      <c r="Z88" s="427"/>
      <c r="AA88" s="428"/>
      <c r="AB88" s="427"/>
      <c r="AC88" s="427"/>
      <c r="AD88" s="427"/>
      <c r="AE88" s="427"/>
      <c r="AF88" s="428"/>
      <c r="AG88" s="427"/>
      <c r="AH88" s="427"/>
      <c r="AI88" s="427"/>
      <c r="AJ88" s="427"/>
      <c r="AK88" s="428"/>
      <c r="AL88" s="427"/>
      <c r="AM88" s="427"/>
      <c r="AN88" s="427"/>
      <c r="AO88" s="427"/>
      <c r="AP88" s="428"/>
      <c r="AQ88" s="427"/>
      <c r="AR88" s="427"/>
      <c r="AS88" s="427"/>
      <c r="AT88" s="427"/>
      <c r="AU88" s="428"/>
      <c r="AV88" s="427"/>
      <c r="AW88" s="427"/>
      <c r="AX88" s="427"/>
      <c r="AY88" s="427"/>
      <c r="AZ88" s="428"/>
      <c r="BA88" s="427"/>
      <c r="BB88" s="428"/>
    </row>
    <row r="89" spans="1:103" ht="20.45" customHeight="1">
      <c r="B89" s="374" t="s">
        <v>388</v>
      </c>
      <c r="C89" s="426">
        <v>408533.32889217004</v>
      </c>
      <c r="D89" s="427">
        <v>40002.839900980005</v>
      </c>
      <c r="E89" s="427">
        <v>34702.315285999997</v>
      </c>
      <c r="F89" s="427">
        <v>25486.431647779998</v>
      </c>
      <c r="G89" s="428">
        <v>29894.200014900001</v>
      </c>
      <c r="H89" s="427">
        <v>38318.523168</v>
      </c>
      <c r="I89" s="427">
        <v>13468.335561</v>
      </c>
      <c r="J89" s="427">
        <v>35264.289098000001</v>
      </c>
      <c r="K89" s="427">
        <v>12670.985737360001</v>
      </c>
      <c r="L89" s="428">
        <v>13808.3241729</v>
      </c>
      <c r="M89" s="427">
        <v>22836.327433330003</v>
      </c>
      <c r="N89" s="427">
        <v>4298.6491120000001</v>
      </c>
      <c r="O89" s="427">
        <v>3240.473</v>
      </c>
      <c r="P89" s="427">
        <v>5990.2223406400008</v>
      </c>
      <c r="Q89" s="428">
        <v>7046.465346</v>
      </c>
      <c r="R89" s="427">
        <v>15695.180526</v>
      </c>
      <c r="S89" s="427">
        <v>1697.713573</v>
      </c>
      <c r="T89" s="427">
        <v>2565.5193507499998</v>
      </c>
      <c r="U89" s="427">
        <v>831.81755399999997</v>
      </c>
      <c r="V89" s="428">
        <v>3833.3409999999999</v>
      </c>
      <c r="W89" s="427">
        <v>2875.6425819999999</v>
      </c>
      <c r="X89" s="427">
        <v>3842.5636549999999</v>
      </c>
      <c r="Y89" s="427">
        <v>16456.840616000001</v>
      </c>
      <c r="Z89" s="427">
        <v>3909.2184900000002</v>
      </c>
      <c r="AA89" s="428">
        <v>947.89183100000002</v>
      </c>
      <c r="AB89" s="427">
        <v>4477.6559999999999</v>
      </c>
      <c r="AC89" s="427">
        <v>3154.8935080000001</v>
      </c>
      <c r="AD89" s="427">
        <v>895.95182799999998</v>
      </c>
      <c r="AE89" s="427">
        <v>3737.3224150000001</v>
      </c>
      <c r="AF89" s="428">
        <v>2140</v>
      </c>
      <c r="AG89" s="427">
        <v>3434</v>
      </c>
      <c r="AH89" s="427">
        <v>1616.380576</v>
      </c>
      <c r="AI89" s="427">
        <v>4500</v>
      </c>
      <c r="AJ89" s="427">
        <v>2791.3420759999999</v>
      </c>
      <c r="AK89" s="428">
        <v>1712.4331293599998</v>
      </c>
      <c r="AL89" s="427">
        <v>2600</v>
      </c>
      <c r="AM89" s="427">
        <v>5008.42022</v>
      </c>
      <c r="AN89" s="427">
        <v>1597.355</v>
      </c>
      <c r="AO89" s="427">
        <v>2502.7313909999998</v>
      </c>
      <c r="AP89" s="428">
        <v>2447.52839571</v>
      </c>
      <c r="AQ89" s="427">
        <v>1081.1389999999999</v>
      </c>
      <c r="AR89" s="427">
        <v>1583</v>
      </c>
      <c r="AS89" s="427">
        <v>2147.018</v>
      </c>
      <c r="AT89" s="427">
        <v>5428.575272</v>
      </c>
      <c r="AU89" s="428">
        <v>1650</v>
      </c>
      <c r="AV89" s="427">
        <v>1666.828</v>
      </c>
      <c r="AW89" s="427">
        <v>920</v>
      </c>
      <c r="AX89" s="427">
        <v>4763.3149457500003</v>
      </c>
      <c r="AY89" s="427">
        <v>3747.1586950000001</v>
      </c>
      <c r="AZ89" s="428">
        <v>1470.00149371</v>
      </c>
      <c r="BA89" s="427">
        <v>738.3</v>
      </c>
      <c r="BB89" s="428">
        <v>1037.8679500000001</v>
      </c>
      <c r="BD89" s="85">
        <v>0</v>
      </c>
      <c r="BE89" s="85">
        <v>0</v>
      </c>
      <c r="BF89" s="85">
        <v>0</v>
      </c>
      <c r="BG89" s="85">
        <v>0</v>
      </c>
      <c r="BH89" s="85">
        <v>0</v>
      </c>
      <c r="BI89" s="85">
        <v>0</v>
      </c>
      <c r="BJ89" s="85">
        <v>0</v>
      </c>
      <c r="BK89" s="85">
        <v>0</v>
      </c>
      <c r="BL89" s="85">
        <v>0</v>
      </c>
      <c r="BM89" s="85">
        <v>0</v>
      </c>
      <c r="BN89" s="85">
        <v>0</v>
      </c>
      <c r="BO89" s="85">
        <v>0</v>
      </c>
    </row>
    <row r="90" spans="1:103" ht="20.45" customHeight="1">
      <c r="B90" s="375" t="s">
        <v>389</v>
      </c>
      <c r="C90" s="426">
        <v>321428.69189704995</v>
      </c>
      <c r="D90" s="427">
        <v>24895.242926900002</v>
      </c>
      <c r="E90" s="427">
        <v>36624.437489999997</v>
      </c>
      <c r="F90" s="427">
        <v>18794.63148145</v>
      </c>
      <c r="G90" s="428">
        <v>28066.141800680001</v>
      </c>
      <c r="H90" s="427">
        <v>6132.2388609999998</v>
      </c>
      <c r="I90" s="427">
        <v>10670.965802000001</v>
      </c>
      <c r="J90" s="427">
        <v>33235.251418</v>
      </c>
      <c r="K90" s="427">
        <v>10896.691720300001</v>
      </c>
      <c r="L90" s="428">
        <v>2989.00570393</v>
      </c>
      <c r="M90" s="427">
        <v>13881.237433329999</v>
      </c>
      <c r="N90" s="427">
        <v>3655.188134</v>
      </c>
      <c r="O90" s="427">
        <v>3240.473</v>
      </c>
      <c r="P90" s="427">
        <v>7502.6820482200001</v>
      </c>
      <c r="Q90" s="428">
        <v>7046.465346</v>
      </c>
      <c r="R90" s="427">
        <v>15695.180526</v>
      </c>
      <c r="S90" s="427">
        <v>1697.713573</v>
      </c>
      <c r="T90" s="427">
        <v>2565.5193507499998</v>
      </c>
      <c r="U90" s="427">
        <v>831.81755399999997</v>
      </c>
      <c r="V90" s="428">
        <v>3733.3409999999999</v>
      </c>
      <c r="W90" s="427">
        <v>2700.6425819999999</v>
      </c>
      <c r="X90" s="427">
        <v>3111.1546509999998</v>
      </c>
      <c r="Y90" s="427">
        <v>16456.840616000001</v>
      </c>
      <c r="Z90" s="427">
        <v>2562.5996219999997</v>
      </c>
      <c r="AA90" s="428">
        <v>947.89183100000002</v>
      </c>
      <c r="AB90" s="427">
        <v>4477.6559999999999</v>
      </c>
      <c r="AC90" s="427">
        <v>2554.8935080000001</v>
      </c>
      <c r="AD90" s="427">
        <v>895.95182799999998</v>
      </c>
      <c r="AE90" s="427">
        <v>3027.8453199999999</v>
      </c>
      <c r="AF90" s="428">
        <v>1548.620905</v>
      </c>
      <c r="AG90" s="427">
        <v>3434</v>
      </c>
      <c r="AH90" s="427">
        <v>1486.380576</v>
      </c>
      <c r="AI90" s="427">
        <v>4500</v>
      </c>
      <c r="AJ90" s="427">
        <v>3706.6603410000002</v>
      </c>
      <c r="AK90" s="428">
        <v>1712.4331293599998</v>
      </c>
      <c r="AL90" s="427">
        <v>2600</v>
      </c>
      <c r="AM90" s="427">
        <v>5008.42022</v>
      </c>
      <c r="AN90" s="427">
        <v>1597.355</v>
      </c>
      <c r="AO90" s="427">
        <v>2502.7313909999998</v>
      </c>
      <c r="AP90" s="428">
        <v>1945.25229571</v>
      </c>
      <c r="AQ90" s="427">
        <v>1081.1389999999999</v>
      </c>
      <c r="AR90" s="427">
        <v>1583</v>
      </c>
      <c r="AS90" s="427">
        <v>2109.518</v>
      </c>
      <c r="AT90" s="427">
        <v>3033.0253269999998</v>
      </c>
      <c r="AU90" s="428">
        <v>1650</v>
      </c>
      <c r="AV90" s="427">
        <v>1666.828</v>
      </c>
      <c r="AW90" s="427">
        <v>460</v>
      </c>
      <c r="AX90" s="427">
        <v>4178.5184457100004</v>
      </c>
      <c r="AY90" s="427">
        <v>3747.1586950000001</v>
      </c>
      <c r="AZ90" s="428">
        <v>1400.00149371</v>
      </c>
      <c r="BA90" s="427">
        <v>690.3</v>
      </c>
      <c r="BB90" s="428">
        <v>897.64795000000004</v>
      </c>
      <c r="BD90" s="85">
        <v>0</v>
      </c>
      <c r="BE90" s="85">
        <v>0</v>
      </c>
      <c r="BF90" s="85">
        <v>0</v>
      </c>
      <c r="BG90" s="85">
        <v>0</v>
      </c>
      <c r="BH90" s="85">
        <v>0</v>
      </c>
      <c r="BI90" s="85">
        <v>0</v>
      </c>
      <c r="BJ90" s="85">
        <v>0</v>
      </c>
      <c r="BK90" s="85">
        <v>0</v>
      </c>
      <c r="BL90" s="85">
        <v>0</v>
      </c>
      <c r="BM90" s="85">
        <v>0</v>
      </c>
      <c r="BN90" s="85">
        <v>0</v>
      </c>
      <c r="BO90" s="85">
        <v>0</v>
      </c>
    </row>
    <row r="91" spans="1:103" ht="20.45" customHeight="1">
      <c r="B91" s="375" t="s">
        <v>390</v>
      </c>
      <c r="C91" s="426">
        <v>-19792.874653400002</v>
      </c>
      <c r="D91" s="427">
        <v>-752.19195660000003</v>
      </c>
      <c r="E91" s="427">
        <v>-6825.4474810000002</v>
      </c>
      <c r="F91" s="427">
        <v>0</v>
      </c>
      <c r="G91" s="428">
        <v>0</v>
      </c>
      <c r="H91" s="427">
        <v>0</v>
      </c>
      <c r="I91" s="427">
        <v>0</v>
      </c>
      <c r="J91" s="427">
        <v>-9000</v>
      </c>
      <c r="K91" s="427">
        <v>0</v>
      </c>
      <c r="L91" s="428">
        <v>0</v>
      </c>
      <c r="M91" s="427">
        <v>0</v>
      </c>
      <c r="N91" s="427">
        <v>0</v>
      </c>
      <c r="O91" s="427">
        <v>0</v>
      </c>
      <c r="P91" s="427">
        <v>-1517.6106998</v>
      </c>
      <c r="Q91" s="428">
        <v>0</v>
      </c>
      <c r="R91" s="427">
        <v>0</v>
      </c>
      <c r="S91" s="427">
        <v>0</v>
      </c>
      <c r="T91" s="427">
        <v>0</v>
      </c>
      <c r="U91" s="427">
        <v>0</v>
      </c>
      <c r="V91" s="428">
        <v>0</v>
      </c>
      <c r="W91" s="427">
        <v>0</v>
      </c>
      <c r="X91" s="427">
        <v>0</v>
      </c>
      <c r="Y91" s="427">
        <v>0</v>
      </c>
      <c r="Z91" s="427">
        <v>0</v>
      </c>
      <c r="AA91" s="428">
        <v>0</v>
      </c>
      <c r="AB91" s="427">
        <v>0</v>
      </c>
      <c r="AC91" s="427">
        <v>0</v>
      </c>
      <c r="AD91" s="427">
        <v>0</v>
      </c>
      <c r="AE91" s="427">
        <v>0</v>
      </c>
      <c r="AF91" s="428">
        <v>0</v>
      </c>
      <c r="AG91" s="427">
        <v>0</v>
      </c>
      <c r="AH91" s="427">
        <v>0</v>
      </c>
      <c r="AI91" s="427">
        <v>0</v>
      </c>
      <c r="AJ91" s="427">
        <v>-1697.6245160000001</v>
      </c>
      <c r="AK91" s="428">
        <v>0</v>
      </c>
      <c r="AL91" s="427">
        <v>0</v>
      </c>
      <c r="AM91" s="427">
        <v>0</v>
      </c>
      <c r="AN91" s="427">
        <v>0</v>
      </c>
      <c r="AO91" s="427">
        <v>0</v>
      </c>
      <c r="AP91" s="428">
        <v>0</v>
      </c>
      <c r="AQ91" s="427">
        <v>0</v>
      </c>
      <c r="AR91" s="427">
        <v>0</v>
      </c>
      <c r="AS91" s="427">
        <v>0</v>
      </c>
      <c r="AT91" s="427">
        <v>0</v>
      </c>
      <c r="AU91" s="428">
        <v>0</v>
      </c>
      <c r="AV91" s="427">
        <v>0</v>
      </c>
      <c r="AW91" s="427">
        <v>0</v>
      </c>
      <c r="AX91" s="427">
        <v>0</v>
      </c>
      <c r="AY91" s="427">
        <v>0</v>
      </c>
      <c r="AZ91" s="428">
        <v>0</v>
      </c>
      <c r="BA91" s="427">
        <v>0</v>
      </c>
      <c r="BB91" s="428">
        <v>0</v>
      </c>
      <c r="BD91" s="85">
        <v>0</v>
      </c>
      <c r="BE91" s="85">
        <v>0</v>
      </c>
      <c r="BF91" s="85">
        <v>0</v>
      </c>
      <c r="BG91" s="85">
        <v>0</v>
      </c>
      <c r="BH91" s="85">
        <v>0</v>
      </c>
      <c r="BI91" s="85">
        <v>0</v>
      </c>
      <c r="BJ91" s="85">
        <v>0</v>
      </c>
      <c r="BK91" s="85">
        <v>0</v>
      </c>
      <c r="BL91" s="85">
        <v>0</v>
      </c>
      <c r="BM91" s="85">
        <v>0</v>
      </c>
      <c r="BN91" s="85">
        <v>0</v>
      </c>
      <c r="BO91" s="85">
        <v>0</v>
      </c>
    </row>
    <row r="92" spans="1:103" ht="45.6" customHeight="1">
      <c r="B92" s="382" t="s">
        <v>391</v>
      </c>
      <c r="C92" s="426">
        <v>15973.481390999999</v>
      </c>
      <c r="D92" s="427">
        <v>0</v>
      </c>
      <c r="E92" s="427">
        <v>0</v>
      </c>
      <c r="F92" s="427">
        <v>0</v>
      </c>
      <c r="G92" s="428">
        <v>0</v>
      </c>
      <c r="H92" s="427">
        <v>0</v>
      </c>
      <c r="I92" s="427">
        <v>0</v>
      </c>
      <c r="J92" s="427">
        <v>0</v>
      </c>
      <c r="K92" s="427">
        <v>1035.828</v>
      </c>
      <c r="L92" s="428">
        <v>0</v>
      </c>
      <c r="M92" s="427">
        <v>8300</v>
      </c>
      <c r="N92" s="427">
        <v>380.024</v>
      </c>
      <c r="O92" s="427">
        <v>0</v>
      </c>
      <c r="P92" s="427">
        <v>0</v>
      </c>
      <c r="Q92" s="428">
        <v>0</v>
      </c>
      <c r="R92" s="427">
        <v>0</v>
      </c>
      <c r="S92" s="427">
        <v>0</v>
      </c>
      <c r="T92" s="427">
        <v>0</v>
      </c>
      <c r="U92" s="427">
        <v>0</v>
      </c>
      <c r="V92" s="428">
        <v>100</v>
      </c>
      <c r="W92" s="427">
        <v>175</v>
      </c>
      <c r="X92" s="427">
        <v>0</v>
      </c>
      <c r="Y92" s="427">
        <v>0</v>
      </c>
      <c r="Z92" s="427">
        <v>0</v>
      </c>
      <c r="AA92" s="428">
        <v>0</v>
      </c>
      <c r="AB92" s="427">
        <v>0</v>
      </c>
      <c r="AC92" s="427">
        <v>600</v>
      </c>
      <c r="AD92" s="427">
        <v>0</v>
      </c>
      <c r="AE92" s="427">
        <v>709.47709499999996</v>
      </c>
      <c r="AF92" s="428">
        <v>0</v>
      </c>
      <c r="AG92" s="427">
        <v>0</v>
      </c>
      <c r="AH92" s="427">
        <v>130</v>
      </c>
      <c r="AI92" s="427">
        <v>0</v>
      </c>
      <c r="AJ92" s="427">
        <v>309.60625099999999</v>
      </c>
      <c r="AK92" s="428">
        <v>0</v>
      </c>
      <c r="AL92" s="427">
        <v>0</v>
      </c>
      <c r="AM92" s="427">
        <v>0</v>
      </c>
      <c r="AN92" s="427">
        <v>0</v>
      </c>
      <c r="AO92" s="427">
        <v>0</v>
      </c>
      <c r="AP92" s="428">
        <v>502.27609999999999</v>
      </c>
      <c r="AQ92" s="427">
        <v>0</v>
      </c>
      <c r="AR92" s="427">
        <v>0</v>
      </c>
      <c r="AS92" s="427">
        <v>37.5</v>
      </c>
      <c r="AT92" s="427">
        <v>2395.5499450000002</v>
      </c>
      <c r="AU92" s="428">
        <v>0</v>
      </c>
      <c r="AV92" s="427">
        <v>0</v>
      </c>
      <c r="AW92" s="427">
        <v>460</v>
      </c>
      <c r="AX92" s="427">
        <v>580</v>
      </c>
      <c r="AY92" s="427">
        <v>0</v>
      </c>
      <c r="AZ92" s="428">
        <v>70</v>
      </c>
      <c r="BA92" s="427">
        <v>48</v>
      </c>
      <c r="BB92" s="428">
        <v>140.22</v>
      </c>
      <c r="BD92" s="85">
        <v>0</v>
      </c>
      <c r="BE92" s="85">
        <v>0</v>
      </c>
      <c r="BF92" s="85">
        <v>0</v>
      </c>
      <c r="BG92" s="85">
        <v>0</v>
      </c>
      <c r="BH92" s="85">
        <v>0</v>
      </c>
      <c r="BI92" s="85">
        <v>0</v>
      </c>
      <c r="BJ92" s="85">
        <v>0</v>
      </c>
      <c r="BK92" s="85">
        <v>0</v>
      </c>
      <c r="BL92" s="85">
        <v>0</v>
      </c>
      <c r="BM92" s="85">
        <v>0</v>
      </c>
      <c r="BN92" s="85">
        <v>0</v>
      </c>
      <c r="BO92" s="85">
        <v>0</v>
      </c>
    </row>
    <row r="93" spans="1:103" ht="20.45" customHeight="1">
      <c r="B93" s="375" t="s">
        <v>392</v>
      </c>
      <c r="C93" s="426">
        <v>90924.030257519989</v>
      </c>
      <c r="D93" s="427">
        <v>15859.788930680001</v>
      </c>
      <c r="E93" s="427">
        <v>4903.3252769999999</v>
      </c>
      <c r="F93" s="427">
        <v>6691.8001663300001</v>
      </c>
      <c r="G93" s="428">
        <v>1828.0582142200001</v>
      </c>
      <c r="H93" s="427">
        <v>32186.284306999998</v>
      </c>
      <c r="I93" s="427">
        <v>2797.3697589999997</v>
      </c>
      <c r="J93" s="427">
        <v>11029.037679999999</v>
      </c>
      <c r="K93" s="427">
        <v>738.46601706000001</v>
      </c>
      <c r="L93" s="428">
        <v>10819.318468970001</v>
      </c>
      <c r="M93" s="427">
        <v>655.09</v>
      </c>
      <c r="N93" s="427">
        <v>263.43697800000001</v>
      </c>
      <c r="O93" s="427">
        <v>0</v>
      </c>
      <c r="P93" s="427">
        <v>5.15099222</v>
      </c>
      <c r="Q93" s="428">
        <v>0</v>
      </c>
      <c r="R93" s="427">
        <v>0</v>
      </c>
      <c r="S93" s="427">
        <v>0</v>
      </c>
      <c r="T93" s="427">
        <v>0</v>
      </c>
      <c r="U93" s="427">
        <v>0</v>
      </c>
      <c r="V93" s="428">
        <v>0</v>
      </c>
      <c r="W93" s="427">
        <v>0</v>
      </c>
      <c r="X93" s="427">
        <v>731.40900399999998</v>
      </c>
      <c r="Y93" s="427">
        <v>0</v>
      </c>
      <c r="Z93" s="427">
        <v>1346.618868</v>
      </c>
      <c r="AA93" s="428">
        <v>0</v>
      </c>
      <c r="AB93" s="427">
        <v>0</v>
      </c>
      <c r="AC93" s="427">
        <v>0</v>
      </c>
      <c r="AD93" s="427">
        <v>0</v>
      </c>
      <c r="AE93" s="427">
        <v>0</v>
      </c>
      <c r="AF93" s="428">
        <v>591.37909500000001</v>
      </c>
      <c r="AG93" s="427">
        <v>0</v>
      </c>
      <c r="AH93" s="427">
        <v>0</v>
      </c>
      <c r="AI93" s="427">
        <v>0</v>
      </c>
      <c r="AJ93" s="427">
        <v>472.7</v>
      </c>
      <c r="AK93" s="428">
        <v>0</v>
      </c>
      <c r="AL93" s="427">
        <v>0</v>
      </c>
      <c r="AM93" s="427">
        <v>0</v>
      </c>
      <c r="AN93" s="427">
        <v>0</v>
      </c>
      <c r="AO93" s="427">
        <v>0</v>
      </c>
      <c r="AP93" s="428">
        <v>0</v>
      </c>
      <c r="AQ93" s="427">
        <v>0</v>
      </c>
      <c r="AR93" s="427">
        <v>0</v>
      </c>
      <c r="AS93" s="427">
        <v>0</v>
      </c>
      <c r="AT93" s="427">
        <v>0</v>
      </c>
      <c r="AU93" s="428">
        <v>0</v>
      </c>
      <c r="AV93" s="427">
        <v>0</v>
      </c>
      <c r="AW93" s="427">
        <v>0</v>
      </c>
      <c r="AX93" s="427">
        <v>4.7965000399999997</v>
      </c>
      <c r="AY93" s="427">
        <v>0</v>
      </c>
      <c r="AZ93" s="428">
        <v>0</v>
      </c>
      <c r="BA93" s="427">
        <v>0</v>
      </c>
      <c r="BB93" s="428">
        <v>0</v>
      </c>
      <c r="BD93" s="85">
        <v>0</v>
      </c>
      <c r="BE93" s="85">
        <v>0</v>
      </c>
      <c r="BF93" s="85">
        <v>0</v>
      </c>
      <c r="BG93" s="85">
        <v>0</v>
      </c>
      <c r="BH93" s="85">
        <v>0</v>
      </c>
      <c r="BI93" s="85">
        <v>0</v>
      </c>
      <c r="BJ93" s="85">
        <v>0</v>
      </c>
      <c r="BK93" s="85">
        <v>0</v>
      </c>
      <c r="BL93" s="85">
        <v>0</v>
      </c>
      <c r="BM93" s="85">
        <v>0</v>
      </c>
      <c r="BN93" s="85">
        <v>0</v>
      </c>
      <c r="BO93" s="85">
        <v>0</v>
      </c>
    </row>
    <row r="94" spans="1:103" ht="20.45" customHeight="1">
      <c r="B94" s="375" t="s">
        <v>393</v>
      </c>
      <c r="C94" s="426">
        <v>0</v>
      </c>
      <c r="D94" s="427">
        <v>0</v>
      </c>
      <c r="E94" s="427">
        <v>0</v>
      </c>
      <c r="F94" s="427">
        <v>0</v>
      </c>
      <c r="G94" s="428">
        <v>0</v>
      </c>
      <c r="H94" s="427">
        <v>0</v>
      </c>
      <c r="I94" s="427">
        <v>0</v>
      </c>
      <c r="J94" s="427">
        <v>0</v>
      </c>
      <c r="K94" s="427">
        <v>0</v>
      </c>
      <c r="L94" s="428">
        <v>0</v>
      </c>
      <c r="M94" s="427">
        <v>0</v>
      </c>
      <c r="N94" s="427">
        <v>0</v>
      </c>
      <c r="O94" s="427">
        <v>0</v>
      </c>
      <c r="P94" s="427">
        <v>0</v>
      </c>
      <c r="Q94" s="428">
        <v>0</v>
      </c>
      <c r="R94" s="427">
        <v>0</v>
      </c>
      <c r="S94" s="427">
        <v>0</v>
      </c>
      <c r="T94" s="427">
        <v>0</v>
      </c>
      <c r="U94" s="427">
        <v>0</v>
      </c>
      <c r="V94" s="428">
        <v>0</v>
      </c>
      <c r="W94" s="427">
        <v>0</v>
      </c>
      <c r="X94" s="427">
        <v>0</v>
      </c>
      <c r="Y94" s="427">
        <v>0</v>
      </c>
      <c r="Z94" s="427">
        <v>0</v>
      </c>
      <c r="AA94" s="428">
        <v>0</v>
      </c>
      <c r="AB94" s="427">
        <v>0</v>
      </c>
      <c r="AC94" s="427">
        <v>0</v>
      </c>
      <c r="AD94" s="427">
        <v>0</v>
      </c>
      <c r="AE94" s="427">
        <v>0</v>
      </c>
      <c r="AF94" s="428">
        <v>0</v>
      </c>
      <c r="AG94" s="427">
        <v>0</v>
      </c>
      <c r="AH94" s="427">
        <v>0</v>
      </c>
      <c r="AI94" s="427">
        <v>0</v>
      </c>
      <c r="AJ94" s="427">
        <v>0</v>
      </c>
      <c r="AK94" s="428">
        <v>0</v>
      </c>
      <c r="AL94" s="427">
        <v>0</v>
      </c>
      <c r="AM94" s="427">
        <v>0</v>
      </c>
      <c r="AN94" s="427">
        <v>0</v>
      </c>
      <c r="AO94" s="427">
        <v>0</v>
      </c>
      <c r="AP94" s="428">
        <v>0</v>
      </c>
      <c r="AQ94" s="427">
        <v>0</v>
      </c>
      <c r="AR94" s="427">
        <v>0</v>
      </c>
      <c r="AS94" s="427">
        <v>0</v>
      </c>
      <c r="AT94" s="427">
        <v>0</v>
      </c>
      <c r="AU94" s="428">
        <v>0</v>
      </c>
      <c r="AV94" s="427">
        <v>0</v>
      </c>
      <c r="AW94" s="427">
        <v>0</v>
      </c>
      <c r="AX94" s="427">
        <v>0</v>
      </c>
      <c r="AY94" s="427">
        <v>0</v>
      </c>
      <c r="AZ94" s="428">
        <v>0</v>
      </c>
      <c r="BA94" s="427">
        <v>0</v>
      </c>
      <c r="BB94" s="428">
        <v>0</v>
      </c>
      <c r="BD94" s="85">
        <v>0</v>
      </c>
      <c r="BE94" s="85">
        <v>0</v>
      </c>
      <c r="BF94" s="85">
        <v>0</v>
      </c>
      <c r="BG94" s="85">
        <v>0</v>
      </c>
      <c r="BH94" s="85">
        <v>0</v>
      </c>
      <c r="BI94" s="85">
        <v>0</v>
      </c>
      <c r="BJ94" s="85">
        <v>0</v>
      </c>
      <c r="BK94" s="85">
        <v>0</v>
      </c>
      <c r="BL94" s="85">
        <v>0</v>
      </c>
      <c r="BM94" s="85">
        <v>0</v>
      </c>
      <c r="BN94" s="85">
        <v>0</v>
      </c>
      <c r="BO94" s="85">
        <v>0</v>
      </c>
    </row>
    <row r="95" spans="1:103" ht="20.45" customHeight="1">
      <c r="B95" s="374" t="s">
        <v>394</v>
      </c>
      <c r="C95" s="426">
        <v>1424037.3600188904</v>
      </c>
      <c r="D95" s="427">
        <v>363711.64943694999</v>
      </c>
      <c r="E95" s="427">
        <v>135618.86437200001</v>
      </c>
      <c r="F95" s="427">
        <v>152094.13140327999</v>
      </c>
      <c r="G95" s="428">
        <v>151386.44891967002</v>
      </c>
      <c r="H95" s="427">
        <v>50486.076897999999</v>
      </c>
      <c r="I95" s="427">
        <v>79976.983525000003</v>
      </c>
      <c r="J95" s="427">
        <v>166038.240575</v>
      </c>
      <c r="K95" s="427">
        <v>65745.259498619998</v>
      </c>
      <c r="L95" s="428">
        <v>34042.769143019999</v>
      </c>
      <c r="M95" s="427">
        <v>25570.05506432</v>
      </c>
      <c r="N95" s="427">
        <v>4832.4534869999998</v>
      </c>
      <c r="O95" s="427">
        <v>13853.32158068</v>
      </c>
      <c r="P95" s="427">
        <v>28467.86311233</v>
      </c>
      <c r="Q95" s="428">
        <v>16446.604243999998</v>
      </c>
      <c r="R95" s="427">
        <v>22308.020618999999</v>
      </c>
      <c r="S95" s="427">
        <v>9489.7218169999996</v>
      </c>
      <c r="T95" s="427">
        <v>20532.30720019</v>
      </c>
      <c r="U95" s="427">
        <v>6405.4028779999999</v>
      </c>
      <c r="V95" s="428">
        <v>6905.8538909999997</v>
      </c>
      <c r="W95" s="427">
        <v>13464.389757999999</v>
      </c>
      <c r="X95" s="427">
        <v>5481.447056</v>
      </c>
      <c r="Y95" s="427">
        <v>1474.2957980000001</v>
      </c>
      <c r="Z95" s="427">
        <v>6511.0073410000005</v>
      </c>
      <c r="AA95" s="428">
        <v>18561.062422999999</v>
      </c>
      <c r="AB95" s="427">
        <v>3668.3503300000002</v>
      </c>
      <c r="AC95" s="427">
        <v>3898.6633019999999</v>
      </c>
      <c r="AD95" s="427">
        <v>309.49633799999998</v>
      </c>
      <c r="AE95" s="427">
        <v>1113.4768469999999</v>
      </c>
      <c r="AF95" s="428">
        <v>2957.81625506</v>
      </c>
      <c r="AG95" s="427">
        <v>6367.0943500000003</v>
      </c>
      <c r="AH95" s="427">
        <v>3571.8799880000001</v>
      </c>
      <c r="AI95" s="427">
        <v>1151.3667459999999</v>
      </c>
      <c r="AJ95" s="427">
        <v>-562.64304400000003</v>
      </c>
      <c r="AK95" s="428">
        <v>185.83013155</v>
      </c>
      <c r="AL95" s="427">
        <v>2044.3623816300001</v>
      </c>
      <c r="AM95" s="427">
        <v>-1602.548663</v>
      </c>
      <c r="AN95" s="427">
        <v>-147.07467500000001</v>
      </c>
      <c r="AO95" s="427">
        <v>7519.92569</v>
      </c>
      <c r="AP95" s="428">
        <v>-1079.02508377</v>
      </c>
      <c r="AQ95" s="427">
        <v>2657.0381619999998</v>
      </c>
      <c r="AR95" s="427">
        <v>346.47129699999999</v>
      </c>
      <c r="AS95" s="427">
        <v>190.01318505</v>
      </c>
      <c r="AT95" s="427">
        <v>-4571.2353679999997</v>
      </c>
      <c r="AU95" s="428">
        <v>981.19659000000001</v>
      </c>
      <c r="AV95" s="427">
        <v>99.461805999999996</v>
      </c>
      <c r="AW95" s="427">
        <v>-418.35476599999998</v>
      </c>
      <c r="AX95" s="427">
        <v>-1703.7218105300001</v>
      </c>
      <c r="AY95" s="427">
        <v>-1613.7257709999999</v>
      </c>
      <c r="AZ95" s="428">
        <v>102.97515684</v>
      </c>
      <c r="BA95" s="427">
        <v>-437.83109899999999</v>
      </c>
      <c r="BB95" s="428">
        <v>-396.12829799999997</v>
      </c>
      <c r="BD95" s="85">
        <v>0</v>
      </c>
      <c r="BE95" s="85">
        <v>0</v>
      </c>
      <c r="BF95" s="85">
        <v>0</v>
      </c>
      <c r="BG95" s="85">
        <v>0</v>
      </c>
      <c r="BH95" s="85">
        <v>0</v>
      </c>
      <c r="BI95" s="85">
        <v>0</v>
      </c>
      <c r="BJ95" s="85">
        <v>0</v>
      </c>
      <c r="BK95" s="85">
        <v>0</v>
      </c>
      <c r="BL95" s="85">
        <v>0</v>
      </c>
      <c r="BM95" s="85">
        <v>0</v>
      </c>
      <c r="BN95" s="85">
        <v>0</v>
      </c>
      <c r="BO95" s="85">
        <v>0</v>
      </c>
    </row>
    <row r="96" spans="1:103" ht="20.45" customHeight="1">
      <c r="B96" s="375" t="s">
        <v>395</v>
      </c>
      <c r="C96" s="426">
        <v>189558.28496644003</v>
      </c>
      <c r="D96" s="427">
        <v>6900.5593515</v>
      </c>
      <c r="E96" s="427">
        <v>35796.540397999997</v>
      </c>
      <c r="F96" s="427">
        <v>18959.170777500003</v>
      </c>
      <c r="G96" s="428">
        <v>17079.040228999998</v>
      </c>
      <c r="H96" s="427">
        <v>15990.310968</v>
      </c>
      <c r="I96" s="427">
        <v>10670.965802000001</v>
      </c>
      <c r="J96" s="427">
        <v>22858.264337000001</v>
      </c>
      <c r="K96" s="427">
        <v>6996.13012291</v>
      </c>
      <c r="L96" s="428">
        <v>6798.0995749000003</v>
      </c>
      <c r="M96" s="427">
        <v>4049.81037745</v>
      </c>
      <c r="N96" s="427">
        <v>604.76846899999998</v>
      </c>
      <c r="O96" s="427">
        <v>1961.25533122</v>
      </c>
      <c r="P96" s="427">
        <v>22924.246289840001</v>
      </c>
      <c r="Q96" s="428">
        <v>1256.7090290000001</v>
      </c>
      <c r="R96" s="427">
        <v>2927.4536900000003</v>
      </c>
      <c r="S96" s="427">
        <v>1250.0000199999999</v>
      </c>
      <c r="T96" s="427">
        <v>2196.4757317499998</v>
      </c>
      <c r="U96" s="427">
        <v>740.40666899999997</v>
      </c>
      <c r="V96" s="428">
        <v>609.23700599999995</v>
      </c>
      <c r="W96" s="427">
        <v>1091.2603179999999</v>
      </c>
      <c r="X96" s="427">
        <v>846.28136900000004</v>
      </c>
      <c r="Y96" s="427">
        <v>88.215148999999997</v>
      </c>
      <c r="Z96" s="427">
        <v>617.78351599999996</v>
      </c>
      <c r="AA96" s="428">
        <v>895.36317499999996</v>
      </c>
      <c r="AB96" s="427">
        <v>555.27216899999996</v>
      </c>
      <c r="AC96" s="427">
        <v>355.46248800000001</v>
      </c>
      <c r="AD96" s="427">
        <v>20.787535999999999</v>
      </c>
      <c r="AE96" s="427">
        <v>146.97698399999999</v>
      </c>
      <c r="AF96" s="428">
        <v>228.69528228999999</v>
      </c>
      <c r="AG96" s="427">
        <v>608.11372499999993</v>
      </c>
      <c r="AH96" s="427">
        <v>353.23118899999997</v>
      </c>
      <c r="AI96" s="427">
        <v>746.64929099999995</v>
      </c>
      <c r="AJ96" s="427">
        <v>56.310287000000002</v>
      </c>
      <c r="AK96" s="428">
        <v>75.255199040000008</v>
      </c>
      <c r="AL96" s="427">
        <v>167.38769377</v>
      </c>
      <c r="AM96" s="427">
        <v>0</v>
      </c>
      <c r="AN96" s="427">
        <v>57.071193999999998</v>
      </c>
      <c r="AO96" s="427">
        <v>1005.032638</v>
      </c>
      <c r="AP96" s="428">
        <v>1.6623730000000001</v>
      </c>
      <c r="AQ96" s="427">
        <v>756.16347699999994</v>
      </c>
      <c r="AR96" s="427">
        <v>35.990681000000002</v>
      </c>
      <c r="AS96" s="427">
        <v>35.500163329999999</v>
      </c>
      <c r="AT96" s="427">
        <v>25.881779999999999</v>
      </c>
      <c r="AU96" s="428">
        <v>121.078964</v>
      </c>
      <c r="AV96" s="427">
        <v>5.9199099999999998</v>
      </c>
      <c r="AW96" s="427">
        <v>2.1406809999999998</v>
      </c>
      <c r="AX96" s="427">
        <v>9.9915577500000001</v>
      </c>
      <c r="AY96" s="427">
        <v>52.04701</v>
      </c>
      <c r="AZ96" s="428">
        <v>18.722674190000003</v>
      </c>
      <c r="BA96" s="427">
        <v>2.1971579999999999</v>
      </c>
      <c r="BB96" s="428">
        <v>6.3951599999999997</v>
      </c>
      <c r="BD96" s="85">
        <v>0</v>
      </c>
      <c r="BE96" s="85">
        <v>0</v>
      </c>
      <c r="BF96" s="85">
        <v>0</v>
      </c>
      <c r="BG96" s="85">
        <v>0</v>
      </c>
      <c r="BH96" s="85">
        <v>0</v>
      </c>
      <c r="BI96" s="85">
        <v>0</v>
      </c>
      <c r="BJ96" s="85">
        <v>0</v>
      </c>
      <c r="BK96" s="85">
        <v>0</v>
      </c>
      <c r="BL96" s="85">
        <v>0</v>
      </c>
      <c r="BM96" s="85">
        <v>0</v>
      </c>
      <c r="BN96" s="85">
        <v>0</v>
      </c>
      <c r="BO96" s="85">
        <v>0</v>
      </c>
    </row>
    <row r="97" spans="1:103" ht="20.45" customHeight="1">
      <c r="B97" s="375" t="s">
        <v>396</v>
      </c>
      <c r="C97" s="426">
        <v>1260037.3031657899</v>
      </c>
      <c r="D97" s="427">
        <v>365794.50693226</v>
      </c>
      <c r="E97" s="427">
        <v>101461.61587199999</v>
      </c>
      <c r="F97" s="427">
        <v>133932.25154887</v>
      </c>
      <c r="G97" s="428">
        <v>145898.45262775</v>
      </c>
      <c r="H97" s="427">
        <v>36894.415288999997</v>
      </c>
      <c r="I97" s="427">
        <v>69920.289760999993</v>
      </c>
      <c r="J97" s="427">
        <v>145393.590627</v>
      </c>
      <c r="K97" s="427">
        <v>56636.474744779996</v>
      </c>
      <c r="L97" s="428">
        <v>27139.826493779998</v>
      </c>
      <c r="M97" s="427">
        <v>21546.202420869999</v>
      </c>
      <c r="N97" s="427">
        <v>4363.9590459999999</v>
      </c>
      <c r="O97" s="427">
        <v>12026.52375884</v>
      </c>
      <c r="P97" s="427">
        <v>5292.3890432799999</v>
      </c>
      <c r="Q97" s="428">
        <v>15133.046649</v>
      </c>
      <c r="R97" s="427">
        <v>19380.566929000001</v>
      </c>
      <c r="S97" s="427">
        <v>8202.5094019999997</v>
      </c>
      <c r="T97" s="427">
        <v>17858.829908849999</v>
      </c>
      <c r="U97" s="427">
        <v>5747.0926920000002</v>
      </c>
      <c r="V97" s="428">
        <v>6294.1273689999998</v>
      </c>
      <c r="W97" s="427">
        <v>12452.213346</v>
      </c>
      <c r="X97" s="427">
        <v>4635.1656869999997</v>
      </c>
      <c r="Y97" s="427">
        <v>1328.0186220000001</v>
      </c>
      <c r="Z97" s="427">
        <v>5875.0497519999999</v>
      </c>
      <c r="AA97" s="428">
        <v>17734.334712</v>
      </c>
      <c r="AB97" s="427">
        <v>3051.4347550000002</v>
      </c>
      <c r="AC97" s="427">
        <v>3652.2191469999998</v>
      </c>
      <c r="AD97" s="427">
        <v>287.817365</v>
      </c>
      <c r="AE97" s="427">
        <v>967.02685799999995</v>
      </c>
      <c r="AF97" s="428">
        <v>2729.1209727700002</v>
      </c>
      <c r="AG97" s="427">
        <v>5751.3792880000001</v>
      </c>
      <c r="AH97" s="427">
        <v>3231.9981309999998</v>
      </c>
      <c r="AI97" s="427">
        <v>249.23284799999999</v>
      </c>
      <c r="AJ97" s="427">
        <v>-618.95333100000005</v>
      </c>
      <c r="AK97" s="428">
        <v>110.22058251</v>
      </c>
      <c r="AL97" s="427">
        <v>1876.9746878599999</v>
      </c>
      <c r="AM97" s="427">
        <v>-1621.132501</v>
      </c>
      <c r="AN97" s="427">
        <v>-204.173472</v>
      </c>
      <c r="AO97" s="427">
        <v>6540.9193560000003</v>
      </c>
      <c r="AP97" s="428">
        <v>-1045.59633207</v>
      </c>
      <c r="AQ97" s="427">
        <v>1892.7873010000001</v>
      </c>
      <c r="AR97" s="427">
        <v>309.84417500000001</v>
      </c>
      <c r="AS97" s="427">
        <v>154.51302172000001</v>
      </c>
      <c r="AT97" s="427">
        <v>-4614.8689940000004</v>
      </c>
      <c r="AU97" s="428">
        <v>864.43172100000004</v>
      </c>
      <c r="AV97" s="427">
        <v>93.541895999999994</v>
      </c>
      <c r="AW97" s="427">
        <v>-421.13709399999999</v>
      </c>
      <c r="AX97" s="427">
        <v>-1713.7333902600001</v>
      </c>
      <c r="AY97" s="427">
        <v>-1671.522541</v>
      </c>
      <c r="AZ97" s="428">
        <v>84.382532980000008</v>
      </c>
      <c r="BA97" s="427">
        <v>-439.72119800000002</v>
      </c>
      <c r="BB97" s="428">
        <v>-401.15585399999998</v>
      </c>
      <c r="BD97" s="85">
        <v>0</v>
      </c>
      <c r="BE97" s="85">
        <v>0</v>
      </c>
      <c r="BF97" s="85">
        <v>0</v>
      </c>
      <c r="BG97" s="85">
        <v>0</v>
      </c>
      <c r="BH97" s="85">
        <v>0</v>
      </c>
      <c r="BI97" s="85">
        <v>0</v>
      </c>
      <c r="BJ97" s="85">
        <v>0</v>
      </c>
      <c r="BK97" s="85">
        <v>0</v>
      </c>
      <c r="BL97" s="85">
        <v>0</v>
      </c>
      <c r="BM97" s="85">
        <v>0</v>
      </c>
      <c r="BN97" s="85">
        <v>0</v>
      </c>
      <c r="BO97" s="85">
        <v>0</v>
      </c>
    </row>
    <row r="98" spans="1:103" ht="20.45" customHeight="1">
      <c r="B98" s="375" t="s">
        <v>397</v>
      </c>
      <c r="C98" s="426">
        <v>-25568.945767339999</v>
      </c>
      <c r="D98" s="427">
        <v>-8983.4168468099997</v>
      </c>
      <c r="E98" s="427">
        <v>-1639.2918979999999</v>
      </c>
      <c r="F98" s="427">
        <v>-797.29092308999998</v>
      </c>
      <c r="G98" s="428">
        <v>-11591.04393708</v>
      </c>
      <c r="H98" s="427">
        <v>-2398.649359</v>
      </c>
      <c r="I98" s="427">
        <v>-624.45299</v>
      </c>
      <c r="J98" s="427">
        <v>-2213.6143889999998</v>
      </c>
      <c r="K98" s="427">
        <v>2112.6546309300002</v>
      </c>
      <c r="L98" s="428">
        <v>104.84307434</v>
      </c>
      <c r="M98" s="427">
        <v>-25.957733999999999</v>
      </c>
      <c r="N98" s="427">
        <v>-136.27402799999999</v>
      </c>
      <c r="O98" s="427">
        <v>-134.45750938</v>
      </c>
      <c r="P98" s="427">
        <v>251.22777920999999</v>
      </c>
      <c r="Q98" s="428">
        <v>56.848565999999998</v>
      </c>
      <c r="R98" s="427">
        <v>0</v>
      </c>
      <c r="S98" s="427">
        <v>36.675693000000003</v>
      </c>
      <c r="T98" s="427">
        <v>477.00155959</v>
      </c>
      <c r="U98" s="427">
        <v>-82.096483000000006</v>
      </c>
      <c r="V98" s="428">
        <v>2.4895160000000001</v>
      </c>
      <c r="W98" s="427">
        <v>-79.083905999999999</v>
      </c>
      <c r="X98" s="427">
        <v>0</v>
      </c>
      <c r="Y98" s="427">
        <v>58.062027</v>
      </c>
      <c r="Z98" s="427">
        <v>18.174073</v>
      </c>
      <c r="AA98" s="428">
        <v>-68.635463999999999</v>
      </c>
      <c r="AB98" s="427">
        <v>61.643405999999999</v>
      </c>
      <c r="AC98" s="427">
        <v>-109.018333</v>
      </c>
      <c r="AD98" s="427">
        <v>0.89143700000000003</v>
      </c>
      <c r="AE98" s="427">
        <v>-0.52699499999999999</v>
      </c>
      <c r="AF98" s="428">
        <v>0</v>
      </c>
      <c r="AG98" s="427">
        <v>7.601337</v>
      </c>
      <c r="AH98" s="427">
        <v>-13.349332</v>
      </c>
      <c r="AI98" s="427">
        <v>155.48460700000001</v>
      </c>
      <c r="AJ98" s="427">
        <v>0</v>
      </c>
      <c r="AK98" s="428">
        <v>0.35435</v>
      </c>
      <c r="AL98" s="427">
        <v>0</v>
      </c>
      <c r="AM98" s="427">
        <v>18.583838</v>
      </c>
      <c r="AN98" s="427">
        <v>2.7602999999999999E-2</v>
      </c>
      <c r="AO98" s="427">
        <v>-26.026304</v>
      </c>
      <c r="AP98" s="428">
        <v>-35.091124700000002</v>
      </c>
      <c r="AQ98" s="427">
        <v>8.0873840000000001</v>
      </c>
      <c r="AR98" s="427">
        <v>0.63644100000000003</v>
      </c>
      <c r="AS98" s="427">
        <v>0</v>
      </c>
      <c r="AT98" s="427">
        <v>17.751846</v>
      </c>
      <c r="AU98" s="428">
        <v>-4.314095</v>
      </c>
      <c r="AV98" s="427">
        <v>0</v>
      </c>
      <c r="AW98" s="427">
        <v>0.64164699999999997</v>
      </c>
      <c r="AX98" s="427">
        <v>2.0021979999999998E-2</v>
      </c>
      <c r="AY98" s="427">
        <v>5.7497600000000002</v>
      </c>
      <c r="AZ98" s="428">
        <v>-0.13005032999999999</v>
      </c>
      <c r="BA98" s="427">
        <v>-0.30705900000000003</v>
      </c>
      <c r="BB98" s="428">
        <v>-1.367604</v>
      </c>
      <c r="BD98" s="85">
        <v>0</v>
      </c>
      <c r="BE98" s="85">
        <v>0</v>
      </c>
      <c r="BF98" s="85">
        <v>0</v>
      </c>
      <c r="BG98" s="85">
        <v>0</v>
      </c>
      <c r="BH98" s="85">
        <v>0</v>
      </c>
      <c r="BI98" s="85">
        <v>0</v>
      </c>
      <c r="BJ98" s="85">
        <v>0</v>
      </c>
      <c r="BK98" s="85">
        <v>0</v>
      </c>
      <c r="BL98" s="85">
        <v>0</v>
      </c>
      <c r="BM98" s="85">
        <v>0</v>
      </c>
      <c r="BN98" s="85">
        <v>0</v>
      </c>
      <c r="BO98" s="85">
        <v>0</v>
      </c>
    </row>
    <row r="99" spans="1:103" ht="20.45" customHeight="1">
      <c r="B99" s="384" t="s">
        <v>398</v>
      </c>
      <c r="C99" s="426">
        <v>15882.132568499999</v>
      </c>
      <c r="D99" s="427">
        <v>4161.3953090799996</v>
      </c>
      <c r="E99" s="427">
        <v>442.45543600000002</v>
      </c>
      <c r="F99" s="427">
        <v>411.50872311999996</v>
      </c>
      <c r="G99" s="428">
        <v>4820.8443342600003</v>
      </c>
      <c r="H99" s="427">
        <v>1042.515666</v>
      </c>
      <c r="I99" s="427">
        <v>709.81239400000004</v>
      </c>
      <c r="J99" s="427">
        <v>0</v>
      </c>
      <c r="K99" s="427">
        <v>3015.0923613200002</v>
      </c>
      <c r="L99" s="428">
        <v>0</v>
      </c>
      <c r="M99" s="427">
        <v>0</v>
      </c>
      <c r="N99" s="427">
        <v>0</v>
      </c>
      <c r="O99" s="427">
        <v>5.9474447499999998</v>
      </c>
      <c r="P99" s="427">
        <v>348.18076661000003</v>
      </c>
      <c r="Q99" s="428">
        <v>22.158732000000001</v>
      </c>
      <c r="R99" s="427">
        <v>0</v>
      </c>
      <c r="S99" s="427">
        <v>0</v>
      </c>
      <c r="T99" s="427">
        <v>475.89517036000001</v>
      </c>
      <c r="U99" s="427">
        <v>0</v>
      </c>
      <c r="V99" s="428">
        <v>0</v>
      </c>
      <c r="W99" s="427">
        <v>12.564007999999999</v>
      </c>
      <c r="X99" s="427">
        <v>0</v>
      </c>
      <c r="Y99" s="427">
        <v>35.883077</v>
      </c>
      <c r="Z99" s="427">
        <v>58.954428999999998</v>
      </c>
      <c r="AA99" s="428">
        <v>0</v>
      </c>
      <c r="AB99" s="427">
        <v>78.876478000000006</v>
      </c>
      <c r="AC99" s="427">
        <v>35.144024999999999</v>
      </c>
      <c r="AD99" s="427">
        <v>0</v>
      </c>
      <c r="AE99" s="427">
        <v>0</v>
      </c>
      <c r="AF99" s="428">
        <v>0</v>
      </c>
      <c r="AG99" s="427">
        <v>6.2679879999999999</v>
      </c>
      <c r="AH99" s="427">
        <v>3.5953810000000002</v>
      </c>
      <c r="AI99" s="427">
        <v>155.678112</v>
      </c>
      <c r="AJ99" s="427">
        <v>0</v>
      </c>
      <c r="AK99" s="428">
        <v>0.35435</v>
      </c>
      <c r="AL99" s="427">
        <v>0</v>
      </c>
      <c r="AM99" s="427">
        <v>21.161183000000001</v>
      </c>
      <c r="AN99" s="427">
        <v>2.7602999999999999E-2</v>
      </c>
      <c r="AO99" s="427">
        <v>0</v>
      </c>
      <c r="AP99" s="428">
        <v>0</v>
      </c>
      <c r="AQ99" s="427">
        <v>0</v>
      </c>
      <c r="AR99" s="427">
        <v>0.211261</v>
      </c>
      <c r="AS99" s="427">
        <v>0</v>
      </c>
      <c r="AT99" s="427">
        <v>17.608336000000001</v>
      </c>
      <c r="AU99" s="428">
        <v>0</v>
      </c>
      <c r="AV99" s="427">
        <v>0</v>
      </c>
      <c r="AW99" s="427">
        <v>0</v>
      </c>
      <c r="AX99" s="427">
        <v>0</v>
      </c>
      <c r="AY99" s="427">
        <v>0</v>
      </c>
      <c r="AZ99" s="428">
        <v>0</v>
      </c>
      <c r="BA99" s="427">
        <v>0</v>
      </c>
      <c r="BB99" s="428">
        <v>0</v>
      </c>
      <c r="BD99" s="85">
        <v>0</v>
      </c>
      <c r="BE99" s="85">
        <v>0</v>
      </c>
      <c r="BF99" s="85">
        <v>0</v>
      </c>
      <c r="BG99" s="85">
        <v>0</v>
      </c>
      <c r="BH99" s="85">
        <v>0</v>
      </c>
      <c r="BI99" s="85">
        <v>0</v>
      </c>
      <c r="BJ99" s="85">
        <v>0</v>
      </c>
      <c r="BK99" s="85">
        <v>0</v>
      </c>
      <c r="BL99" s="85">
        <v>0</v>
      </c>
      <c r="BM99" s="85">
        <v>0</v>
      </c>
      <c r="BN99" s="85">
        <v>0</v>
      </c>
      <c r="BO99" s="85">
        <v>0</v>
      </c>
    </row>
    <row r="100" spans="1:103" ht="39" customHeight="1">
      <c r="B100" s="384" t="s">
        <v>399</v>
      </c>
      <c r="C100" s="426">
        <v>-3399.7838511900004</v>
      </c>
      <c r="D100" s="427">
        <v>-5.0999999999999999E-7</v>
      </c>
      <c r="E100" s="427">
        <v>908.992886</v>
      </c>
      <c r="F100" s="427">
        <v>1473.6731231900001</v>
      </c>
      <c r="G100" s="428">
        <v>-5.9851890999999995</v>
      </c>
      <c r="H100" s="427">
        <v>-67.308200999999997</v>
      </c>
      <c r="I100" s="427">
        <v>-1096.6244180000001</v>
      </c>
      <c r="J100" s="427">
        <v>-3937.5600639999998</v>
      </c>
      <c r="K100" s="427">
        <v>-333.07458380000003</v>
      </c>
      <c r="L100" s="428">
        <v>17.181330339999999</v>
      </c>
      <c r="M100" s="427">
        <v>0</v>
      </c>
      <c r="N100" s="427">
        <v>-135.03206499999999</v>
      </c>
      <c r="O100" s="427">
        <v>0</v>
      </c>
      <c r="P100" s="427">
        <v>-24.909971840000001</v>
      </c>
      <c r="Q100" s="428">
        <v>0</v>
      </c>
      <c r="R100" s="427">
        <v>0</v>
      </c>
      <c r="S100" s="427">
        <v>1.501641</v>
      </c>
      <c r="T100" s="427">
        <v>-0.18878376999999999</v>
      </c>
      <c r="U100" s="427">
        <v>0</v>
      </c>
      <c r="V100" s="428">
        <v>2.4895160000000001</v>
      </c>
      <c r="W100" s="427">
        <v>-31.431746</v>
      </c>
      <c r="X100" s="427">
        <v>0</v>
      </c>
      <c r="Y100" s="427">
        <v>0</v>
      </c>
      <c r="Z100" s="427">
        <v>-39.592753000000002</v>
      </c>
      <c r="AA100" s="428">
        <v>0</v>
      </c>
      <c r="AB100" s="427">
        <v>0</v>
      </c>
      <c r="AC100" s="427">
        <v>-81.633375999999998</v>
      </c>
      <c r="AD100" s="427">
        <v>0</v>
      </c>
      <c r="AE100" s="427">
        <v>0</v>
      </c>
      <c r="AF100" s="428">
        <v>0</v>
      </c>
      <c r="AG100" s="427">
        <v>0</v>
      </c>
      <c r="AH100" s="427">
        <v>-14.945099000000001</v>
      </c>
      <c r="AI100" s="427">
        <v>0</v>
      </c>
      <c r="AJ100" s="427">
        <v>0</v>
      </c>
      <c r="AK100" s="428">
        <v>0</v>
      </c>
      <c r="AL100" s="427">
        <v>0</v>
      </c>
      <c r="AM100" s="427">
        <v>0</v>
      </c>
      <c r="AN100" s="427">
        <v>0</v>
      </c>
      <c r="AO100" s="427">
        <v>0</v>
      </c>
      <c r="AP100" s="428">
        <v>-35.336096700000006</v>
      </c>
      <c r="AQ100" s="427">
        <v>0</v>
      </c>
      <c r="AR100" s="427">
        <v>0</v>
      </c>
      <c r="AS100" s="427">
        <v>0</v>
      </c>
      <c r="AT100" s="427">
        <v>0</v>
      </c>
      <c r="AU100" s="428">
        <v>0</v>
      </c>
      <c r="AV100" s="427">
        <v>0</v>
      </c>
      <c r="AW100" s="427">
        <v>0</v>
      </c>
      <c r="AX100" s="427">
        <v>0</v>
      </c>
      <c r="AY100" s="427">
        <v>0</v>
      </c>
      <c r="AZ100" s="428">
        <v>0</v>
      </c>
      <c r="BA100" s="427">
        <v>0</v>
      </c>
      <c r="BB100" s="428">
        <v>0</v>
      </c>
      <c r="BD100" s="85">
        <v>0</v>
      </c>
      <c r="BE100" s="85">
        <v>0</v>
      </c>
      <c r="BF100" s="85">
        <v>0</v>
      </c>
      <c r="BG100" s="85">
        <v>0</v>
      </c>
      <c r="BH100" s="85">
        <v>0</v>
      </c>
      <c r="BI100" s="85">
        <v>0</v>
      </c>
      <c r="BJ100" s="85">
        <v>0</v>
      </c>
      <c r="BK100" s="85">
        <v>0</v>
      </c>
      <c r="BL100" s="85">
        <v>0</v>
      </c>
      <c r="BM100" s="85">
        <v>0</v>
      </c>
      <c r="BN100" s="85">
        <v>0</v>
      </c>
      <c r="BO100" s="85">
        <v>0</v>
      </c>
    </row>
    <row r="101" spans="1:103" ht="41.25" customHeight="1">
      <c r="B101" s="384" t="s">
        <v>400</v>
      </c>
      <c r="C101" s="426">
        <v>0</v>
      </c>
      <c r="D101" s="427">
        <v>0</v>
      </c>
      <c r="E101" s="427">
        <v>0</v>
      </c>
      <c r="F101" s="427">
        <v>0</v>
      </c>
      <c r="G101" s="428">
        <v>0</v>
      </c>
      <c r="H101" s="427">
        <v>0</v>
      </c>
      <c r="I101" s="427">
        <v>0</v>
      </c>
      <c r="J101" s="427">
        <v>0</v>
      </c>
      <c r="K101" s="427">
        <v>0</v>
      </c>
      <c r="L101" s="428">
        <v>0</v>
      </c>
      <c r="M101" s="427">
        <v>0</v>
      </c>
      <c r="N101" s="427">
        <v>0</v>
      </c>
      <c r="O101" s="427">
        <v>0</v>
      </c>
      <c r="P101" s="427">
        <v>0</v>
      </c>
      <c r="Q101" s="428">
        <v>0</v>
      </c>
      <c r="R101" s="427">
        <v>0</v>
      </c>
      <c r="S101" s="427">
        <v>0</v>
      </c>
      <c r="T101" s="427">
        <v>0</v>
      </c>
      <c r="U101" s="427">
        <v>0</v>
      </c>
      <c r="V101" s="428">
        <v>0</v>
      </c>
      <c r="W101" s="427">
        <v>0</v>
      </c>
      <c r="X101" s="427">
        <v>0</v>
      </c>
      <c r="Y101" s="427">
        <v>0</v>
      </c>
      <c r="Z101" s="427">
        <v>0</v>
      </c>
      <c r="AA101" s="428">
        <v>0</v>
      </c>
      <c r="AB101" s="427">
        <v>0</v>
      </c>
      <c r="AC101" s="427">
        <v>0</v>
      </c>
      <c r="AD101" s="427">
        <v>0</v>
      </c>
      <c r="AE101" s="427">
        <v>0</v>
      </c>
      <c r="AF101" s="428">
        <v>0</v>
      </c>
      <c r="AG101" s="427">
        <v>0</v>
      </c>
      <c r="AH101" s="427">
        <v>0</v>
      </c>
      <c r="AI101" s="427">
        <v>0</v>
      </c>
      <c r="AJ101" s="427">
        <v>0</v>
      </c>
      <c r="AK101" s="428">
        <v>0</v>
      </c>
      <c r="AL101" s="427">
        <v>0</v>
      </c>
      <c r="AM101" s="427">
        <v>0</v>
      </c>
      <c r="AN101" s="427">
        <v>0</v>
      </c>
      <c r="AO101" s="427">
        <v>0</v>
      </c>
      <c r="AP101" s="428">
        <v>0</v>
      </c>
      <c r="AQ101" s="427">
        <v>0</v>
      </c>
      <c r="AR101" s="427">
        <v>0</v>
      </c>
      <c r="AS101" s="427">
        <v>0</v>
      </c>
      <c r="AT101" s="427">
        <v>0</v>
      </c>
      <c r="AU101" s="428">
        <v>0</v>
      </c>
      <c r="AV101" s="427">
        <v>0</v>
      </c>
      <c r="AW101" s="427">
        <v>0</v>
      </c>
      <c r="AX101" s="427">
        <v>0</v>
      </c>
      <c r="AY101" s="427">
        <v>0</v>
      </c>
      <c r="AZ101" s="428">
        <v>0</v>
      </c>
      <c r="BA101" s="427">
        <v>0</v>
      </c>
      <c r="BB101" s="428">
        <v>0</v>
      </c>
      <c r="BD101" s="85">
        <v>0</v>
      </c>
      <c r="BE101" s="85">
        <v>0</v>
      </c>
      <c r="BF101" s="85">
        <v>0</v>
      </c>
      <c r="BG101" s="85">
        <v>0</v>
      </c>
      <c r="BH101" s="85">
        <v>0</v>
      </c>
      <c r="BI101" s="85">
        <v>0</v>
      </c>
      <c r="BJ101" s="85">
        <v>0</v>
      </c>
      <c r="BK101" s="85">
        <v>0</v>
      </c>
      <c r="BL101" s="85">
        <v>0</v>
      </c>
      <c r="BM101" s="85">
        <v>0</v>
      </c>
      <c r="BN101" s="85">
        <v>0</v>
      </c>
      <c r="BO101" s="85">
        <v>0</v>
      </c>
    </row>
    <row r="102" spans="1:103" ht="20.45" customHeight="1">
      <c r="B102" s="384" t="s">
        <v>401</v>
      </c>
      <c r="C102" s="426">
        <v>-39958.563152869996</v>
      </c>
      <c r="D102" s="427">
        <v>-13144.812155379999</v>
      </c>
      <c r="E102" s="427">
        <v>-3000.0902470000001</v>
      </c>
      <c r="F102" s="427">
        <v>-2734.2744266199998</v>
      </c>
      <c r="G102" s="428">
        <v>-16405.903082239998</v>
      </c>
      <c r="H102" s="427">
        <v>-3373.856824</v>
      </c>
      <c r="I102" s="427">
        <v>-237.64096599999999</v>
      </c>
      <c r="J102" s="427">
        <v>-122.17130899999999</v>
      </c>
      <c r="K102" s="427">
        <v>-569.36314659000004</v>
      </c>
      <c r="L102" s="428">
        <v>87.661743999999999</v>
      </c>
      <c r="M102" s="427">
        <v>-25.957733999999999</v>
      </c>
      <c r="N102" s="427">
        <v>-1.2419629999999999</v>
      </c>
      <c r="O102" s="427">
        <v>-140.40495412999999</v>
      </c>
      <c r="P102" s="427">
        <v>-72.043015560000001</v>
      </c>
      <c r="Q102" s="428">
        <v>34.689833999999998</v>
      </c>
      <c r="R102" s="427">
        <v>0</v>
      </c>
      <c r="S102" s="427">
        <v>35.174052000000003</v>
      </c>
      <c r="T102" s="427">
        <v>1.2951729999999999</v>
      </c>
      <c r="U102" s="427">
        <v>-82.096483000000006</v>
      </c>
      <c r="V102" s="428">
        <v>0</v>
      </c>
      <c r="W102" s="427">
        <v>-60.216168000000003</v>
      </c>
      <c r="X102" s="427">
        <v>0</v>
      </c>
      <c r="Y102" s="427">
        <v>22.17895</v>
      </c>
      <c r="Z102" s="427">
        <v>-1.187603</v>
      </c>
      <c r="AA102" s="428">
        <v>-68.635463999999999</v>
      </c>
      <c r="AB102" s="427">
        <v>-17.233072</v>
      </c>
      <c r="AC102" s="427">
        <v>-62.528981999999999</v>
      </c>
      <c r="AD102" s="427">
        <v>0.89143700000000003</v>
      </c>
      <c r="AE102" s="427">
        <v>-0.52699499999999999</v>
      </c>
      <c r="AF102" s="428">
        <v>0</v>
      </c>
      <c r="AG102" s="427">
        <v>1.3333489999999999</v>
      </c>
      <c r="AH102" s="427">
        <v>-1.999614</v>
      </c>
      <c r="AI102" s="427">
        <v>-0.19350500000000001</v>
      </c>
      <c r="AJ102" s="427">
        <v>0</v>
      </c>
      <c r="AK102" s="428">
        <v>0</v>
      </c>
      <c r="AL102" s="427">
        <v>0</v>
      </c>
      <c r="AM102" s="427">
        <v>-2.5773450000000002</v>
      </c>
      <c r="AN102" s="427">
        <v>0</v>
      </c>
      <c r="AO102" s="427">
        <v>-26.026304</v>
      </c>
      <c r="AP102" s="428">
        <v>0.244972</v>
      </c>
      <c r="AQ102" s="427">
        <v>8.0873840000000001</v>
      </c>
      <c r="AR102" s="427">
        <v>0.42518</v>
      </c>
      <c r="AS102" s="427">
        <v>0</v>
      </c>
      <c r="AT102" s="427">
        <v>0.14351</v>
      </c>
      <c r="AU102" s="428">
        <v>-4.314095</v>
      </c>
      <c r="AV102" s="427">
        <v>0</v>
      </c>
      <c r="AW102" s="427">
        <v>0.64164699999999997</v>
      </c>
      <c r="AX102" s="427">
        <v>2.0021979999999998E-2</v>
      </c>
      <c r="AY102" s="427">
        <v>5.7497600000000002</v>
      </c>
      <c r="AZ102" s="428">
        <v>-0.13005032999999999</v>
      </c>
      <c r="BA102" s="427">
        <v>-0.30705900000000003</v>
      </c>
      <c r="BB102" s="428">
        <v>-1.367604</v>
      </c>
      <c r="BD102" s="85">
        <v>0</v>
      </c>
      <c r="BE102" s="85">
        <v>0</v>
      </c>
      <c r="BF102" s="85">
        <v>0</v>
      </c>
      <c r="BG102" s="85">
        <v>0</v>
      </c>
      <c r="BH102" s="85">
        <v>0</v>
      </c>
      <c r="BI102" s="85">
        <v>0</v>
      </c>
      <c r="BJ102" s="85">
        <v>0</v>
      </c>
      <c r="BK102" s="85">
        <v>0</v>
      </c>
      <c r="BL102" s="85">
        <v>0</v>
      </c>
      <c r="BM102" s="85">
        <v>0</v>
      </c>
      <c r="BN102" s="85">
        <v>0</v>
      </c>
      <c r="BO102" s="85">
        <v>0</v>
      </c>
    </row>
    <row r="103" spans="1:103" ht="20.45" customHeight="1">
      <c r="B103" s="384" t="s">
        <v>402</v>
      </c>
      <c r="C103" s="426">
        <v>217.66769922000003</v>
      </c>
      <c r="D103" s="427">
        <v>0</v>
      </c>
      <c r="E103" s="427">
        <v>9.3500270000000008</v>
      </c>
      <c r="F103" s="427">
        <v>51.801657220000003</v>
      </c>
      <c r="G103" s="428">
        <v>0</v>
      </c>
      <c r="H103" s="427">
        <v>0</v>
      </c>
      <c r="I103" s="427">
        <v>0</v>
      </c>
      <c r="J103" s="427">
        <v>156.51601500000001</v>
      </c>
      <c r="K103" s="427">
        <v>0</v>
      </c>
      <c r="L103" s="428">
        <v>0</v>
      </c>
      <c r="M103" s="427">
        <v>0</v>
      </c>
      <c r="N103" s="427">
        <v>0</v>
      </c>
      <c r="O103" s="427">
        <v>0</v>
      </c>
      <c r="P103" s="427">
        <v>0</v>
      </c>
      <c r="Q103" s="428">
        <v>0</v>
      </c>
      <c r="R103" s="427">
        <v>0</v>
      </c>
      <c r="S103" s="427">
        <v>0</v>
      </c>
      <c r="T103" s="427">
        <v>0</v>
      </c>
      <c r="U103" s="427">
        <v>0</v>
      </c>
      <c r="V103" s="428">
        <v>0</v>
      </c>
      <c r="W103" s="427">
        <v>0</v>
      </c>
      <c r="X103" s="427">
        <v>0</v>
      </c>
      <c r="Y103" s="427">
        <v>0</v>
      </c>
      <c r="Z103" s="427">
        <v>0</v>
      </c>
      <c r="AA103" s="428">
        <v>0</v>
      </c>
      <c r="AB103" s="427">
        <v>0</v>
      </c>
      <c r="AC103" s="427">
        <v>0</v>
      </c>
      <c r="AD103" s="427">
        <v>0</v>
      </c>
      <c r="AE103" s="427">
        <v>0</v>
      </c>
      <c r="AF103" s="428">
        <v>0</v>
      </c>
      <c r="AG103" s="427">
        <v>0</v>
      </c>
      <c r="AH103" s="427">
        <v>0</v>
      </c>
      <c r="AI103" s="427">
        <v>0</v>
      </c>
      <c r="AJ103" s="427">
        <v>0</v>
      </c>
      <c r="AK103" s="428">
        <v>0</v>
      </c>
      <c r="AL103" s="427">
        <v>0</v>
      </c>
      <c r="AM103" s="427">
        <v>0</v>
      </c>
      <c r="AN103" s="427">
        <v>0</v>
      </c>
      <c r="AO103" s="427">
        <v>0</v>
      </c>
      <c r="AP103" s="428">
        <v>0</v>
      </c>
      <c r="AQ103" s="427">
        <v>0</v>
      </c>
      <c r="AR103" s="427">
        <v>0</v>
      </c>
      <c r="AS103" s="427">
        <v>0</v>
      </c>
      <c r="AT103" s="427">
        <v>0</v>
      </c>
      <c r="AU103" s="428">
        <v>0</v>
      </c>
      <c r="AV103" s="427">
        <v>0</v>
      </c>
      <c r="AW103" s="427">
        <v>0</v>
      </c>
      <c r="AX103" s="427">
        <v>0</v>
      </c>
      <c r="AY103" s="427">
        <v>0</v>
      </c>
      <c r="AZ103" s="428">
        <v>0</v>
      </c>
      <c r="BA103" s="427">
        <v>0</v>
      </c>
      <c r="BB103" s="428">
        <v>0</v>
      </c>
      <c r="BD103" s="85">
        <v>0</v>
      </c>
      <c r="BE103" s="85">
        <v>0</v>
      </c>
      <c r="BF103" s="85">
        <v>0</v>
      </c>
      <c r="BG103" s="85">
        <v>0</v>
      </c>
      <c r="BH103" s="85">
        <v>0</v>
      </c>
      <c r="BI103" s="85">
        <v>0</v>
      </c>
      <c r="BJ103" s="85">
        <v>0</v>
      </c>
      <c r="BK103" s="85">
        <v>0</v>
      </c>
      <c r="BL103" s="85">
        <v>0</v>
      </c>
      <c r="BM103" s="85">
        <v>0</v>
      </c>
      <c r="BN103" s="85">
        <v>0</v>
      </c>
      <c r="BO103" s="85">
        <v>0</v>
      </c>
    </row>
    <row r="104" spans="1:103" ht="20.45" customHeight="1">
      <c r="B104" s="378" t="s">
        <v>403</v>
      </c>
      <c r="C104" s="426">
        <v>1689.6009690000001</v>
      </c>
      <c r="D104" s="427">
        <v>0</v>
      </c>
      <c r="E104" s="427">
        <v>0</v>
      </c>
      <c r="F104" s="427">
        <v>0</v>
      </c>
      <c r="G104" s="428">
        <v>0</v>
      </c>
      <c r="H104" s="427">
        <v>0</v>
      </c>
      <c r="I104" s="427">
        <v>0</v>
      </c>
      <c r="J104" s="427">
        <v>1689.6009690000001</v>
      </c>
      <c r="K104" s="427">
        <v>0</v>
      </c>
      <c r="L104" s="428">
        <v>0</v>
      </c>
      <c r="M104" s="427">
        <v>0</v>
      </c>
      <c r="N104" s="427">
        <v>0</v>
      </c>
      <c r="O104" s="427">
        <v>0</v>
      </c>
      <c r="P104" s="427">
        <v>0</v>
      </c>
      <c r="Q104" s="428">
        <v>0</v>
      </c>
      <c r="R104" s="427">
        <v>0</v>
      </c>
      <c r="S104" s="427">
        <v>0</v>
      </c>
      <c r="T104" s="427">
        <v>0</v>
      </c>
      <c r="U104" s="427">
        <v>0</v>
      </c>
      <c r="V104" s="428">
        <v>0</v>
      </c>
      <c r="W104" s="427">
        <v>0</v>
      </c>
      <c r="X104" s="427">
        <v>0</v>
      </c>
      <c r="Y104" s="427">
        <v>0</v>
      </c>
      <c r="Z104" s="427">
        <v>0</v>
      </c>
      <c r="AA104" s="428">
        <v>0</v>
      </c>
      <c r="AB104" s="427">
        <v>0</v>
      </c>
      <c r="AC104" s="427">
        <v>0</v>
      </c>
      <c r="AD104" s="427">
        <v>0</v>
      </c>
      <c r="AE104" s="427">
        <v>0</v>
      </c>
      <c r="AF104" s="428">
        <v>0</v>
      </c>
      <c r="AG104" s="427">
        <v>0</v>
      </c>
      <c r="AH104" s="427">
        <v>0</v>
      </c>
      <c r="AI104" s="427">
        <v>0</v>
      </c>
      <c r="AJ104" s="427">
        <v>0</v>
      </c>
      <c r="AK104" s="428">
        <v>0</v>
      </c>
      <c r="AL104" s="427">
        <v>0</v>
      </c>
      <c r="AM104" s="427">
        <v>0</v>
      </c>
      <c r="AN104" s="427">
        <v>0</v>
      </c>
      <c r="AO104" s="427">
        <v>0</v>
      </c>
      <c r="AP104" s="428">
        <v>0</v>
      </c>
      <c r="AQ104" s="427">
        <v>0</v>
      </c>
      <c r="AR104" s="427">
        <v>0</v>
      </c>
      <c r="AS104" s="427">
        <v>0</v>
      </c>
      <c r="AT104" s="427">
        <v>0</v>
      </c>
      <c r="AU104" s="428">
        <v>0</v>
      </c>
      <c r="AV104" s="427">
        <v>0</v>
      </c>
      <c r="AW104" s="427">
        <v>0</v>
      </c>
      <c r="AX104" s="427">
        <v>0</v>
      </c>
      <c r="AY104" s="427">
        <v>0</v>
      </c>
      <c r="AZ104" s="428">
        <v>0</v>
      </c>
      <c r="BA104" s="427">
        <v>0</v>
      </c>
      <c r="BB104" s="428">
        <v>0</v>
      </c>
      <c r="BD104" s="85">
        <v>0</v>
      </c>
      <c r="BE104" s="85">
        <v>0</v>
      </c>
      <c r="BF104" s="85">
        <v>0</v>
      </c>
      <c r="BG104" s="85">
        <v>0</v>
      </c>
      <c r="BH104" s="85">
        <v>0</v>
      </c>
      <c r="BI104" s="85">
        <v>0</v>
      </c>
      <c r="BJ104" s="85">
        <v>0</v>
      </c>
      <c r="BK104" s="85">
        <v>0</v>
      </c>
      <c r="BL104" s="85">
        <v>0</v>
      </c>
      <c r="BM104" s="85">
        <v>0</v>
      </c>
      <c r="BN104" s="85">
        <v>0</v>
      </c>
      <c r="BO104" s="85">
        <v>0</v>
      </c>
    </row>
    <row r="105" spans="1:103" ht="20.45" customHeight="1">
      <c r="B105" s="375" t="s">
        <v>404</v>
      </c>
      <c r="C105" s="426">
        <v>10.717654</v>
      </c>
      <c r="D105" s="427">
        <v>0</v>
      </c>
      <c r="E105" s="427">
        <v>0</v>
      </c>
      <c r="F105" s="427">
        <v>0</v>
      </c>
      <c r="G105" s="428">
        <v>0</v>
      </c>
      <c r="H105" s="427">
        <v>0</v>
      </c>
      <c r="I105" s="427">
        <v>10.180952</v>
      </c>
      <c r="J105" s="427">
        <v>0</v>
      </c>
      <c r="K105" s="427">
        <v>0</v>
      </c>
      <c r="L105" s="428">
        <v>0</v>
      </c>
      <c r="M105" s="427">
        <v>0</v>
      </c>
      <c r="N105" s="427">
        <v>0</v>
      </c>
      <c r="O105" s="427">
        <v>0</v>
      </c>
      <c r="P105" s="427">
        <v>0</v>
      </c>
      <c r="Q105" s="428">
        <v>0</v>
      </c>
      <c r="R105" s="427">
        <v>0</v>
      </c>
      <c r="S105" s="427">
        <v>0.53670200000000001</v>
      </c>
      <c r="T105" s="427">
        <v>0</v>
      </c>
      <c r="U105" s="427">
        <v>0</v>
      </c>
      <c r="V105" s="428">
        <v>0</v>
      </c>
      <c r="W105" s="427">
        <v>0</v>
      </c>
      <c r="X105" s="427">
        <v>0</v>
      </c>
      <c r="Y105" s="427">
        <v>0</v>
      </c>
      <c r="Z105" s="427">
        <v>0</v>
      </c>
      <c r="AA105" s="428">
        <v>0</v>
      </c>
      <c r="AB105" s="427">
        <v>0</v>
      </c>
      <c r="AC105" s="427">
        <v>0</v>
      </c>
      <c r="AD105" s="427">
        <v>0</v>
      </c>
      <c r="AE105" s="427">
        <v>0</v>
      </c>
      <c r="AF105" s="428">
        <v>0</v>
      </c>
      <c r="AG105" s="427">
        <v>0</v>
      </c>
      <c r="AH105" s="427">
        <v>0</v>
      </c>
      <c r="AI105" s="427">
        <v>0</v>
      </c>
      <c r="AJ105" s="427">
        <v>0</v>
      </c>
      <c r="AK105" s="428">
        <v>0</v>
      </c>
      <c r="AL105" s="427">
        <v>0</v>
      </c>
      <c r="AM105" s="427">
        <v>0</v>
      </c>
      <c r="AN105" s="427">
        <v>0</v>
      </c>
      <c r="AO105" s="427">
        <v>0</v>
      </c>
      <c r="AP105" s="428">
        <v>0</v>
      </c>
      <c r="AQ105" s="427">
        <v>0</v>
      </c>
      <c r="AR105" s="427">
        <v>0</v>
      </c>
      <c r="AS105" s="427">
        <v>0</v>
      </c>
      <c r="AT105" s="427">
        <v>0</v>
      </c>
      <c r="AU105" s="428">
        <v>0</v>
      </c>
      <c r="AV105" s="427">
        <v>0</v>
      </c>
      <c r="AW105" s="427">
        <v>0</v>
      </c>
      <c r="AX105" s="427">
        <v>0</v>
      </c>
      <c r="AY105" s="427">
        <v>0</v>
      </c>
      <c r="AZ105" s="428">
        <v>0</v>
      </c>
      <c r="BA105" s="427">
        <v>0</v>
      </c>
      <c r="BB105" s="428">
        <v>0</v>
      </c>
      <c r="BD105" s="85">
        <v>0</v>
      </c>
      <c r="BE105" s="85">
        <v>0</v>
      </c>
      <c r="BF105" s="85">
        <v>0</v>
      </c>
      <c r="BG105" s="85">
        <v>0</v>
      </c>
      <c r="BH105" s="85">
        <v>0</v>
      </c>
      <c r="BI105" s="85">
        <v>0</v>
      </c>
      <c r="BJ105" s="85">
        <v>0</v>
      </c>
      <c r="BK105" s="85">
        <v>0</v>
      </c>
      <c r="BL105" s="85">
        <v>0</v>
      </c>
      <c r="BM105" s="85">
        <v>0</v>
      </c>
      <c r="BN105" s="85">
        <v>0</v>
      </c>
      <c r="BO105" s="85">
        <v>0</v>
      </c>
    </row>
    <row r="106" spans="1:103" ht="20.45" customHeight="1">
      <c r="B106" s="374" t="s">
        <v>405</v>
      </c>
      <c r="C106" s="426">
        <v>3012.5119221599998</v>
      </c>
      <c r="D106" s="427">
        <v>0</v>
      </c>
      <c r="E106" s="427">
        <v>0</v>
      </c>
      <c r="F106" s="427">
        <v>0</v>
      </c>
      <c r="G106" s="428">
        <v>2.1540340000000002E-2</v>
      </c>
      <c r="H106" s="427">
        <v>0</v>
      </c>
      <c r="I106" s="427">
        <v>0</v>
      </c>
      <c r="J106" s="427">
        <v>3012.3158210000001</v>
      </c>
      <c r="K106" s="427">
        <v>0</v>
      </c>
      <c r="L106" s="428">
        <v>9.1491299999999984E-3</v>
      </c>
      <c r="M106" s="427">
        <v>0</v>
      </c>
      <c r="N106" s="427">
        <v>0.118259</v>
      </c>
      <c r="O106" s="427">
        <v>0</v>
      </c>
      <c r="P106" s="427">
        <v>7.6900000000000004E-4</v>
      </c>
      <c r="Q106" s="428">
        <v>0</v>
      </c>
      <c r="R106" s="427">
        <v>0</v>
      </c>
      <c r="S106" s="427">
        <v>0</v>
      </c>
      <c r="T106" s="427">
        <v>0</v>
      </c>
      <c r="U106" s="427">
        <v>1.4300000000000001E-4</v>
      </c>
      <c r="V106" s="428">
        <v>0</v>
      </c>
      <c r="W106" s="427">
        <v>0</v>
      </c>
      <c r="X106" s="427">
        <v>0</v>
      </c>
      <c r="Y106" s="427">
        <v>0</v>
      </c>
      <c r="Z106" s="427">
        <v>3.9100000000000002E-4</v>
      </c>
      <c r="AA106" s="428">
        <v>0</v>
      </c>
      <c r="AB106" s="427">
        <v>0</v>
      </c>
      <c r="AC106" s="427">
        <v>0</v>
      </c>
      <c r="AD106" s="427">
        <v>0</v>
      </c>
      <c r="AE106" s="427">
        <v>0</v>
      </c>
      <c r="AF106" s="428">
        <v>4.5849690000000005E-2</v>
      </c>
      <c r="AG106" s="427">
        <v>0</v>
      </c>
      <c r="AH106" s="427">
        <v>0</v>
      </c>
      <c r="AI106" s="427">
        <v>0</v>
      </c>
      <c r="AJ106" s="427">
        <v>0</v>
      </c>
      <c r="AK106" s="428">
        <v>0</v>
      </c>
      <c r="AL106" s="427">
        <v>0</v>
      </c>
      <c r="AM106" s="427">
        <v>0</v>
      </c>
      <c r="AN106" s="427">
        <v>0</v>
      </c>
      <c r="AO106" s="427">
        <v>0</v>
      </c>
      <c r="AP106" s="428">
        <v>0</v>
      </c>
      <c r="AQ106" s="427">
        <v>0</v>
      </c>
      <c r="AR106" s="427">
        <v>0</v>
      </c>
      <c r="AS106" s="427">
        <v>0</v>
      </c>
      <c r="AT106" s="427">
        <v>0</v>
      </c>
      <c r="AU106" s="428">
        <v>0</v>
      </c>
      <c r="AV106" s="427">
        <v>0</v>
      </c>
      <c r="AW106" s="427">
        <v>0</v>
      </c>
      <c r="AX106" s="427">
        <v>0</v>
      </c>
      <c r="AY106" s="427">
        <v>0</v>
      </c>
      <c r="AZ106" s="428">
        <v>0</v>
      </c>
      <c r="BA106" s="427">
        <v>0</v>
      </c>
      <c r="BB106" s="428">
        <v>0</v>
      </c>
      <c r="BD106" s="85">
        <v>0</v>
      </c>
      <c r="BE106" s="85">
        <v>0</v>
      </c>
      <c r="BF106" s="85">
        <v>0</v>
      </c>
      <c r="BG106" s="85">
        <v>0</v>
      </c>
      <c r="BH106" s="85">
        <v>0</v>
      </c>
      <c r="BI106" s="85">
        <v>0</v>
      </c>
      <c r="BJ106" s="85">
        <v>0</v>
      </c>
      <c r="BK106" s="85">
        <v>0</v>
      </c>
      <c r="BL106" s="85">
        <v>0</v>
      </c>
      <c r="BM106" s="85">
        <v>0</v>
      </c>
      <c r="BN106" s="85">
        <v>0</v>
      </c>
      <c r="BO106" s="85">
        <v>0</v>
      </c>
    </row>
    <row r="107" spans="1:103" ht="15.75" customHeight="1">
      <c r="B107" s="374"/>
      <c r="C107" s="426"/>
      <c r="D107" s="427"/>
      <c r="E107" s="427"/>
      <c r="F107" s="427"/>
      <c r="G107" s="428"/>
      <c r="H107" s="427"/>
      <c r="I107" s="427"/>
      <c r="J107" s="427"/>
      <c r="K107" s="427"/>
      <c r="L107" s="428"/>
      <c r="M107" s="427"/>
      <c r="N107" s="427"/>
      <c r="O107" s="427"/>
      <c r="P107" s="427"/>
      <c r="Q107" s="428"/>
      <c r="R107" s="427"/>
      <c r="S107" s="427"/>
      <c r="T107" s="427"/>
      <c r="U107" s="427"/>
      <c r="V107" s="428"/>
      <c r="W107" s="427"/>
      <c r="X107" s="427"/>
      <c r="Y107" s="427"/>
      <c r="Z107" s="427"/>
      <c r="AA107" s="428"/>
      <c r="AB107" s="427"/>
      <c r="AC107" s="427"/>
      <c r="AD107" s="427"/>
      <c r="AE107" s="427"/>
      <c r="AF107" s="428"/>
      <c r="AG107" s="427"/>
      <c r="AH107" s="427"/>
      <c r="AI107" s="427"/>
      <c r="AJ107" s="427"/>
      <c r="AK107" s="428"/>
      <c r="AL107" s="427"/>
      <c r="AM107" s="427"/>
      <c r="AN107" s="427"/>
      <c r="AO107" s="427"/>
      <c r="AP107" s="428"/>
      <c r="AQ107" s="427"/>
      <c r="AR107" s="427"/>
      <c r="AS107" s="427"/>
      <c r="AT107" s="427"/>
      <c r="AU107" s="428"/>
      <c r="AV107" s="427"/>
      <c r="AW107" s="427"/>
      <c r="AX107" s="427"/>
      <c r="AY107" s="427"/>
      <c r="AZ107" s="428"/>
      <c r="BA107" s="427"/>
      <c r="BB107" s="428"/>
    </row>
    <row r="108" spans="1:103" s="95" customFormat="1" ht="15" customHeight="1">
      <c r="A108" s="93"/>
      <c r="B108" s="374"/>
      <c r="C108" s="426"/>
      <c r="D108" s="427"/>
      <c r="E108" s="427"/>
      <c r="F108" s="427"/>
      <c r="G108" s="428"/>
      <c r="H108" s="427"/>
      <c r="I108" s="427"/>
      <c r="J108" s="427"/>
      <c r="K108" s="427"/>
      <c r="L108" s="428"/>
      <c r="M108" s="427"/>
      <c r="N108" s="427"/>
      <c r="O108" s="427"/>
      <c r="P108" s="427"/>
      <c r="Q108" s="428"/>
      <c r="R108" s="427"/>
      <c r="S108" s="427"/>
      <c r="T108" s="427"/>
      <c r="U108" s="427"/>
      <c r="V108" s="428"/>
      <c r="W108" s="427"/>
      <c r="X108" s="427"/>
      <c r="Y108" s="427"/>
      <c r="Z108" s="427"/>
      <c r="AA108" s="428"/>
      <c r="AB108" s="427"/>
      <c r="AC108" s="427"/>
      <c r="AD108" s="427"/>
      <c r="AE108" s="427"/>
      <c r="AF108" s="428"/>
      <c r="AG108" s="427"/>
      <c r="AH108" s="427"/>
      <c r="AI108" s="427"/>
      <c r="AJ108" s="427"/>
      <c r="AK108" s="428"/>
      <c r="AL108" s="427"/>
      <c r="AM108" s="427"/>
      <c r="AN108" s="427"/>
      <c r="AO108" s="427"/>
      <c r="AP108" s="428"/>
      <c r="AQ108" s="427"/>
      <c r="AR108" s="427"/>
      <c r="AS108" s="427"/>
      <c r="AT108" s="427"/>
      <c r="AU108" s="428"/>
      <c r="AV108" s="427"/>
      <c r="AW108" s="427"/>
      <c r="AX108" s="427"/>
      <c r="AY108" s="427"/>
      <c r="AZ108" s="428"/>
      <c r="BA108" s="427"/>
      <c r="BB108" s="428"/>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row>
    <row r="109" spans="1:103" ht="20.45" customHeight="1">
      <c r="B109" s="372" t="s">
        <v>406</v>
      </c>
      <c r="C109" s="423">
        <v>68088148.468970791</v>
      </c>
      <c r="D109" s="424">
        <v>10943647.61264848</v>
      </c>
      <c r="E109" s="424">
        <v>4768942.724831</v>
      </c>
      <c r="F109" s="424">
        <v>2419762.2322526202</v>
      </c>
      <c r="G109" s="425">
        <v>2739252.876468</v>
      </c>
      <c r="H109" s="424">
        <v>2625448.102918</v>
      </c>
      <c r="I109" s="424">
        <v>4897327.8526290003</v>
      </c>
      <c r="J109" s="424">
        <v>3539616.2149339998</v>
      </c>
      <c r="K109" s="424">
        <v>16530948.457350001</v>
      </c>
      <c r="L109" s="425">
        <v>486565.80338365998</v>
      </c>
      <c r="M109" s="424">
        <v>878499.55753453006</v>
      </c>
      <c r="N109" s="424">
        <v>667640.49150100001</v>
      </c>
      <c r="O109" s="424">
        <v>1666260.6213800299</v>
      </c>
      <c r="P109" s="424">
        <v>564389.36976913002</v>
      </c>
      <c r="Q109" s="425">
        <v>141319.934721</v>
      </c>
      <c r="R109" s="424">
        <v>258172.265633</v>
      </c>
      <c r="S109" s="424">
        <v>2086356.4872089999</v>
      </c>
      <c r="T109" s="424">
        <v>315445.19537740998</v>
      </c>
      <c r="U109" s="424">
        <v>212466.32376999999</v>
      </c>
      <c r="V109" s="425">
        <v>2434854.8330290001</v>
      </c>
      <c r="W109" s="424">
        <v>623914.71686599997</v>
      </c>
      <c r="X109" s="424">
        <v>1124132.6322089999</v>
      </c>
      <c r="Y109" s="424">
        <v>121385.387363</v>
      </c>
      <c r="Z109" s="424">
        <v>412261.322774</v>
      </c>
      <c r="AA109" s="425">
        <v>38399.921176999997</v>
      </c>
      <c r="AB109" s="424">
        <v>138831.51402999999</v>
      </c>
      <c r="AC109" s="424">
        <v>1327876.8392630001</v>
      </c>
      <c r="AD109" s="424">
        <v>34645.892352000003</v>
      </c>
      <c r="AE109" s="424">
        <v>329430.26265599998</v>
      </c>
      <c r="AF109" s="425">
        <v>67054.239196299997</v>
      </c>
      <c r="AG109" s="424">
        <v>42804.421874</v>
      </c>
      <c r="AH109" s="424">
        <v>1698.930979</v>
      </c>
      <c r="AI109" s="424">
        <v>180075.69966799999</v>
      </c>
      <c r="AJ109" s="424">
        <v>1252.307585</v>
      </c>
      <c r="AK109" s="425">
        <v>92647.469343460005</v>
      </c>
      <c r="AL109" s="424">
        <v>10829.3297016</v>
      </c>
      <c r="AM109" s="424">
        <v>5649.7171209999997</v>
      </c>
      <c r="AN109" s="424">
        <v>3815.9449479999998</v>
      </c>
      <c r="AO109" s="424">
        <v>13485.175807</v>
      </c>
      <c r="AP109" s="425">
        <v>40580.794002559996</v>
      </c>
      <c r="AQ109" s="424">
        <v>12.679634999999999</v>
      </c>
      <c r="AR109" s="424">
        <v>454.704205</v>
      </c>
      <c r="AS109" s="424">
        <v>2897.2931566999996</v>
      </c>
      <c r="AT109" s="424">
        <v>3745.550334</v>
      </c>
      <c r="AU109" s="425">
        <v>5269830.2399530001</v>
      </c>
      <c r="AV109" s="424">
        <v>5322.0734119999997</v>
      </c>
      <c r="AW109" s="424">
        <v>1650.0070929999999</v>
      </c>
      <c r="AX109" s="424">
        <v>6944.5449761700002</v>
      </c>
      <c r="AY109" s="424">
        <v>7702.942059</v>
      </c>
      <c r="AZ109" s="425">
        <v>1705.40197214</v>
      </c>
      <c r="BA109" s="424">
        <v>0</v>
      </c>
      <c r="BB109" s="425">
        <v>193.55591999999999</v>
      </c>
      <c r="BD109" s="85">
        <v>0</v>
      </c>
      <c r="BE109" s="85">
        <v>0</v>
      </c>
      <c r="BF109" s="85">
        <v>0</v>
      </c>
      <c r="BG109" s="85">
        <v>0</v>
      </c>
      <c r="BH109" s="85">
        <v>0</v>
      </c>
      <c r="BI109" s="85">
        <v>0</v>
      </c>
      <c r="BJ109" s="85">
        <v>0</v>
      </c>
      <c r="BK109" s="85">
        <v>0</v>
      </c>
      <c r="BL109" s="85">
        <v>0</v>
      </c>
      <c r="BM109" s="85">
        <v>0</v>
      </c>
      <c r="BN109" s="85">
        <v>0</v>
      </c>
      <c r="BO109" s="85">
        <v>0</v>
      </c>
    </row>
    <row r="110" spans="1:103" ht="20.45" customHeight="1">
      <c r="B110" s="374"/>
      <c r="C110" s="426"/>
      <c r="D110" s="427"/>
      <c r="E110" s="427"/>
      <c r="F110" s="427"/>
      <c r="G110" s="428"/>
      <c r="H110" s="427"/>
      <c r="I110" s="427"/>
      <c r="J110" s="427"/>
      <c r="K110" s="427"/>
      <c r="L110" s="428"/>
      <c r="M110" s="427"/>
      <c r="N110" s="427"/>
      <c r="O110" s="427"/>
      <c r="P110" s="427"/>
      <c r="Q110" s="428"/>
      <c r="R110" s="427"/>
      <c r="S110" s="427"/>
      <c r="T110" s="427"/>
      <c r="U110" s="427"/>
      <c r="V110" s="428"/>
      <c r="W110" s="427"/>
      <c r="X110" s="427"/>
      <c r="Y110" s="427"/>
      <c r="Z110" s="427"/>
      <c r="AA110" s="428"/>
      <c r="AB110" s="427"/>
      <c r="AC110" s="427"/>
      <c r="AD110" s="427"/>
      <c r="AE110" s="427"/>
      <c r="AF110" s="428"/>
      <c r="AG110" s="427"/>
      <c r="AH110" s="427"/>
      <c r="AI110" s="427"/>
      <c r="AJ110" s="427"/>
      <c r="AK110" s="428"/>
      <c r="AL110" s="427"/>
      <c r="AM110" s="427"/>
      <c r="AN110" s="427"/>
      <c r="AO110" s="427"/>
      <c r="AP110" s="428"/>
      <c r="AQ110" s="427"/>
      <c r="AR110" s="427"/>
      <c r="AS110" s="427"/>
      <c r="AT110" s="427"/>
      <c r="AU110" s="428"/>
      <c r="AV110" s="427"/>
      <c r="AW110" s="427"/>
      <c r="AX110" s="427"/>
      <c r="AY110" s="427"/>
      <c r="AZ110" s="428"/>
      <c r="BA110" s="427"/>
      <c r="BB110" s="428"/>
    </row>
    <row r="111" spans="1:103" ht="20.45" customHeight="1">
      <c r="B111" s="374" t="s">
        <v>407</v>
      </c>
      <c r="C111" s="426">
        <v>1101.301483</v>
      </c>
      <c r="D111" s="427">
        <v>0</v>
      </c>
      <c r="E111" s="427">
        <v>0</v>
      </c>
      <c r="F111" s="427">
        <v>0</v>
      </c>
      <c r="G111" s="428">
        <v>0</v>
      </c>
      <c r="H111" s="427">
        <v>0</v>
      </c>
      <c r="I111" s="427">
        <v>0</v>
      </c>
      <c r="J111" s="427">
        <v>0</v>
      </c>
      <c r="K111" s="427">
        <v>0</v>
      </c>
      <c r="L111" s="428">
        <v>0</v>
      </c>
      <c r="M111" s="427">
        <v>0</v>
      </c>
      <c r="N111" s="427">
        <v>1101.301483</v>
      </c>
      <c r="O111" s="427">
        <v>0</v>
      </c>
      <c r="P111" s="427">
        <v>0</v>
      </c>
      <c r="Q111" s="428">
        <v>0</v>
      </c>
      <c r="R111" s="427">
        <v>0</v>
      </c>
      <c r="S111" s="427">
        <v>0</v>
      </c>
      <c r="T111" s="427">
        <v>0</v>
      </c>
      <c r="U111" s="427">
        <v>0</v>
      </c>
      <c r="V111" s="428">
        <v>0</v>
      </c>
      <c r="W111" s="427">
        <v>0</v>
      </c>
      <c r="X111" s="427">
        <v>0</v>
      </c>
      <c r="Y111" s="427">
        <v>0</v>
      </c>
      <c r="Z111" s="427">
        <v>0</v>
      </c>
      <c r="AA111" s="428">
        <v>0</v>
      </c>
      <c r="AB111" s="427">
        <v>0</v>
      </c>
      <c r="AC111" s="427">
        <v>0</v>
      </c>
      <c r="AD111" s="427">
        <v>0</v>
      </c>
      <c r="AE111" s="427">
        <v>0</v>
      </c>
      <c r="AF111" s="428">
        <v>0</v>
      </c>
      <c r="AG111" s="427">
        <v>0</v>
      </c>
      <c r="AH111" s="427">
        <v>0</v>
      </c>
      <c r="AI111" s="427">
        <v>0</v>
      </c>
      <c r="AJ111" s="427">
        <v>0</v>
      </c>
      <c r="AK111" s="428">
        <v>0</v>
      </c>
      <c r="AL111" s="427">
        <v>0</v>
      </c>
      <c r="AM111" s="427">
        <v>0</v>
      </c>
      <c r="AN111" s="427">
        <v>0</v>
      </c>
      <c r="AO111" s="427">
        <v>0</v>
      </c>
      <c r="AP111" s="428">
        <v>0</v>
      </c>
      <c r="AQ111" s="427">
        <v>0</v>
      </c>
      <c r="AR111" s="427">
        <v>0</v>
      </c>
      <c r="AS111" s="427">
        <v>0</v>
      </c>
      <c r="AT111" s="427">
        <v>0</v>
      </c>
      <c r="AU111" s="428">
        <v>0</v>
      </c>
      <c r="AV111" s="427">
        <v>0</v>
      </c>
      <c r="AW111" s="427">
        <v>0</v>
      </c>
      <c r="AX111" s="427">
        <v>0</v>
      </c>
      <c r="AY111" s="427">
        <v>0</v>
      </c>
      <c r="AZ111" s="428">
        <v>0</v>
      </c>
      <c r="BA111" s="427">
        <v>0</v>
      </c>
      <c r="BB111" s="428">
        <v>0</v>
      </c>
      <c r="BD111" s="85">
        <v>0</v>
      </c>
      <c r="BE111" s="85">
        <v>0</v>
      </c>
      <c r="BF111" s="85">
        <v>0</v>
      </c>
      <c r="BG111" s="85">
        <v>0</v>
      </c>
      <c r="BH111" s="85">
        <v>0</v>
      </c>
      <c r="BI111" s="85">
        <v>0</v>
      </c>
      <c r="BJ111" s="85">
        <v>0</v>
      </c>
      <c r="BK111" s="85">
        <v>0</v>
      </c>
      <c r="BL111" s="85">
        <v>0</v>
      </c>
      <c r="BM111" s="85">
        <v>0</v>
      </c>
      <c r="BN111" s="85">
        <v>0</v>
      </c>
      <c r="BO111" s="85">
        <v>0</v>
      </c>
    </row>
    <row r="112" spans="1:103" ht="20.45" customHeight="1">
      <c r="B112" s="374" t="s">
        <v>408</v>
      </c>
      <c r="C112" s="426">
        <v>100553.08441304001</v>
      </c>
      <c r="D112" s="427">
        <v>223.01867313999998</v>
      </c>
      <c r="E112" s="427">
        <v>47.408630000000002</v>
      </c>
      <c r="F112" s="427">
        <v>24.738315679999999</v>
      </c>
      <c r="G112" s="428">
        <v>630.72525099999996</v>
      </c>
      <c r="H112" s="427">
        <v>0</v>
      </c>
      <c r="I112" s="427">
        <v>0</v>
      </c>
      <c r="J112" s="427">
        <v>10654.769799</v>
      </c>
      <c r="K112" s="427">
        <v>64677.753732999998</v>
      </c>
      <c r="L112" s="428">
        <v>5452.2838985400003</v>
      </c>
      <c r="M112" s="427">
        <v>6.8999999999999997E-5</v>
      </c>
      <c r="N112" s="427">
        <v>0</v>
      </c>
      <c r="O112" s="427">
        <v>0</v>
      </c>
      <c r="P112" s="427">
        <v>0</v>
      </c>
      <c r="Q112" s="428">
        <v>185.79589999999999</v>
      </c>
      <c r="R112" s="427">
        <v>1878.8028959999999</v>
      </c>
      <c r="S112" s="427">
        <v>0</v>
      </c>
      <c r="T112" s="427">
        <v>0</v>
      </c>
      <c r="U112" s="427">
        <v>3.2559819999999999</v>
      </c>
      <c r="V112" s="428">
        <v>2743.8587980000002</v>
      </c>
      <c r="W112" s="427">
        <v>0</v>
      </c>
      <c r="X112" s="427">
        <v>0</v>
      </c>
      <c r="Y112" s="427">
        <v>6917.8500700000004</v>
      </c>
      <c r="Z112" s="427">
        <v>0</v>
      </c>
      <c r="AA112" s="428">
        <v>0</v>
      </c>
      <c r="AB112" s="427">
        <v>0</v>
      </c>
      <c r="AC112" s="427">
        <v>9.3987960000000008</v>
      </c>
      <c r="AD112" s="427">
        <v>0</v>
      </c>
      <c r="AE112" s="427">
        <v>0</v>
      </c>
      <c r="AF112" s="428">
        <v>2849.1599777699998</v>
      </c>
      <c r="AG112" s="427">
        <v>798.92280000000005</v>
      </c>
      <c r="AH112" s="427">
        <v>0</v>
      </c>
      <c r="AI112" s="427">
        <v>0</v>
      </c>
      <c r="AJ112" s="427">
        <v>47.445672999999999</v>
      </c>
      <c r="AK112" s="428">
        <v>0</v>
      </c>
      <c r="AL112" s="427">
        <v>1413.66820691</v>
      </c>
      <c r="AM112" s="427">
        <v>0</v>
      </c>
      <c r="AN112" s="427">
        <v>1903.3868110000001</v>
      </c>
      <c r="AO112" s="427">
        <v>0.42575800000000003</v>
      </c>
      <c r="AP112" s="428">
        <v>0</v>
      </c>
      <c r="AQ112" s="427">
        <v>0</v>
      </c>
      <c r="AR112" s="427">
        <v>48.606271</v>
      </c>
      <c r="AS112" s="427">
        <v>0</v>
      </c>
      <c r="AT112" s="427">
        <v>41.808104</v>
      </c>
      <c r="AU112" s="428">
        <v>0</v>
      </c>
      <c r="AV112" s="427">
        <v>0</v>
      </c>
      <c r="AW112" s="427">
        <v>0</v>
      </c>
      <c r="AX112" s="427">
        <v>0</v>
      </c>
      <c r="AY112" s="427">
        <v>0</v>
      </c>
      <c r="AZ112" s="428">
        <v>0</v>
      </c>
      <c r="BA112" s="427">
        <v>0</v>
      </c>
      <c r="BB112" s="428">
        <v>0</v>
      </c>
      <c r="BD112" s="85">
        <v>0</v>
      </c>
      <c r="BE112" s="85">
        <v>0</v>
      </c>
      <c r="BF112" s="85">
        <v>0</v>
      </c>
      <c r="BG112" s="85">
        <v>0</v>
      </c>
      <c r="BH112" s="85">
        <v>0</v>
      </c>
      <c r="BI112" s="85">
        <v>0</v>
      </c>
      <c r="BJ112" s="85">
        <v>0</v>
      </c>
      <c r="BK112" s="85">
        <v>0</v>
      </c>
      <c r="BL112" s="85">
        <v>0</v>
      </c>
      <c r="BM112" s="85">
        <v>0</v>
      </c>
      <c r="BN112" s="85">
        <v>0</v>
      </c>
      <c r="BO112" s="85">
        <v>0</v>
      </c>
    </row>
    <row r="113" spans="1:103" ht="20.45" customHeight="1">
      <c r="B113" s="374" t="s">
        <v>409</v>
      </c>
      <c r="C113" s="426">
        <v>4498240.6706103012</v>
      </c>
      <c r="D113" s="427">
        <v>1047833.96519416</v>
      </c>
      <c r="E113" s="427">
        <v>424362.24073999998</v>
      </c>
      <c r="F113" s="427">
        <v>516648.70815185999</v>
      </c>
      <c r="G113" s="428">
        <v>510907.64484899997</v>
      </c>
      <c r="H113" s="427">
        <v>425316.39562700002</v>
      </c>
      <c r="I113" s="427">
        <v>335405.91187200003</v>
      </c>
      <c r="J113" s="427">
        <v>142407.831936</v>
      </c>
      <c r="K113" s="427">
        <v>346295.97462200001</v>
      </c>
      <c r="L113" s="428">
        <v>104660.89252277001</v>
      </c>
      <c r="M113" s="427">
        <v>26564.684860330002</v>
      </c>
      <c r="N113" s="427">
        <v>14027.585402999999</v>
      </c>
      <c r="O113" s="427">
        <v>44942.408668169999</v>
      </c>
      <c r="P113" s="427">
        <v>89847.059423820014</v>
      </c>
      <c r="Q113" s="428">
        <v>71468.139194000003</v>
      </c>
      <c r="R113" s="427">
        <v>52380.983215</v>
      </c>
      <c r="S113" s="427">
        <v>68828.409006000002</v>
      </c>
      <c r="T113" s="427">
        <v>52584.750604739995</v>
      </c>
      <c r="U113" s="427">
        <v>9324.4211159999995</v>
      </c>
      <c r="V113" s="428">
        <v>28165.778541</v>
      </c>
      <c r="W113" s="427">
        <v>29555.222403</v>
      </c>
      <c r="X113" s="427">
        <v>0</v>
      </c>
      <c r="Y113" s="427">
        <v>20223.650441999998</v>
      </c>
      <c r="Z113" s="427">
        <v>12143.387258000001</v>
      </c>
      <c r="AA113" s="428">
        <v>30370.630365000001</v>
      </c>
      <c r="AB113" s="427">
        <v>1470.672994</v>
      </c>
      <c r="AC113" s="427">
        <v>13360.963022</v>
      </c>
      <c r="AD113" s="427">
        <v>0</v>
      </c>
      <c r="AE113" s="427">
        <v>2829.4310690000002</v>
      </c>
      <c r="AF113" s="428">
        <v>20569.990296779997</v>
      </c>
      <c r="AG113" s="427">
        <v>19591.502314000001</v>
      </c>
      <c r="AH113" s="427">
        <v>1624.6063220000001</v>
      </c>
      <c r="AI113" s="427">
        <v>0</v>
      </c>
      <c r="AJ113" s="427">
        <v>1097.2850000000001</v>
      </c>
      <c r="AK113" s="428">
        <v>7667.36606416</v>
      </c>
      <c r="AL113" s="427">
        <v>4415.6573929599999</v>
      </c>
      <c r="AM113" s="427">
        <v>955.03426100000001</v>
      </c>
      <c r="AN113" s="427">
        <v>656.74855500000001</v>
      </c>
      <c r="AO113" s="427">
        <v>560.60310800000002</v>
      </c>
      <c r="AP113" s="428">
        <v>4302.8034081899996</v>
      </c>
      <c r="AQ113" s="427">
        <v>0</v>
      </c>
      <c r="AR113" s="427">
        <v>345.04962599999999</v>
      </c>
      <c r="AS113" s="427">
        <v>2848.9430453600003</v>
      </c>
      <c r="AT113" s="427">
        <v>1198.941744</v>
      </c>
      <c r="AU113" s="428">
        <v>10218.215537</v>
      </c>
      <c r="AV113" s="427">
        <v>110.715836</v>
      </c>
      <c r="AW113" s="427">
        <v>149.465</v>
      </c>
      <c r="AX113" s="427">
        <v>0</v>
      </c>
      <c r="AY113" s="427">
        <v>0</v>
      </c>
      <c r="AZ113" s="428">
        <v>0</v>
      </c>
      <c r="BA113" s="427">
        <v>0</v>
      </c>
      <c r="BB113" s="428">
        <v>0</v>
      </c>
      <c r="BD113" s="85">
        <v>0</v>
      </c>
      <c r="BE113" s="85">
        <v>0</v>
      </c>
      <c r="BF113" s="85">
        <v>0</v>
      </c>
      <c r="BG113" s="85">
        <v>0</v>
      </c>
      <c r="BH113" s="85">
        <v>0</v>
      </c>
      <c r="BI113" s="85">
        <v>0</v>
      </c>
      <c r="BJ113" s="85">
        <v>0</v>
      </c>
      <c r="BK113" s="85">
        <v>0</v>
      </c>
      <c r="BL113" s="85">
        <v>0</v>
      </c>
      <c r="BM113" s="85">
        <v>0</v>
      </c>
      <c r="BN113" s="85">
        <v>0</v>
      </c>
      <c r="BO113" s="85">
        <v>0</v>
      </c>
    </row>
    <row r="114" spans="1:103" ht="20.45" customHeight="1">
      <c r="B114" s="374" t="s">
        <v>410</v>
      </c>
      <c r="C114" s="426">
        <v>11498419.04216489</v>
      </c>
      <c r="D114" s="427">
        <v>781337.00237498002</v>
      </c>
      <c r="E114" s="427">
        <v>204518.74520400001</v>
      </c>
      <c r="F114" s="427">
        <v>360251.12272048998</v>
      </c>
      <c r="G114" s="428">
        <v>468322.17811400001</v>
      </c>
      <c r="H114" s="427">
        <v>282501.20004600001</v>
      </c>
      <c r="I114" s="427">
        <v>485932.58179199998</v>
      </c>
      <c r="J114" s="427">
        <v>1133122.0489690001</v>
      </c>
      <c r="K114" s="427">
        <v>1175350.984738</v>
      </c>
      <c r="L114" s="428">
        <v>221342.15726354002</v>
      </c>
      <c r="M114" s="427">
        <v>301957.92506179999</v>
      </c>
      <c r="N114" s="427">
        <v>63946.366836000001</v>
      </c>
      <c r="O114" s="427">
        <v>319785.62959070003</v>
      </c>
      <c r="P114" s="427">
        <v>246436.69158322</v>
      </c>
      <c r="Q114" s="428">
        <v>0.84202100000000002</v>
      </c>
      <c r="R114" s="427">
        <v>3225.5240950000002</v>
      </c>
      <c r="S114" s="427">
        <v>1224021.0718060001</v>
      </c>
      <c r="T114" s="427">
        <v>164.97291013999998</v>
      </c>
      <c r="U114" s="427">
        <v>2574.700288</v>
      </c>
      <c r="V114" s="428">
        <v>2098382.7373589999</v>
      </c>
      <c r="W114" s="427">
        <v>255254.905138</v>
      </c>
      <c r="X114" s="427">
        <v>0</v>
      </c>
      <c r="Y114" s="427">
        <v>30496.034820000001</v>
      </c>
      <c r="Z114" s="427">
        <v>146489.65648999999</v>
      </c>
      <c r="AA114" s="428">
        <v>0</v>
      </c>
      <c r="AB114" s="427">
        <v>90242.057635000005</v>
      </c>
      <c r="AC114" s="427">
        <v>1169291.312442</v>
      </c>
      <c r="AD114" s="427">
        <v>0</v>
      </c>
      <c r="AE114" s="427">
        <v>308780.58239699999</v>
      </c>
      <c r="AF114" s="428">
        <v>25314.621032110001</v>
      </c>
      <c r="AG114" s="427">
        <v>0</v>
      </c>
      <c r="AH114" s="427">
        <v>0</v>
      </c>
      <c r="AI114" s="427">
        <v>0</v>
      </c>
      <c r="AJ114" s="427">
        <v>0</v>
      </c>
      <c r="AK114" s="428">
        <v>81240.565891649996</v>
      </c>
      <c r="AL114" s="427">
        <v>0</v>
      </c>
      <c r="AM114" s="427">
        <v>0</v>
      </c>
      <c r="AN114" s="427">
        <v>0</v>
      </c>
      <c r="AO114" s="427">
        <v>0</v>
      </c>
      <c r="AP114" s="428">
        <v>17651.767307259997</v>
      </c>
      <c r="AQ114" s="427">
        <v>0</v>
      </c>
      <c r="AR114" s="427">
        <v>0</v>
      </c>
      <c r="AS114" s="427">
        <v>0</v>
      </c>
      <c r="AT114" s="427">
        <v>483.05623900000001</v>
      </c>
      <c r="AU114" s="428">
        <v>0</v>
      </c>
      <c r="AV114" s="427">
        <v>0</v>
      </c>
      <c r="AW114" s="427">
        <v>0</v>
      </c>
      <c r="AX114" s="427">
        <v>0</v>
      </c>
      <c r="AY114" s="427">
        <v>0</v>
      </c>
      <c r="AZ114" s="428">
        <v>0</v>
      </c>
      <c r="BA114" s="427">
        <v>0</v>
      </c>
      <c r="BB114" s="428">
        <v>0</v>
      </c>
      <c r="BD114" s="85">
        <v>0</v>
      </c>
      <c r="BE114" s="85">
        <v>0</v>
      </c>
      <c r="BF114" s="85">
        <v>0</v>
      </c>
      <c r="BG114" s="85">
        <v>0</v>
      </c>
      <c r="BH114" s="85">
        <v>0</v>
      </c>
      <c r="BI114" s="85">
        <v>0</v>
      </c>
      <c r="BJ114" s="85">
        <v>0</v>
      </c>
      <c r="BK114" s="85">
        <v>0</v>
      </c>
      <c r="BL114" s="85">
        <v>0</v>
      </c>
      <c r="BM114" s="85">
        <v>0</v>
      </c>
      <c r="BN114" s="85">
        <v>0</v>
      </c>
      <c r="BO114" s="85">
        <v>0</v>
      </c>
    </row>
    <row r="115" spans="1:103" ht="20.45" customHeight="1">
      <c r="B115" s="374" t="s">
        <v>411</v>
      </c>
      <c r="C115" s="426">
        <v>29599578.79856275</v>
      </c>
      <c r="D115" s="427">
        <v>3918217.0058734501</v>
      </c>
      <c r="E115" s="427">
        <v>1409912.8428130001</v>
      </c>
      <c r="F115" s="427">
        <v>781426.35727571999</v>
      </c>
      <c r="G115" s="428">
        <v>1339580.8666920001</v>
      </c>
      <c r="H115" s="427">
        <v>482062.25520399999</v>
      </c>
      <c r="I115" s="427">
        <v>87356.049259000007</v>
      </c>
      <c r="J115" s="427">
        <v>355114.67625299998</v>
      </c>
      <c r="K115" s="427">
        <v>13920274.182096999</v>
      </c>
      <c r="L115" s="428">
        <v>69560.455765809995</v>
      </c>
      <c r="M115" s="427">
        <v>357005.46873546997</v>
      </c>
      <c r="N115" s="427">
        <v>206839.90936699999</v>
      </c>
      <c r="O115" s="427">
        <v>16233.26835523</v>
      </c>
      <c r="P115" s="427">
        <v>40987.826936550002</v>
      </c>
      <c r="Q115" s="428">
        <v>0</v>
      </c>
      <c r="R115" s="427">
        <v>81421.191695000001</v>
      </c>
      <c r="S115" s="427">
        <v>601039.91965599998</v>
      </c>
      <c r="T115" s="427">
        <v>0</v>
      </c>
      <c r="U115" s="427">
        <v>16421.629776999998</v>
      </c>
      <c r="V115" s="428">
        <v>90448.700631999993</v>
      </c>
      <c r="W115" s="427">
        <v>245064.812473</v>
      </c>
      <c r="X115" s="427">
        <v>6116.7252209999997</v>
      </c>
      <c r="Y115" s="427">
        <v>0</v>
      </c>
      <c r="Z115" s="427">
        <v>182.415785</v>
      </c>
      <c r="AA115" s="428">
        <v>0</v>
      </c>
      <c r="AB115" s="427">
        <v>11085.766763</v>
      </c>
      <c r="AC115" s="427">
        <v>118451.532557</v>
      </c>
      <c r="AD115" s="427">
        <v>0</v>
      </c>
      <c r="AE115" s="427">
        <v>1070.0723989999999</v>
      </c>
      <c r="AF115" s="428">
        <v>9933.8895997199998</v>
      </c>
      <c r="AG115" s="427">
        <v>0.05</v>
      </c>
      <c r="AH115" s="427">
        <v>0</v>
      </c>
      <c r="AI115" s="427">
        <v>169501.09299199999</v>
      </c>
      <c r="AJ115" s="427">
        <v>0</v>
      </c>
      <c r="AK115" s="428">
        <v>2875.40288173</v>
      </c>
      <c r="AL115" s="427">
        <v>0</v>
      </c>
      <c r="AM115" s="427">
        <v>0</v>
      </c>
      <c r="AN115" s="427">
        <v>0</v>
      </c>
      <c r="AO115" s="427">
        <v>0</v>
      </c>
      <c r="AP115" s="428">
        <v>1750.05765307</v>
      </c>
      <c r="AQ115" s="427">
        <v>0</v>
      </c>
      <c r="AR115" s="427">
        <v>0</v>
      </c>
      <c r="AS115" s="427">
        <v>0</v>
      </c>
      <c r="AT115" s="427">
        <v>32.349435</v>
      </c>
      <c r="AU115" s="428">
        <v>5259612.0244159997</v>
      </c>
      <c r="AV115" s="427">
        <v>0</v>
      </c>
      <c r="AW115" s="427">
        <v>0</v>
      </c>
      <c r="AX115" s="427">
        <v>0</v>
      </c>
      <c r="AY115" s="427">
        <v>0</v>
      </c>
      <c r="AZ115" s="428">
        <v>0</v>
      </c>
      <c r="BA115" s="427">
        <v>0</v>
      </c>
      <c r="BB115" s="428">
        <v>0</v>
      </c>
      <c r="BD115" s="85">
        <v>0</v>
      </c>
      <c r="BE115" s="85">
        <v>0</v>
      </c>
      <c r="BF115" s="85">
        <v>0</v>
      </c>
      <c r="BG115" s="85">
        <v>0</v>
      </c>
      <c r="BH115" s="85">
        <v>0</v>
      </c>
      <c r="BI115" s="85">
        <v>0</v>
      </c>
      <c r="BJ115" s="85">
        <v>0</v>
      </c>
      <c r="BK115" s="85">
        <v>0</v>
      </c>
      <c r="BL115" s="85">
        <v>0</v>
      </c>
      <c r="BM115" s="85">
        <v>0</v>
      </c>
      <c r="BN115" s="85">
        <v>0</v>
      </c>
      <c r="BO115" s="85">
        <v>0</v>
      </c>
    </row>
    <row r="116" spans="1:103" ht="20.45" customHeight="1">
      <c r="B116" s="374" t="s">
        <v>412</v>
      </c>
      <c r="C116" s="426">
        <v>1098800.3657379597</v>
      </c>
      <c r="D116" s="427">
        <v>133541.80957476</v>
      </c>
      <c r="E116" s="427">
        <v>204252.22811900001</v>
      </c>
      <c r="F116" s="427">
        <v>196816.88111878</v>
      </c>
      <c r="G116" s="428">
        <v>187.93713700000001</v>
      </c>
      <c r="H116" s="427">
        <v>43957.095300000001</v>
      </c>
      <c r="I116" s="427">
        <v>12244.795859</v>
      </c>
      <c r="J116" s="427">
        <v>11991.890352</v>
      </c>
      <c r="K116" s="427">
        <v>11249.460505999999</v>
      </c>
      <c r="L116" s="428">
        <v>46490.681732789999</v>
      </c>
      <c r="M116" s="427">
        <v>24217.541798580001</v>
      </c>
      <c r="N116" s="427">
        <v>46222.963632999999</v>
      </c>
      <c r="O116" s="427">
        <v>14256.08259935</v>
      </c>
      <c r="P116" s="427">
        <v>0</v>
      </c>
      <c r="Q116" s="428">
        <v>64799.384252000003</v>
      </c>
      <c r="R116" s="427">
        <v>99821.403938000003</v>
      </c>
      <c r="S116" s="427">
        <v>7856.3191919999999</v>
      </c>
      <c r="T116" s="427">
        <v>13943.10578416</v>
      </c>
      <c r="U116" s="427">
        <v>3716.99865</v>
      </c>
      <c r="V116" s="428">
        <v>8911.5301080000008</v>
      </c>
      <c r="W116" s="427">
        <v>13147.547645000001</v>
      </c>
      <c r="X116" s="427">
        <v>76574.718630000003</v>
      </c>
      <c r="Y116" s="427">
        <v>3749.0867600000001</v>
      </c>
      <c r="Z116" s="427">
        <v>7488.3379370000002</v>
      </c>
      <c r="AA116" s="428">
        <v>0</v>
      </c>
      <c r="AB116" s="427">
        <v>1000.080498</v>
      </c>
      <c r="AC116" s="427">
        <v>8983.4091339999995</v>
      </c>
      <c r="AD116" s="427">
        <v>1154.262305</v>
      </c>
      <c r="AE116" s="427">
        <v>7101.7732079999996</v>
      </c>
      <c r="AF116" s="428">
        <v>0</v>
      </c>
      <c r="AG116" s="427">
        <v>9704.7238629999993</v>
      </c>
      <c r="AH116" s="427">
        <v>0</v>
      </c>
      <c r="AI116" s="427">
        <v>8519.8874460000006</v>
      </c>
      <c r="AJ116" s="427">
        <v>0</v>
      </c>
      <c r="AK116" s="428">
        <v>350.22100560000001</v>
      </c>
      <c r="AL116" s="427">
        <v>5000.0041017299991</v>
      </c>
      <c r="AM116" s="427">
        <v>4689.2848739999999</v>
      </c>
      <c r="AN116" s="427">
        <v>0</v>
      </c>
      <c r="AO116" s="427">
        <v>0</v>
      </c>
      <c r="AP116" s="428">
        <v>1000.5373162100001</v>
      </c>
      <c r="AQ116" s="427">
        <v>0</v>
      </c>
      <c r="AR116" s="427">
        <v>0</v>
      </c>
      <c r="AS116" s="427">
        <v>0</v>
      </c>
      <c r="AT116" s="427">
        <v>400.19826999999998</v>
      </c>
      <c r="AU116" s="428">
        <v>0</v>
      </c>
      <c r="AV116" s="427">
        <v>5208.3623440000001</v>
      </c>
      <c r="AW116" s="427">
        <v>249.82074600000001</v>
      </c>
      <c r="AX116" s="427">
        <v>0</v>
      </c>
      <c r="AY116" s="427">
        <v>0</v>
      </c>
      <c r="AZ116" s="428">
        <v>0</v>
      </c>
      <c r="BA116" s="427">
        <v>0</v>
      </c>
      <c r="BB116" s="428">
        <v>0</v>
      </c>
      <c r="BD116" s="85">
        <v>0</v>
      </c>
      <c r="BE116" s="85">
        <v>0</v>
      </c>
      <c r="BF116" s="85">
        <v>0</v>
      </c>
      <c r="BG116" s="85">
        <v>0</v>
      </c>
      <c r="BH116" s="85">
        <v>0</v>
      </c>
      <c r="BI116" s="85">
        <v>0</v>
      </c>
      <c r="BJ116" s="85">
        <v>0</v>
      </c>
      <c r="BK116" s="85">
        <v>0</v>
      </c>
      <c r="BL116" s="85">
        <v>0</v>
      </c>
      <c r="BM116" s="85">
        <v>0</v>
      </c>
      <c r="BN116" s="85">
        <v>0</v>
      </c>
      <c r="BO116" s="85">
        <v>0</v>
      </c>
    </row>
    <row r="117" spans="1:103" ht="23.25" customHeight="1">
      <c r="B117" s="385" t="s">
        <v>413</v>
      </c>
      <c r="C117" s="426">
        <v>509227.22120847995</v>
      </c>
      <c r="D117" s="427">
        <v>110539.49609608999</v>
      </c>
      <c r="E117" s="427">
        <v>130214.10232000001</v>
      </c>
      <c r="F117" s="427">
        <v>24193.164397709999</v>
      </c>
      <c r="G117" s="428">
        <v>0</v>
      </c>
      <c r="H117" s="427">
        <v>39356.464870999996</v>
      </c>
      <c r="I117" s="427">
        <v>1495.4211519999999</v>
      </c>
      <c r="J117" s="427">
        <v>0</v>
      </c>
      <c r="K117" s="427">
        <v>8509.3372490000002</v>
      </c>
      <c r="L117" s="428">
        <v>0</v>
      </c>
      <c r="M117" s="427">
        <v>0</v>
      </c>
      <c r="N117" s="427">
        <v>46222.963632999999</v>
      </c>
      <c r="O117" s="427">
        <v>12918.428722680001</v>
      </c>
      <c r="P117" s="427">
        <v>0</v>
      </c>
      <c r="Q117" s="428">
        <v>4865.7733539999999</v>
      </c>
      <c r="R117" s="427">
        <v>19444.359794</v>
      </c>
      <c r="S117" s="427">
        <v>7779.1229890000004</v>
      </c>
      <c r="T117" s="427">
        <v>0</v>
      </c>
      <c r="U117" s="427">
        <v>3266.6568480000001</v>
      </c>
      <c r="V117" s="428">
        <v>0</v>
      </c>
      <c r="W117" s="427">
        <v>13147.547645000001</v>
      </c>
      <c r="X117" s="427">
        <v>75236.176330999995</v>
      </c>
      <c r="Y117" s="427">
        <v>0</v>
      </c>
      <c r="Z117" s="427">
        <v>0</v>
      </c>
      <c r="AA117" s="428">
        <v>0</v>
      </c>
      <c r="AB117" s="427">
        <v>1000.080498</v>
      </c>
      <c r="AC117" s="427">
        <v>8983.406078</v>
      </c>
      <c r="AD117" s="427">
        <v>0</v>
      </c>
      <c r="AE117" s="427">
        <v>0</v>
      </c>
      <c r="AF117" s="428">
        <v>0</v>
      </c>
      <c r="AG117" s="427">
        <v>0</v>
      </c>
      <c r="AH117" s="427">
        <v>0</v>
      </c>
      <c r="AI117" s="427">
        <v>2054.7192300000002</v>
      </c>
      <c r="AJ117" s="427">
        <v>0</v>
      </c>
      <c r="AK117" s="428">
        <v>0</v>
      </c>
      <c r="AL117" s="427">
        <v>0</v>
      </c>
      <c r="AM117" s="427">
        <v>0</v>
      </c>
      <c r="AN117" s="427">
        <v>0</v>
      </c>
      <c r="AO117" s="427">
        <v>0</v>
      </c>
      <c r="AP117" s="428">
        <v>0</v>
      </c>
      <c r="AQ117" s="427">
        <v>0</v>
      </c>
      <c r="AR117" s="427">
        <v>0</v>
      </c>
      <c r="AS117" s="427">
        <v>0</v>
      </c>
      <c r="AT117" s="427">
        <v>0</v>
      </c>
      <c r="AU117" s="428">
        <v>0</v>
      </c>
      <c r="AV117" s="427">
        <v>0</v>
      </c>
      <c r="AW117" s="427">
        <v>0</v>
      </c>
      <c r="AX117" s="427">
        <v>0</v>
      </c>
      <c r="AY117" s="427">
        <v>0</v>
      </c>
      <c r="AZ117" s="428">
        <v>0</v>
      </c>
      <c r="BA117" s="427">
        <v>0</v>
      </c>
      <c r="BB117" s="428">
        <v>0</v>
      </c>
      <c r="BD117" s="85">
        <v>0</v>
      </c>
      <c r="BE117" s="85">
        <v>0</v>
      </c>
      <c r="BF117" s="85">
        <v>0</v>
      </c>
      <c r="BG117" s="85">
        <v>0</v>
      </c>
      <c r="BH117" s="85">
        <v>0</v>
      </c>
      <c r="BI117" s="85">
        <v>0</v>
      </c>
      <c r="BJ117" s="85">
        <v>0</v>
      </c>
      <c r="BK117" s="85">
        <v>0</v>
      </c>
      <c r="BL117" s="85">
        <v>0</v>
      </c>
      <c r="BM117" s="85">
        <v>0</v>
      </c>
      <c r="BN117" s="85">
        <v>0</v>
      </c>
      <c r="BO117" s="85">
        <v>0</v>
      </c>
    </row>
    <row r="118" spans="1:103" ht="38.25" customHeight="1">
      <c r="B118" s="379" t="s">
        <v>414</v>
      </c>
      <c r="C118" s="426">
        <v>22563.037791920004</v>
      </c>
      <c r="D118" s="427">
        <v>3775.7258629600001</v>
      </c>
      <c r="E118" s="427">
        <v>1348.4981009999999</v>
      </c>
      <c r="F118" s="427">
        <v>545.19691036999996</v>
      </c>
      <c r="G118" s="428">
        <v>928.83444099999997</v>
      </c>
      <c r="H118" s="427">
        <v>641.922775</v>
      </c>
      <c r="I118" s="427">
        <v>2447.3086950000002</v>
      </c>
      <c r="J118" s="427">
        <v>3815.8391200000001</v>
      </c>
      <c r="K118" s="427">
        <v>122.332598</v>
      </c>
      <c r="L118" s="428">
        <v>549.29126350000001</v>
      </c>
      <c r="M118" s="427">
        <v>1000.77205888</v>
      </c>
      <c r="N118" s="427">
        <v>218.685563</v>
      </c>
      <c r="O118" s="427">
        <v>259.71696086000003</v>
      </c>
      <c r="P118" s="427">
        <v>190.22796510000001</v>
      </c>
      <c r="Q118" s="428">
        <v>0</v>
      </c>
      <c r="R118" s="427">
        <v>0</v>
      </c>
      <c r="S118" s="427">
        <v>1456.100238</v>
      </c>
      <c r="T118" s="427">
        <v>314.04787211000001</v>
      </c>
      <c r="U118" s="427">
        <v>53.937694</v>
      </c>
      <c r="V118" s="428">
        <v>196.666023</v>
      </c>
      <c r="W118" s="427">
        <v>226.97362100000001</v>
      </c>
      <c r="X118" s="427">
        <v>0</v>
      </c>
      <c r="Y118" s="427">
        <v>518.14433299999996</v>
      </c>
      <c r="Z118" s="427">
        <v>180.012787</v>
      </c>
      <c r="AA118" s="428">
        <v>43.290812000000003</v>
      </c>
      <c r="AB118" s="427">
        <v>1006.442508</v>
      </c>
      <c r="AC118" s="427">
        <v>106.789306</v>
      </c>
      <c r="AD118" s="427">
        <v>0</v>
      </c>
      <c r="AE118" s="427">
        <v>155.89694499999999</v>
      </c>
      <c r="AF118" s="428">
        <v>459.53107702</v>
      </c>
      <c r="AG118" s="427">
        <v>0</v>
      </c>
      <c r="AH118" s="427">
        <v>74.324657000000002</v>
      </c>
      <c r="AI118" s="427">
        <v>0</v>
      </c>
      <c r="AJ118" s="427">
        <v>107.57691199999999</v>
      </c>
      <c r="AK118" s="428">
        <v>427.71263266000005</v>
      </c>
      <c r="AL118" s="427">
        <v>0</v>
      </c>
      <c r="AM118" s="427">
        <v>5.3979860000000004</v>
      </c>
      <c r="AN118" s="427">
        <v>0</v>
      </c>
      <c r="AO118" s="427">
        <v>643.88354000000004</v>
      </c>
      <c r="AP118" s="428">
        <v>353.60181016000001</v>
      </c>
      <c r="AQ118" s="427">
        <v>12.679634999999999</v>
      </c>
      <c r="AR118" s="427">
        <v>61.048307999999999</v>
      </c>
      <c r="AS118" s="427">
        <v>48.350111340000005</v>
      </c>
      <c r="AT118" s="427">
        <v>260.706795</v>
      </c>
      <c r="AU118" s="428">
        <v>0</v>
      </c>
      <c r="AV118" s="427">
        <v>2.9952320000000001</v>
      </c>
      <c r="AW118" s="427">
        <v>1.981463</v>
      </c>
      <c r="AX118" s="427">
        <v>5.0096959999999996E-2</v>
      </c>
      <c r="AY118" s="427">
        <v>0</v>
      </c>
      <c r="AZ118" s="428">
        <v>0</v>
      </c>
      <c r="BA118" s="427">
        <v>0</v>
      </c>
      <c r="BB118" s="428">
        <v>0.54308199999999995</v>
      </c>
      <c r="BD118" s="85">
        <v>0</v>
      </c>
      <c r="BE118" s="85">
        <v>0</v>
      </c>
      <c r="BF118" s="85">
        <v>0</v>
      </c>
      <c r="BG118" s="85">
        <v>0</v>
      </c>
      <c r="BH118" s="85">
        <v>0</v>
      </c>
      <c r="BI118" s="85">
        <v>0</v>
      </c>
      <c r="BJ118" s="85">
        <v>0</v>
      </c>
      <c r="BK118" s="85">
        <v>0</v>
      </c>
      <c r="BL118" s="85">
        <v>0</v>
      </c>
      <c r="BM118" s="85">
        <v>0</v>
      </c>
      <c r="BN118" s="85">
        <v>0</v>
      </c>
      <c r="BO118" s="85">
        <v>0</v>
      </c>
    </row>
    <row r="119" spans="1:103" ht="20.45" customHeight="1">
      <c r="B119" s="374" t="s">
        <v>415</v>
      </c>
      <c r="C119" s="426">
        <v>20759664.946998455</v>
      </c>
      <c r="D119" s="427">
        <v>4948179.5889989408</v>
      </c>
      <c r="E119" s="427">
        <v>2394286.6589040002</v>
      </c>
      <c r="F119" s="427">
        <v>539856.06336201006</v>
      </c>
      <c r="G119" s="428">
        <v>418694.689984</v>
      </c>
      <c r="H119" s="427">
        <v>1351612.7690950001</v>
      </c>
      <c r="I119" s="427">
        <v>3972445.784</v>
      </c>
      <c r="J119" s="427">
        <v>1882509.1585049999</v>
      </c>
      <c r="K119" s="427">
        <v>1004468.431807</v>
      </c>
      <c r="L119" s="428">
        <v>38510.04093671</v>
      </c>
      <c r="M119" s="427">
        <v>167753.16495047</v>
      </c>
      <c r="N119" s="427">
        <v>289060.71558299998</v>
      </c>
      <c r="O119" s="427">
        <v>1257865.0864830401</v>
      </c>
      <c r="P119" s="427">
        <v>186927.56386044002</v>
      </c>
      <c r="Q119" s="428">
        <v>0</v>
      </c>
      <c r="R119" s="427">
        <v>0</v>
      </c>
      <c r="S119" s="427">
        <v>175375.544322</v>
      </c>
      <c r="T119" s="427">
        <v>248438.31820626001</v>
      </c>
      <c r="U119" s="427">
        <v>177104.72341499999</v>
      </c>
      <c r="V119" s="428">
        <v>206005.561568</v>
      </c>
      <c r="W119" s="427">
        <v>67517.707941000001</v>
      </c>
      <c r="X119" s="427">
        <v>966205.01202699996</v>
      </c>
      <c r="Y119" s="427">
        <v>59480.620938</v>
      </c>
      <c r="Z119" s="427">
        <v>245777.512517</v>
      </c>
      <c r="AA119" s="428">
        <v>7986</v>
      </c>
      <c r="AB119" s="427">
        <v>33026.413134000002</v>
      </c>
      <c r="AC119" s="427">
        <v>8690.0279279999995</v>
      </c>
      <c r="AD119" s="427">
        <v>33491.630046999999</v>
      </c>
      <c r="AE119" s="427">
        <v>9492.5066380000007</v>
      </c>
      <c r="AF119" s="428">
        <v>7927.0472129</v>
      </c>
      <c r="AG119" s="427">
        <v>12709.222897</v>
      </c>
      <c r="AH119" s="427">
        <v>0</v>
      </c>
      <c r="AI119" s="427">
        <v>0</v>
      </c>
      <c r="AJ119" s="427">
        <v>0</v>
      </c>
      <c r="AK119" s="428">
        <v>86.20086766</v>
      </c>
      <c r="AL119" s="427">
        <v>0</v>
      </c>
      <c r="AM119" s="427">
        <v>0</v>
      </c>
      <c r="AN119" s="427">
        <v>1255.8095820000001</v>
      </c>
      <c r="AO119" s="427">
        <v>12280.263401</v>
      </c>
      <c r="AP119" s="428">
        <v>15522.02650767</v>
      </c>
      <c r="AQ119" s="427">
        <v>0</v>
      </c>
      <c r="AR119" s="427">
        <v>0</v>
      </c>
      <c r="AS119" s="427">
        <v>0</v>
      </c>
      <c r="AT119" s="427">
        <v>1328.4897470000001</v>
      </c>
      <c r="AU119" s="428">
        <v>0</v>
      </c>
      <c r="AV119" s="427">
        <v>0</v>
      </c>
      <c r="AW119" s="427">
        <v>1248.7398840000001</v>
      </c>
      <c r="AX119" s="427">
        <v>6944.4948792100004</v>
      </c>
      <c r="AY119" s="427">
        <v>7702.942059</v>
      </c>
      <c r="AZ119" s="428">
        <v>1705.40197214</v>
      </c>
      <c r="BA119" s="427">
        <v>0</v>
      </c>
      <c r="BB119" s="428">
        <v>193.01283799999999</v>
      </c>
      <c r="BD119" s="85">
        <v>0</v>
      </c>
      <c r="BE119" s="85">
        <v>0</v>
      </c>
      <c r="BF119" s="85">
        <v>0</v>
      </c>
      <c r="BG119" s="85">
        <v>0</v>
      </c>
      <c r="BH119" s="85">
        <v>0</v>
      </c>
      <c r="BI119" s="85">
        <v>0</v>
      </c>
      <c r="BJ119" s="85">
        <v>0</v>
      </c>
      <c r="BK119" s="85">
        <v>0</v>
      </c>
      <c r="BL119" s="85">
        <v>0</v>
      </c>
      <c r="BM119" s="85">
        <v>0</v>
      </c>
      <c r="BN119" s="85">
        <v>0</v>
      </c>
      <c r="BO119" s="85">
        <v>0</v>
      </c>
    </row>
    <row r="120" spans="1:103" ht="20.45" customHeight="1">
      <c r="B120" s="386"/>
      <c r="C120" s="426"/>
      <c r="D120" s="427"/>
      <c r="E120" s="427"/>
      <c r="F120" s="427"/>
      <c r="G120" s="428"/>
      <c r="H120" s="427"/>
      <c r="I120" s="427"/>
      <c r="J120" s="427"/>
      <c r="K120" s="427"/>
      <c r="L120" s="428"/>
      <c r="M120" s="427"/>
      <c r="N120" s="427"/>
      <c r="O120" s="427"/>
      <c r="P120" s="427"/>
      <c r="Q120" s="428"/>
      <c r="R120" s="427"/>
      <c r="S120" s="427"/>
      <c r="T120" s="427"/>
      <c r="U120" s="427"/>
      <c r="V120" s="428"/>
      <c r="W120" s="427"/>
      <c r="X120" s="427"/>
      <c r="Y120" s="427"/>
      <c r="Z120" s="427"/>
      <c r="AA120" s="428"/>
      <c r="AB120" s="427"/>
      <c r="AC120" s="427"/>
      <c r="AD120" s="427"/>
      <c r="AE120" s="427"/>
      <c r="AF120" s="428"/>
      <c r="AG120" s="427"/>
      <c r="AH120" s="427"/>
      <c r="AI120" s="427"/>
      <c r="AJ120" s="427"/>
      <c r="AK120" s="428"/>
      <c r="AL120" s="427"/>
      <c r="AM120" s="427"/>
      <c r="AN120" s="427"/>
      <c r="AO120" s="427"/>
      <c r="AP120" s="428"/>
      <c r="AQ120" s="427"/>
      <c r="AR120" s="427"/>
      <c r="AS120" s="427"/>
      <c r="AT120" s="427"/>
      <c r="AU120" s="428"/>
      <c r="AV120" s="427"/>
      <c r="AW120" s="427"/>
      <c r="AX120" s="427"/>
      <c r="AY120" s="427"/>
      <c r="AZ120" s="428"/>
      <c r="BA120" s="427"/>
      <c r="BB120" s="428"/>
    </row>
    <row r="121" spans="1:103" ht="20.45" customHeight="1">
      <c r="B121" s="387" t="s">
        <v>416</v>
      </c>
      <c r="C121" s="426">
        <v>0</v>
      </c>
      <c r="D121" s="427">
        <v>0</v>
      </c>
      <c r="E121" s="427">
        <v>0</v>
      </c>
      <c r="F121" s="427">
        <v>0</v>
      </c>
      <c r="G121" s="428">
        <v>0</v>
      </c>
      <c r="H121" s="427">
        <v>0</v>
      </c>
      <c r="I121" s="427">
        <v>0</v>
      </c>
      <c r="J121" s="427">
        <v>0</v>
      </c>
      <c r="K121" s="427">
        <v>0</v>
      </c>
      <c r="L121" s="428">
        <v>0</v>
      </c>
      <c r="M121" s="427">
        <v>0</v>
      </c>
      <c r="N121" s="427">
        <v>0</v>
      </c>
      <c r="O121" s="427">
        <v>0</v>
      </c>
      <c r="P121" s="427">
        <v>0</v>
      </c>
      <c r="Q121" s="428">
        <v>0</v>
      </c>
      <c r="R121" s="427">
        <v>0</v>
      </c>
      <c r="S121" s="427">
        <v>0</v>
      </c>
      <c r="T121" s="427">
        <v>0</v>
      </c>
      <c r="U121" s="427">
        <v>0</v>
      </c>
      <c r="V121" s="428">
        <v>0</v>
      </c>
      <c r="W121" s="427">
        <v>0</v>
      </c>
      <c r="X121" s="427">
        <v>0</v>
      </c>
      <c r="Y121" s="427">
        <v>0</v>
      </c>
      <c r="Z121" s="427">
        <v>0</v>
      </c>
      <c r="AA121" s="428">
        <v>0</v>
      </c>
      <c r="AB121" s="427">
        <v>0</v>
      </c>
      <c r="AC121" s="427">
        <v>0</v>
      </c>
      <c r="AD121" s="427">
        <v>0</v>
      </c>
      <c r="AE121" s="427">
        <v>0</v>
      </c>
      <c r="AF121" s="428">
        <v>0</v>
      </c>
      <c r="AG121" s="427">
        <v>0</v>
      </c>
      <c r="AH121" s="427">
        <v>0</v>
      </c>
      <c r="AI121" s="427">
        <v>0</v>
      </c>
      <c r="AJ121" s="427">
        <v>0</v>
      </c>
      <c r="AK121" s="428">
        <v>0</v>
      </c>
      <c r="AL121" s="427">
        <v>0</v>
      </c>
      <c r="AM121" s="427">
        <v>0</v>
      </c>
      <c r="AN121" s="427">
        <v>0</v>
      </c>
      <c r="AO121" s="427">
        <v>0</v>
      </c>
      <c r="AP121" s="428">
        <v>0</v>
      </c>
      <c r="AQ121" s="427">
        <v>0</v>
      </c>
      <c r="AR121" s="427">
        <v>0</v>
      </c>
      <c r="AS121" s="427">
        <v>0</v>
      </c>
      <c r="AT121" s="427">
        <v>0</v>
      </c>
      <c r="AU121" s="428">
        <v>0</v>
      </c>
      <c r="AV121" s="427">
        <v>0</v>
      </c>
      <c r="AW121" s="427">
        <v>0</v>
      </c>
      <c r="AX121" s="427">
        <v>0</v>
      </c>
      <c r="AY121" s="427">
        <v>0</v>
      </c>
      <c r="AZ121" s="428">
        <v>0</v>
      </c>
      <c r="BA121" s="427">
        <v>0</v>
      </c>
      <c r="BB121" s="428">
        <v>0</v>
      </c>
    </row>
    <row r="122" spans="1:103" ht="20.45" customHeight="1">
      <c r="B122" s="104"/>
      <c r="C122" s="426"/>
      <c r="D122" s="427"/>
      <c r="E122" s="427"/>
      <c r="F122" s="427"/>
      <c r="G122" s="428"/>
      <c r="H122" s="427"/>
      <c r="I122" s="427"/>
      <c r="J122" s="427"/>
      <c r="K122" s="427"/>
      <c r="L122" s="428"/>
      <c r="M122" s="427"/>
      <c r="N122" s="427"/>
      <c r="O122" s="427"/>
      <c r="P122" s="427"/>
      <c r="Q122" s="428"/>
      <c r="R122" s="427"/>
      <c r="S122" s="427"/>
      <c r="T122" s="427"/>
      <c r="U122" s="427"/>
      <c r="V122" s="428"/>
      <c r="W122" s="427"/>
      <c r="X122" s="427"/>
      <c r="Y122" s="427"/>
      <c r="Z122" s="427"/>
      <c r="AA122" s="428"/>
      <c r="AB122" s="427"/>
      <c r="AC122" s="427"/>
      <c r="AD122" s="427"/>
      <c r="AE122" s="427"/>
      <c r="AF122" s="428"/>
      <c r="AG122" s="427"/>
      <c r="AH122" s="427"/>
      <c r="AI122" s="427"/>
      <c r="AJ122" s="427"/>
      <c r="AK122" s="428"/>
      <c r="AL122" s="427"/>
      <c r="AM122" s="427"/>
      <c r="AN122" s="427"/>
      <c r="AO122" s="427"/>
      <c r="AP122" s="428"/>
      <c r="AQ122" s="427"/>
      <c r="AR122" s="427"/>
      <c r="AS122" s="427"/>
      <c r="AT122" s="427"/>
      <c r="AU122" s="428"/>
      <c r="AV122" s="427"/>
      <c r="AW122" s="427"/>
      <c r="AX122" s="427"/>
      <c r="AY122" s="427"/>
      <c r="AZ122" s="428"/>
      <c r="BA122" s="427"/>
      <c r="BB122" s="428"/>
    </row>
    <row r="123" spans="1:103" s="95" customFormat="1" ht="20.45" customHeight="1">
      <c r="A123" s="93"/>
      <c r="B123" s="388" t="s">
        <v>417</v>
      </c>
      <c r="C123" s="423">
        <v>1502997.62238149</v>
      </c>
      <c r="D123" s="424">
        <v>284248.55372725002</v>
      </c>
      <c r="E123" s="424">
        <v>162139.135309</v>
      </c>
      <c r="F123" s="424">
        <v>303874.89456047997</v>
      </c>
      <c r="G123" s="425">
        <v>108340.23872939</v>
      </c>
      <c r="H123" s="424">
        <v>76728.310591999994</v>
      </c>
      <c r="I123" s="424">
        <v>63905.344846</v>
      </c>
      <c r="J123" s="424">
        <v>82532.182381000006</v>
      </c>
      <c r="K123" s="424">
        <v>32892.83007222</v>
      </c>
      <c r="L123" s="425">
        <v>33254.818665669998</v>
      </c>
      <c r="M123" s="424">
        <v>90805.039651059997</v>
      </c>
      <c r="N123" s="424">
        <v>25362.467122999999</v>
      </c>
      <c r="O123" s="424">
        <v>14166.924136549998</v>
      </c>
      <c r="P123" s="424">
        <v>25492.767182020001</v>
      </c>
      <c r="Q123" s="425">
        <v>15443.353994999999</v>
      </c>
      <c r="R123" s="424">
        <v>7891.046284</v>
      </c>
      <c r="S123" s="424">
        <v>19055.515921999999</v>
      </c>
      <c r="T123" s="424">
        <v>18335.743063939997</v>
      </c>
      <c r="U123" s="424">
        <v>10662.420348</v>
      </c>
      <c r="V123" s="425">
        <v>13745.31582</v>
      </c>
      <c r="W123" s="424">
        <v>12054.204755999999</v>
      </c>
      <c r="X123" s="424">
        <v>5217.5673669999996</v>
      </c>
      <c r="Y123" s="424">
        <v>11348.566269000001</v>
      </c>
      <c r="Z123" s="424">
        <v>8512.5704129999995</v>
      </c>
      <c r="AA123" s="425">
        <v>29029.698506000001</v>
      </c>
      <c r="AB123" s="424">
        <v>6083.9002780000001</v>
      </c>
      <c r="AC123" s="424">
        <v>5258.4877370000004</v>
      </c>
      <c r="AD123" s="424">
        <v>3720.294398</v>
      </c>
      <c r="AE123" s="424">
        <v>2263.4976649999999</v>
      </c>
      <c r="AF123" s="425">
        <v>5309.6595301699999</v>
      </c>
      <c r="AG123" s="424">
        <v>2489.807503</v>
      </c>
      <c r="AH123" s="424">
        <v>6962.6203809999997</v>
      </c>
      <c r="AI123" s="424">
        <v>973.46361899999999</v>
      </c>
      <c r="AJ123" s="424">
        <v>1880.669913</v>
      </c>
      <c r="AK123" s="425">
        <v>1685.9608576500002</v>
      </c>
      <c r="AL123" s="424">
        <v>956.58020538999995</v>
      </c>
      <c r="AM123" s="424">
        <v>328.19546300000002</v>
      </c>
      <c r="AN123" s="424">
        <v>630.54911700000002</v>
      </c>
      <c r="AO123" s="424">
        <v>4191.9465110000001</v>
      </c>
      <c r="AP123" s="425">
        <v>1226.8929840799999</v>
      </c>
      <c r="AQ123" s="424">
        <v>978.36095899999998</v>
      </c>
      <c r="AR123" s="424">
        <v>423.992504</v>
      </c>
      <c r="AS123" s="424">
        <v>480.69974374000003</v>
      </c>
      <c r="AT123" s="424">
        <v>573.88158599999997</v>
      </c>
      <c r="AU123" s="425">
        <v>372.94547</v>
      </c>
      <c r="AV123" s="424">
        <v>333.76767899999999</v>
      </c>
      <c r="AW123" s="424">
        <v>203.24516</v>
      </c>
      <c r="AX123" s="424">
        <v>93.02856208</v>
      </c>
      <c r="AY123" s="424">
        <v>146.14664200000001</v>
      </c>
      <c r="AZ123" s="425">
        <v>108.7730608</v>
      </c>
      <c r="BA123" s="424">
        <v>21.542278</v>
      </c>
      <c r="BB123" s="425">
        <v>259.202855</v>
      </c>
      <c r="BC123" s="93"/>
      <c r="BD123" s="93">
        <v>0</v>
      </c>
      <c r="BE123" s="93">
        <v>0</v>
      </c>
      <c r="BF123" s="93">
        <v>0</v>
      </c>
      <c r="BG123" s="93">
        <v>0</v>
      </c>
      <c r="BH123" s="93">
        <v>0</v>
      </c>
      <c r="BI123" s="93">
        <v>0</v>
      </c>
      <c r="BJ123" s="93">
        <v>0</v>
      </c>
      <c r="BK123" s="93">
        <v>0</v>
      </c>
      <c r="BL123" s="93">
        <v>0</v>
      </c>
      <c r="BM123" s="93">
        <v>0</v>
      </c>
      <c r="BN123" s="93">
        <v>0</v>
      </c>
      <c r="BO123" s="93">
        <v>0</v>
      </c>
      <c r="BP123" s="93"/>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row>
    <row r="124" spans="1:103" ht="20.45" customHeight="1">
      <c r="B124" s="389" t="s">
        <v>418</v>
      </c>
      <c r="C124" s="426">
        <v>50579.717578159987</v>
      </c>
      <c r="D124" s="427">
        <v>9556.5239986500001</v>
      </c>
      <c r="E124" s="427">
        <v>4568.8022490000003</v>
      </c>
      <c r="F124" s="427">
        <v>4633.4603561399999</v>
      </c>
      <c r="G124" s="428">
        <v>3976.8436704599999</v>
      </c>
      <c r="H124" s="427">
        <v>2500.3667460000001</v>
      </c>
      <c r="I124" s="427">
        <v>2606.45183</v>
      </c>
      <c r="J124" s="427">
        <v>4953.4753430000001</v>
      </c>
      <c r="K124" s="427">
        <v>3496.3424291000001</v>
      </c>
      <c r="L124" s="428">
        <v>563.52573016999997</v>
      </c>
      <c r="M124" s="427">
        <v>765.43604404999996</v>
      </c>
      <c r="N124" s="427">
        <v>371.09528899999998</v>
      </c>
      <c r="O124" s="427">
        <v>1431.3544871199999</v>
      </c>
      <c r="P124" s="427">
        <v>609.5565184400001</v>
      </c>
      <c r="Q124" s="428">
        <v>704.81752800000004</v>
      </c>
      <c r="R124" s="427">
        <v>691.51479099999995</v>
      </c>
      <c r="S124" s="427">
        <v>209.71351899999999</v>
      </c>
      <c r="T124" s="427">
        <v>440.45287865</v>
      </c>
      <c r="U124" s="427">
        <v>847.07429000000002</v>
      </c>
      <c r="V124" s="428">
        <v>760.98478499999999</v>
      </c>
      <c r="W124" s="427">
        <v>566.39037499999995</v>
      </c>
      <c r="X124" s="427">
        <v>83.555622</v>
      </c>
      <c r="Y124" s="427">
        <v>686.51940000000002</v>
      </c>
      <c r="Z124" s="427">
        <v>219.195931</v>
      </c>
      <c r="AA124" s="428">
        <v>394.77779600000002</v>
      </c>
      <c r="AB124" s="427">
        <v>921.46579599999995</v>
      </c>
      <c r="AC124" s="427">
        <v>460.92621600000001</v>
      </c>
      <c r="AD124" s="427">
        <v>2.3022960000000001</v>
      </c>
      <c r="AE124" s="427">
        <v>153.08784800000001</v>
      </c>
      <c r="AF124" s="428">
        <v>326.10810663000001</v>
      </c>
      <c r="AG124" s="427">
        <v>542.91320299999995</v>
      </c>
      <c r="AH124" s="427">
        <v>52.238655000000001</v>
      </c>
      <c r="AI124" s="427">
        <v>12.74912</v>
      </c>
      <c r="AJ124" s="427">
        <v>241.263578</v>
      </c>
      <c r="AK124" s="428">
        <v>142.56742535000001</v>
      </c>
      <c r="AL124" s="427">
        <v>204.76343743999999</v>
      </c>
      <c r="AM124" s="427">
        <v>15.416266999999999</v>
      </c>
      <c r="AN124" s="427">
        <v>283.430161</v>
      </c>
      <c r="AO124" s="427">
        <v>581.40263700000003</v>
      </c>
      <c r="AP124" s="428">
        <v>108.33254078</v>
      </c>
      <c r="AQ124" s="427">
        <v>26.552164999999999</v>
      </c>
      <c r="AR124" s="427">
        <v>38.660798</v>
      </c>
      <c r="AS124" s="427">
        <v>202.71886738999999</v>
      </c>
      <c r="AT124" s="427">
        <v>42.658810000000003</v>
      </c>
      <c r="AU124" s="428">
        <v>318.80027000000001</v>
      </c>
      <c r="AV124" s="427">
        <v>0.500359</v>
      </c>
      <c r="AW124" s="427">
        <v>25.260114000000002</v>
      </c>
      <c r="AX124" s="427">
        <v>87.375600989999995</v>
      </c>
      <c r="AY124" s="427">
        <v>1.349836</v>
      </c>
      <c r="AZ124" s="428">
        <v>108.7730608</v>
      </c>
      <c r="BA124" s="427">
        <v>21.542278</v>
      </c>
      <c r="BB124" s="428">
        <v>18.326525</v>
      </c>
      <c r="BD124" s="85">
        <v>0</v>
      </c>
      <c r="BE124" s="85">
        <v>0</v>
      </c>
      <c r="BF124" s="85">
        <v>0</v>
      </c>
      <c r="BG124" s="85">
        <v>0</v>
      </c>
      <c r="BH124" s="85">
        <v>0</v>
      </c>
      <c r="BI124" s="85">
        <v>0</v>
      </c>
      <c r="BJ124" s="85">
        <v>0</v>
      </c>
      <c r="BK124" s="85">
        <v>0</v>
      </c>
      <c r="BL124" s="85">
        <v>0</v>
      </c>
      <c r="BM124" s="85">
        <v>0</v>
      </c>
      <c r="BN124" s="85">
        <v>0</v>
      </c>
      <c r="BO124" s="85">
        <v>0</v>
      </c>
    </row>
    <row r="125" spans="1:103" ht="20.45" customHeight="1">
      <c r="B125" s="389" t="s">
        <v>419</v>
      </c>
      <c r="C125" s="426">
        <v>1893.6085931099999</v>
      </c>
      <c r="D125" s="427">
        <v>185.53477960000001</v>
      </c>
      <c r="E125" s="427">
        <v>521.30290200000002</v>
      </c>
      <c r="F125" s="427">
        <v>-128.69774455000001</v>
      </c>
      <c r="G125" s="428">
        <v>292.24680469999998</v>
      </c>
      <c r="H125" s="427">
        <v>0</v>
      </c>
      <c r="I125" s="427">
        <v>166.12028799999999</v>
      </c>
      <c r="J125" s="427">
        <v>188.516854</v>
      </c>
      <c r="K125" s="427">
        <v>50.82943169</v>
      </c>
      <c r="L125" s="428">
        <v>227.94092033000001</v>
      </c>
      <c r="M125" s="427">
        <v>154.29988933999999</v>
      </c>
      <c r="N125" s="427">
        <v>0</v>
      </c>
      <c r="O125" s="427">
        <v>0</v>
      </c>
      <c r="P125" s="427">
        <v>0</v>
      </c>
      <c r="Q125" s="428">
        <v>106.956816</v>
      </c>
      <c r="R125" s="427">
        <v>86.282117999999997</v>
      </c>
      <c r="S125" s="427">
        <v>23.849433999999999</v>
      </c>
      <c r="T125" s="427">
        <v>0</v>
      </c>
      <c r="U125" s="427">
        <v>0</v>
      </c>
      <c r="V125" s="428">
        <v>0</v>
      </c>
      <c r="W125" s="427">
        <v>0</v>
      </c>
      <c r="X125" s="427">
        <v>11.566905</v>
      </c>
      <c r="Y125" s="427">
        <v>5.8508389999999997</v>
      </c>
      <c r="Z125" s="427">
        <v>0</v>
      </c>
      <c r="AA125" s="428">
        <v>0</v>
      </c>
      <c r="AB125" s="427">
        <v>9.7680000000000006E-3</v>
      </c>
      <c r="AC125" s="427">
        <v>0.48862699999999998</v>
      </c>
      <c r="AD125" s="427">
        <v>0.509961</v>
      </c>
      <c r="AE125" s="427">
        <v>0</v>
      </c>
      <c r="AF125" s="428">
        <v>0</v>
      </c>
      <c r="AG125" s="427">
        <v>0</v>
      </c>
      <c r="AH125" s="427">
        <v>0</v>
      </c>
      <c r="AI125" s="427">
        <v>0</v>
      </c>
      <c r="AJ125" s="427">
        <v>0</v>
      </c>
      <c r="AK125" s="428">
        <v>0</v>
      </c>
      <c r="AL125" s="427">
        <v>0</v>
      </c>
      <c r="AM125" s="427">
        <v>0</v>
      </c>
      <c r="AN125" s="427">
        <v>0</v>
      </c>
      <c r="AO125" s="427">
        <v>0</v>
      </c>
      <c r="AP125" s="428">
        <v>0</v>
      </c>
      <c r="AQ125" s="427">
        <v>0</v>
      </c>
      <c r="AR125" s="427">
        <v>0</v>
      </c>
      <c r="AS125" s="427">
        <v>0</v>
      </c>
      <c r="AT125" s="427">
        <v>0</v>
      </c>
      <c r="AU125" s="428">
        <v>0</v>
      </c>
      <c r="AV125" s="427">
        <v>0</v>
      </c>
      <c r="AW125" s="427">
        <v>0</v>
      </c>
      <c r="AX125" s="427">
        <v>0</v>
      </c>
      <c r="AY125" s="427">
        <v>0</v>
      </c>
      <c r="AZ125" s="428">
        <v>0</v>
      </c>
      <c r="BA125" s="427">
        <v>0</v>
      </c>
      <c r="BB125" s="428">
        <v>0</v>
      </c>
      <c r="BD125" s="85">
        <v>0</v>
      </c>
      <c r="BE125" s="85">
        <v>0</v>
      </c>
      <c r="BF125" s="85">
        <v>0</v>
      </c>
      <c r="BG125" s="85">
        <v>0</v>
      </c>
      <c r="BH125" s="85">
        <v>0</v>
      </c>
      <c r="BI125" s="85">
        <v>0</v>
      </c>
      <c r="BJ125" s="85">
        <v>0</v>
      </c>
      <c r="BK125" s="85">
        <v>0</v>
      </c>
      <c r="BL125" s="85">
        <v>0</v>
      </c>
      <c r="BM125" s="85">
        <v>0</v>
      </c>
      <c r="BN125" s="85">
        <v>0</v>
      </c>
      <c r="BO125" s="85">
        <v>0</v>
      </c>
    </row>
    <row r="126" spans="1:103" ht="45" customHeight="1">
      <c r="B126" s="390" t="s">
        <v>420</v>
      </c>
      <c r="C126" s="426">
        <v>2770.2700663400001</v>
      </c>
      <c r="D126" s="427">
        <v>0</v>
      </c>
      <c r="E126" s="427">
        <v>0</v>
      </c>
      <c r="F126" s="427">
        <v>246.43145744</v>
      </c>
      <c r="G126" s="428">
        <v>5.0929078099999998</v>
      </c>
      <c r="H126" s="427">
        <v>0</v>
      </c>
      <c r="I126" s="427">
        <v>137.96161699999999</v>
      </c>
      <c r="J126" s="427">
        <v>796.30576399999995</v>
      </c>
      <c r="K126" s="427">
        <v>612.54549362</v>
      </c>
      <c r="L126" s="428">
        <v>0</v>
      </c>
      <c r="M126" s="427">
        <v>0</v>
      </c>
      <c r="N126" s="427">
        <v>0</v>
      </c>
      <c r="O126" s="427">
        <v>0</v>
      </c>
      <c r="P126" s="427">
        <v>6.8474942800000003</v>
      </c>
      <c r="Q126" s="428">
        <v>311.20449600000001</v>
      </c>
      <c r="R126" s="427">
        <v>108.930719</v>
      </c>
      <c r="S126" s="427">
        <v>16.857243</v>
      </c>
      <c r="T126" s="427">
        <v>0</v>
      </c>
      <c r="U126" s="427">
        <v>0</v>
      </c>
      <c r="V126" s="428">
        <v>19.144451</v>
      </c>
      <c r="W126" s="427">
        <v>20.006301000000001</v>
      </c>
      <c r="X126" s="427">
        <v>214.04755499999999</v>
      </c>
      <c r="Y126" s="427">
        <v>0</v>
      </c>
      <c r="Z126" s="427">
        <v>0</v>
      </c>
      <c r="AA126" s="428">
        <v>0</v>
      </c>
      <c r="AB126" s="427">
        <v>0</v>
      </c>
      <c r="AC126" s="427">
        <v>7.2056519999999997</v>
      </c>
      <c r="AD126" s="427">
        <v>0</v>
      </c>
      <c r="AE126" s="427">
        <v>0</v>
      </c>
      <c r="AF126" s="428">
        <v>0</v>
      </c>
      <c r="AG126" s="427">
        <v>32.197924</v>
      </c>
      <c r="AH126" s="427">
        <v>2.4061569999999999</v>
      </c>
      <c r="AI126" s="427">
        <v>210.408941</v>
      </c>
      <c r="AJ126" s="427">
        <v>0</v>
      </c>
      <c r="AK126" s="428">
        <v>0</v>
      </c>
      <c r="AL126" s="427">
        <v>1.3792508700000001</v>
      </c>
      <c r="AM126" s="427">
        <v>0</v>
      </c>
      <c r="AN126" s="427">
        <v>0</v>
      </c>
      <c r="AO126" s="427">
        <v>2.0511159999999999</v>
      </c>
      <c r="AP126" s="428">
        <v>18.19730332</v>
      </c>
      <c r="AQ126" s="427">
        <v>0</v>
      </c>
      <c r="AR126" s="427">
        <v>0</v>
      </c>
      <c r="AS126" s="427">
        <v>0</v>
      </c>
      <c r="AT126" s="427">
        <v>0</v>
      </c>
      <c r="AU126" s="428">
        <v>0</v>
      </c>
      <c r="AV126" s="427">
        <v>0</v>
      </c>
      <c r="AW126" s="427">
        <v>0</v>
      </c>
      <c r="AX126" s="427">
        <v>0</v>
      </c>
      <c r="AY126" s="427">
        <v>1.0482229999999999</v>
      </c>
      <c r="AZ126" s="428">
        <v>0</v>
      </c>
      <c r="BA126" s="427">
        <v>0</v>
      </c>
      <c r="BB126" s="428">
        <v>0</v>
      </c>
      <c r="BD126" s="85">
        <v>0</v>
      </c>
      <c r="BE126" s="85">
        <v>0</v>
      </c>
      <c r="BF126" s="85">
        <v>0</v>
      </c>
      <c r="BG126" s="85">
        <v>0</v>
      </c>
      <c r="BH126" s="85">
        <v>0</v>
      </c>
      <c r="BI126" s="85">
        <v>0</v>
      </c>
      <c r="BJ126" s="85">
        <v>0</v>
      </c>
      <c r="BK126" s="85">
        <v>0</v>
      </c>
      <c r="BL126" s="85">
        <v>0</v>
      </c>
      <c r="BM126" s="85">
        <v>0</v>
      </c>
      <c r="BN126" s="85">
        <v>0</v>
      </c>
      <c r="BO126" s="85">
        <v>0</v>
      </c>
    </row>
    <row r="127" spans="1:103" ht="20.45" customHeight="1">
      <c r="B127" s="389" t="s">
        <v>421</v>
      </c>
      <c r="C127" s="426">
        <v>254678.66250180997</v>
      </c>
      <c r="D127" s="427">
        <v>38200.414740839995</v>
      </c>
      <c r="E127" s="427">
        <v>37132.000037999998</v>
      </c>
      <c r="F127" s="427">
        <v>26864.35901987</v>
      </c>
      <c r="G127" s="428">
        <v>24630.263390370001</v>
      </c>
      <c r="H127" s="427">
        <v>15314.300236999999</v>
      </c>
      <c r="I127" s="427">
        <v>12228.320489</v>
      </c>
      <c r="J127" s="427">
        <v>4743.3432759999996</v>
      </c>
      <c r="K127" s="427">
        <v>14432.1364605</v>
      </c>
      <c r="L127" s="428">
        <v>2141.60213587</v>
      </c>
      <c r="M127" s="427">
        <v>5814.6177708199994</v>
      </c>
      <c r="N127" s="427">
        <v>14132.503129999999</v>
      </c>
      <c r="O127" s="427">
        <v>7317.4353019199998</v>
      </c>
      <c r="P127" s="427">
        <v>3753.8147147399995</v>
      </c>
      <c r="Q127" s="428">
        <v>2215.663168</v>
      </c>
      <c r="R127" s="427">
        <v>2783.0146719999998</v>
      </c>
      <c r="S127" s="427">
        <v>10104.943057</v>
      </c>
      <c r="T127" s="427">
        <v>5440.4257853100007</v>
      </c>
      <c r="U127" s="427">
        <v>8162.4070510000001</v>
      </c>
      <c r="V127" s="428">
        <v>3968.5963470000002</v>
      </c>
      <c r="W127" s="427">
        <v>886.196732</v>
      </c>
      <c r="X127" s="427">
        <v>710.37614299999996</v>
      </c>
      <c r="Y127" s="427">
        <v>1363.913994</v>
      </c>
      <c r="Z127" s="427">
        <v>2397.794688</v>
      </c>
      <c r="AA127" s="428">
        <v>0</v>
      </c>
      <c r="AB127" s="427">
        <v>777.43931799999996</v>
      </c>
      <c r="AC127" s="427">
        <v>727.53597300000001</v>
      </c>
      <c r="AD127" s="427">
        <v>3634.7467040000001</v>
      </c>
      <c r="AE127" s="427">
        <v>346.50477999999998</v>
      </c>
      <c r="AF127" s="428">
        <v>251.54308402999999</v>
      </c>
      <c r="AG127" s="427">
        <v>588.63594899999998</v>
      </c>
      <c r="AH127" s="427">
        <v>65.029210000000006</v>
      </c>
      <c r="AI127" s="427">
        <v>599.84992399999999</v>
      </c>
      <c r="AJ127" s="427">
        <v>16.768048</v>
      </c>
      <c r="AK127" s="428">
        <v>15.341843529999998</v>
      </c>
      <c r="AL127" s="427">
        <v>10.747147009999999</v>
      </c>
      <c r="AM127" s="427">
        <v>229.04955699999999</v>
      </c>
      <c r="AN127" s="427">
        <v>19.371661</v>
      </c>
      <c r="AO127" s="427">
        <v>1933.5380950000001</v>
      </c>
      <c r="AP127" s="428">
        <v>0</v>
      </c>
      <c r="AQ127" s="427">
        <v>0</v>
      </c>
      <c r="AR127" s="427">
        <v>136.620778</v>
      </c>
      <c r="AS127" s="427">
        <v>0</v>
      </c>
      <c r="AT127" s="427">
        <v>287.27075000000002</v>
      </c>
      <c r="AU127" s="428">
        <v>26.617332999999999</v>
      </c>
      <c r="AV127" s="427">
        <v>129.861422</v>
      </c>
      <c r="AW127" s="427">
        <v>0</v>
      </c>
      <c r="AX127" s="427">
        <v>0</v>
      </c>
      <c r="AY127" s="427">
        <v>143.748583</v>
      </c>
      <c r="AZ127" s="428">
        <v>0</v>
      </c>
      <c r="BA127" s="427">
        <v>0</v>
      </c>
      <c r="BB127" s="428">
        <v>0</v>
      </c>
      <c r="BD127" s="85">
        <v>0</v>
      </c>
      <c r="BE127" s="85">
        <v>0</v>
      </c>
      <c r="BF127" s="85">
        <v>0</v>
      </c>
      <c r="BG127" s="85">
        <v>0</v>
      </c>
      <c r="BH127" s="85">
        <v>0</v>
      </c>
      <c r="BI127" s="85">
        <v>0</v>
      </c>
      <c r="BJ127" s="85">
        <v>0</v>
      </c>
      <c r="BK127" s="85">
        <v>0</v>
      </c>
      <c r="BL127" s="85">
        <v>0</v>
      </c>
      <c r="BM127" s="85">
        <v>0</v>
      </c>
      <c r="BN127" s="85">
        <v>0</v>
      </c>
      <c r="BO127" s="85">
        <v>0</v>
      </c>
    </row>
    <row r="128" spans="1:103" ht="20.45" customHeight="1">
      <c r="B128" s="389" t="s">
        <v>422</v>
      </c>
      <c r="C128" s="426">
        <v>61101.682904889996</v>
      </c>
      <c r="D128" s="427">
        <v>4706.90863137</v>
      </c>
      <c r="E128" s="427">
        <v>12391.911194</v>
      </c>
      <c r="F128" s="427">
        <v>9255.0486435100011</v>
      </c>
      <c r="G128" s="428">
        <v>1173.2128412500001</v>
      </c>
      <c r="H128" s="427">
        <v>3609.5770910000001</v>
      </c>
      <c r="I128" s="427">
        <v>772.396209</v>
      </c>
      <c r="J128" s="427">
        <v>897.806017</v>
      </c>
      <c r="K128" s="427">
        <v>422.72346849000002</v>
      </c>
      <c r="L128" s="428">
        <v>3387.7040309499998</v>
      </c>
      <c r="M128" s="427">
        <v>365.96416729999999</v>
      </c>
      <c r="N128" s="427">
        <v>2701.0374200000001</v>
      </c>
      <c r="O128" s="427">
        <v>1298.3818449400001</v>
      </c>
      <c r="P128" s="427">
        <v>5.4935399999999999E-3</v>
      </c>
      <c r="Q128" s="428">
        <v>3350.7294280000001</v>
      </c>
      <c r="R128" s="427">
        <v>2365.6987250000002</v>
      </c>
      <c r="S128" s="427">
        <v>610.86415599999998</v>
      </c>
      <c r="T128" s="427">
        <v>444.03569186000004</v>
      </c>
      <c r="U128" s="427">
        <v>642.06081400000005</v>
      </c>
      <c r="V128" s="428">
        <v>852.25345300000004</v>
      </c>
      <c r="W128" s="427">
        <v>2952.417344</v>
      </c>
      <c r="X128" s="427">
        <v>4198.0211419999996</v>
      </c>
      <c r="Y128" s="427">
        <v>1249.611985</v>
      </c>
      <c r="Z128" s="427">
        <v>136.63313199999999</v>
      </c>
      <c r="AA128" s="428">
        <v>0</v>
      </c>
      <c r="AB128" s="427">
        <v>1279.4212540000001</v>
      </c>
      <c r="AC128" s="427">
        <v>415.65509800000001</v>
      </c>
      <c r="AD128" s="427">
        <v>59.940877999999998</v>
      </c>
      <c r="AE128" s="427">
        <v>178.740701</v>
      </c>
      <c r="AF128" s="428">
        <v>0</v>
      </c>
      <c r="AG128" s="427">
        <v>649.539176</v>
      </c>
      <c r="AH128" s="427">
        <v>2.4238409999999999</v>
      </c>
      <c r="AI128" s="427">
        <v>150.455634</v>
      </c>
      <c r="AJ128" s="427">
        <v>0.91851400000000005</v>
      </c>
      <c r="AK128" s="428">
        <v>28.704104019999999</v>
      </c>
      <c r="AL128" s="427">
        <v>215.51034016</v>
      </c>
      <c r="AM128" s="427">
        <v>70.356792999999996</v>
      </c>
      <c r="AN128" s="427">
        <v>0</v>
      </c>
      <c r="AO128" s="427">
        <v>55.375191999999998</v>
      </c>
      <c r="AP128" s="428">
        <v>81.085548500000002</v>
      </c>
      <c r="AQ128" s="427">
        <v>0</v>
      </c>
      <c r="AR128" s="427">
        <v>0</v>
      </c>
      <c r="AS128" s="427">
        <v>0</v>
      </c>
      <c r="AT128" s="427">
        <v>100.73564</v>
      </c>
      <c r="AU128" s="428">
        <v>15.103721999999999</v>
      </c>
      <c r="AV128" s="427">
        <v>0</v>
      </c>
      <c r="AW128" s="427">
        <v>12.713545999999999</v>
      </c>
      <c r="AX128" s="427">
        <v>0</v>
      </c>
      <c r="AY128" s="427">
        <v>0</v>
      </c>
      <c r="AZ128" s="428">
        <v>0</v>
      </c>
      <c r="BA128" s="427">
        <v>0</v>
      </c>
      <c r="BB128" s="428">
        <v>0</v>
      </c>
      <c r="BD128" s="85">
        <v>0</v>
      </c>
      <c r="BE128" s="85">
        <v>0</v>
      </c>
      <c r="BF128" s="85">
        <v>0</v>
      </c>
      <c r="BG128" s="85">
        <v>0</v>
      </c>
      <c r="BH128" s="85">
        <v>0</v>
      </c>
      <c r="BI128" s="85">
        <v>0</v>
      </c>
      <c r="BJ128" s="85">
        <v>0</v>
      </c>
      <c r="BK128" s="85">
        <v>0</v>
      </c>
      <c r="BL128" s="85">
        <v>0</v>
      </c>
      <c r="BM128" s="85">
        <v>0</v>
      </c>
      <c r="BN128" s="85">
        <v>0</v>
      </c>
      <c r="BO128" s="85">
        <v>0</v>
      </c>
    </row>
    <row r="129" spans="2:67" ht="20.45" customHeight="1">
      <c r="B129" s="389" t="s">
        <v>423</v>
      </c>
      <c r="C129" s="426">
        <v>27660.90566964</v>
      </c>
      <c r="D129" s="427">
        <v>4726.1934488300003</v>
      </c>
      <c r="E129" s="427">
        <v>1554.954465</v>
      </c>
      <c r="F129" s="427">
        <v>4692.88941935</v>
      </c>
      <c r="G129" s="428">
        <v>0</v>
      </c>
      <c r="H129" s="427">
        <v>16.662792</v>
      </c>
      <c r="I129" s="427">
        <v>0</v>
      </c>
      <c r="J129" s="427">
        <v>15048.870500999999</v>
      </c>
      <c r="K129" s="427">
        <v>0</v>
      </c>
      <c r="L129" s="428">
        <v>30.951256230000002</v>
      </c>
      <c r="M129" s="427">
        <v>1331.8532808900002</v>
      </c>
      <c r="N129" s="427">
        <v>34.596389000000002</v>
      </c>
      <c r="O129" s="427">
        <v>0</v>
      </c>
      <c r="P129" s="427">
        <v>220.68536272999998</v>
      </c>
      <c r="Q129" s="428">
        <v>0</v>
      </c>
      <c r="R129" s="427">
        <v>0</v>
      </c>
      <c r="S129" s="427">
        <v>2.744469</v>
      </c>
      <c r="T129" s="427">
        <v>0.50428560999999994</v>
      </c>
      <c r="U129" s="427">
        <v>0</v>
      </c>
      <c r="V129" s="428">
        <v>0</v>
      </c>
      <c r="W129" s="427">
        <v>0</v>
      </c>
      <c r="X129" s="427">
        <v>0</v>
      </c>
      <c r="Y129" s="427">
        <v>0</v>
      </c>
      <c r="Z129" s="427">
        <v>0</v>
      </c>
      <c r="AA129" s="428">
        <v>0</v>
      </c>
      <c r="AB129" s="427">
        <v>0</v>
      </c>
      <c r="AC129" s="427">
        <v>0</v>
      </c>
      <c r="AD129" s="427">
        <v>0</v>
      </c>
      <c r="AE129" s="427">
        <v>0</v>
      </c>
      <c r="AF129" s="428">
        <v>0</v>
      </c>
      <c r="AG129" s="427">
        <v>0</v>
      </c>
      <c r="AH129" s="427">
        <v>0</v>
      </c>
      <c r="AI129" s="427">
        <v>0</v>
      </c>
      <c r="AJ129" s="427">
        <v>0</v>
      </c>
      <c r="AK129" s="428">
        <v>0</v>
      </c>
      <c r="AL129" s="427">
        <v>0</v>
      </c>
      <c r="AM129" s="427">
        <v>0</v>
      </c>
      <c r="AN129" s="427">
        <v>0</v>
      </c>
      <c r="AO129" s="427">
        <v>0</v>
      </c>
      <c r="AP129" s="428">
        <v>0</v>
      </c>
      <c r="AQ129" s="427">
        <v>0</v>
      </c>
      <c r="AR129" s="427">
        <v>0</v>
      </c>
      <c r="AS129" s="427">
        <v>0</v>
      </c>
      <c r="AT129" s="427">
        <v>0</v>
      </c>
      <c r="AU129" s="428">
        <v>0</v>
      </c>
      <c r="AV129" s="427">
        <v>0</v>
      </c>
      <c r="AW129" s="427">
        <v>0</v>
      </c>
      <c r="AX129" s="427">
        <v>0</v>
      </c>
      <c r="AY129" s="427">
        <v>0</v>
      </c>
      <c r="AZ129" s="428">
        <v>0</v>
      </c>
      <c r="BA129" s="427">
        <v>0</v>
      </c>
      <c r="BB129" s="428">
        <v>0</v>
      </c>
      <c r="BD129" s="85">
        <v>0</v>
      </c>
      <c r="BE129" s="85">
        <v>0</v>
      </c>
      <c r="BF129" s="85">
        <v>0</v>
      </c>
      <c r="BG129" s="85">
        <v>0</v>
      </c>
      <c r="BH129" s="85">
        <v>0</v>
      </c>
      <c r="BI129" s="85">
        <v>0</v>
      </c>
      <c r="BJ129" s="85">
        <v>0</v>
      </c>
      <c r="BK129" s="85">
        <v>0</v>
      </c>
      <c r="BL129" s="85">
        <v>0</v>
      </c>
      <c r="BM129" s="85">
        <v>0</v>
      </c>
      <c r="BN129" s="85">
        <v>0</v>
      </c>
      <c r="BO129" s="85">
        <v>0</v>
      </c>
    </row>
    <row r="130" spans="2:67" ht="20.45" customHeight="1">
      <c r="B130" s="389" t="s">
        <v>424</v>
      </c>
      <c r="C130" s="426">
        <v>149182.01663890004</v>
      </c>
      <c r="D130" s="427">
        <v>0</v>
      </c>
      <c r="E130" s="427">
        <v>0</v>
      </c>
      <c r="F130" s="427">
        <v>137391.56104649001</v>
      </c>
      <c r="G130" s="428">
        <v>0</v>
      </c>
      <c r="H130" s="427">
        <v>0</v>
      </c>
      <c r="I130" s="427">
        <v>0</v>
      </c>
      <c r="J130" s="427">
        <v>9320.3426039999995</v>
      </c>
      <c r="K130" s="427">
        <v>0</v>
      </c>
      <c r="L130" s="428">
        <v>4.5705567699999996</v>
      </c>
      <c r="M130" s="427">
        <v>0</v>
      </c>
      <c r="N130" s="427">
        <v>113.52676</v>
      </c>
      <c r="O130" s="427">
        <v>0</v>
      </c>
      <c r="P130" s="427">
        <v>1266.4658756400001</v>
      </c>
      <c r="Q130" s="428">
        <v>0</v>
      </c>
      <c r="R130" s="427">
        <v>0</v>
      </c>
      <c r="S130" s="427">
        <v>639.86232900000005</v>
      </c>
      <c r="T130" s="427">
        <v>0</v>
      </c>
      <c r="U130" s="427">
        <v>3.0557780000000001</v>
      </c>
      <c r="V130" s="428">
        <v>0</v>
      </c>
      <c r="W130" s="427">
        <v>0</v>
      </c>
      <c r="X130" s="427">
        <v>0</v>
      </c>
      <c r="Y130" s="427">
        <v>440.16488900000002</v>
      </c>
      <c r="Z130" s="427">
        <v>0</v>
      </c>
      <c r="AA130" s="428">
        <v>0</v>
      </c>
      <c r="AB130" s="427">
        <v>0</v>
      </c>
      <c r="AC130" s="427">
        <v>0</v>
      </c>
      <c r="AD130" s="427">
        <v>2.4668000000000001</v>
      </c>
      <c r="AE130" s="427">
        <v>0</v>
      </c>
      <c r="AF130" s="428">
        <v>0</v>
      </c>
      <c r="AG130" s="427">
        <v>0</v>
      </c>
      <c r="AH130" s="427">
        <v>0</v>
      </c>
      <c r="AI130" s="427">
        <v>0</v>
      </c>
      <c r="AJ130" s="427">
        <v>0</v>
      </c>
      <c r="AK130" s="428">
        <v>0</v>
      </c>
      <c r="AL130" s="427">
        <v>0</v>
      </c>
      <c r="AM130" s="427">
        <v>0</v>
      </c>
      <c r="AN130" s="427">
        <v>0</v>
      </c>
      <c r="AO130" s="427">
        <v>0</v>
      </c>
      <c r="AP130" s="428">
        <v>0</v>
      </c>
      <c r="AQ130" s="427">
        <v>0</v>
      </c>
      <c r="AR130" s="427">
        <v>0</v>
      </c>
      <c r="AS130" s="427">
        <v>0</v>
      </c>
      <c r="AT130" s="427">
        <v>0</v>
      </c>
      <c r="AU130" s="428">
        <v>0</v>
      </c>
      <c r="AV130" s="427">
        <v>0</v>
      </c>
      <c r="AW130" s="427">
        <v>0</v>
      </c>
      <c r="AX130" s="427">
        <v>0</v>
      </c>
      <c r="AY130" s="427">
        <v>0</v>
      </c>
      <c r="AZ130" s="428">
        <v>0</v>
      </c>
      <c r="BA130" s="427">
        <v>0</v>
      </c>
      <c r="BB130" s="428">
        <v>0</v>
      </c>
      <c r="BD130" s="85">
        <v>0</v>
      </c>
      <c r="BE130" s="85">
        <v>0</v>
      </c>
      <c r="BF130" s="85">
        <v>0</v>
      </c>
      <c r="BG130" s="85">
        <v>0</v>
      </c>
      <c r="BH130" s="85">
        <v>0</v>
      </c>
      <c r="BI130" s="85">
        <v>0</v>
      </c>
      <c r="BJ130" s="85">
        <v>0</v>
      </c>
      <c r="BK130" s="85">
        <v>0</v>
      </c>
      <c r="BL130" s="85">
        <v>0</v>
      </c>
      <c r="BM130" s="85">
        <v>0</v>
      </c>
      <c r="BN130" s="85">
        <v>0</v>
      </c>
      <c r="BO130" s="85">
        <v>0</v>
      </c>
    </row>
    <row r="131" spans="2:67" ht="20.45" customHeight="1">
      <c r="B131" s="389" t="s">
        <v>425</v>
      </c>
      <c r="C131" s="426">
        <v>892142.15628164005</v>
      </c>
      <c r="D131" s="427">
        <v>214115.27806067999</v>
      </c>
      <c r="E131" s="427">
        <v>102764.12543</v>
      </c>
      <c r="F131" s="427">
        <v>117130.41174022001</v>
      </c>
      <c r="G131" s="428">
        <v>62850.286397819997</v>
      </c>
      <c r="H131" s="427">
        <v>52765.198063000003</v>
      </c>
      <c r="I131" s="427">
        <v>46516.727312000003</v>
      </c>
      <c r="J131" s="427">
        <v>44392.199424999999</v>
      </c>
      <c r="K131" s="427">
        <v>13028.44168777</v>
      </c>
      <c r="L131" s="428">
        <v>25560.91088177</v>
      </c>
      <c r="M131" s="427">
        <v>75792.416750259988</v>
      </c>
      <c r="N131" s="427">
        <v>7432.6624270000002</v>
      </c>
      <c r="O131" s="427">
        <v>4001.6135710600001</v>
      </c>
      <c r="P131" s="427">
        <v>18399.394941990002</v>
      </c>
      <c r="Q131" s="428">
        <v>3006.6961740000002</v>
      </c>
      <c r="R131" s="427">
        <v>1855.6052589999999</v>
      </c>
      <c r="S131" s="427">
        <v>7316.8779530000002</v>
      </c>
      <c r="T131" s="427">
        <v>11362.247138229999</v>
      </c>
      <c r="U131" s="427">
        <v>942.97551299999998</v>
      </c>
      <c r="V131" s="428">
        <v>8011.8871280000003</v>
      </c>
      <c r="W131" s="427">
        <v>7484.1047280000003</v>
      </c>
      <c r="X131" s="427">
        <v>0</v>
      </c>
      <c r="Y131" s="427">
        <v>7315.3088340000004</v>
      </c>
      <c r="Z131" s="427">
        <v>5430.8712349999996</v>
      </c>
      <c r="AA131" s="428">
        <v>27482.302653999999</v>
      </c>
      <c r="AB131" s="427">
        <v>2722.3576389999998</v>
      </c>
      <c r="AC131" s="427">
        <v>2676.8131389999999</v>
      </c>
      <c r="AD131" s="427">
        <v>20.249009000000001</v>
      </c>
      <c r="AE131" s="427">
        <v>1409.6434420000001</v>
      </c>
      <c r="AF131" s="428">
        <v>4457.3309109499996</v>
      </c>
      <c r="AG131" s="427">
        <v>674.69729700000005</v>
      </c>
      <c r="AH131" s="427">
        <v>6838.8529570000001</v>
      </c>
      <c r="AI131" s="427">
        <v>0</v>
      </c>
      <c r="AJ131" s="427">
        <v>1568.0140409999999</v>
      </c>
      <c r="AK131" s="428">
        <v>1451.9423722199999</v>
      </c>
      <c r="AL131" s="427">
        <v>519.01415349000001</v>
      </c>
      <c r="AM131" s="427">
        <v>10.974831</v>
      </c>
      <c r="AN131" s="427">
        <v>307.090484</v>
      </c>
      <c r="AO131" s="427">
        <v>1489.6628459999999</v>
      </c>
      <c r="AP131" s="428">
        <v>883.70260851</v>
      </c>
      <c r="AQ131" s="427">
        <v>924.30778399999997</v>
      </c>
      <c r="AR131" s="427">
        <v>234.566563</v>
      </c>
      <c r="AS131" s="427">
        <v>264.32853763999998</v>
      </c>
      <c r="AT131" s="427">
        <v>112.030215</v>
      </c>
      <c r="AU131" s="428">
        <v>12.422756</v>
      </c>
      <c r="AV131" s="427">
        <v>199.81471099999999</v>
      </c>
      <c r="AW131" s="427">
        <v>163.14325600000001</v>
      </c>
      <c r="AX131" s="427">
        <v>4.8126910299999999</v>
      </c>
      <c r="AY131" s="427">
        <v>0</v>
      </c>
      <c r="AZ131" s="428">
        <v>0</v>
      </c>
      <c r="BA131" s="427">
        <v>0</v>
      </c>
      <c r="BB131" s="428">
        <v>237.840733</v>
      </c>
      <c r="BD131" s="85">
        <v>0</v>
      </c>
      <c r="BE131" s="85">
        <v>0</v>
      </c>
      <c r="BF131" s="85">
        <v>0</v>
      </c>
      <c r="BG131" s="85">
        <v>0</v>
      </c>
      <c r="BH131" s="85">
        <v>0</v>
      </c>
      <c r="BI131" s="85">
        <v>0</v>
      </c>
      <c r="BJ131" s="85">
        <v>0</v>
      </c>
      <c r="BK131" s="85">
        <v>0</v>
      </c>
      <c r="BL131" s="85">
        <v>0</v>
      </c>
      <c r="BM131" s="85">
        <v>0</v>
      </c>
      <c r="BN131" s="85">
        <v>0</v>
      </c>
      <c r="BO131" s="85">
        <v>0</v>
      </c>
    </row>
    <row r="132" spans="2:67" ht="20.45" customHeight="1">
      <c r="B132" s="389" t="s">
        <v>426</v>
      </c>
      <c r="C132" s="426">
        <v>22396.253160460004</v>
      </c>
      <c r="D132" s="427">
        <v>7555.4658665699999</v>
      </c>
      <c r="E132" s="427">
        <v>1612.848254</v>
      </c>
      <c r="F132" s="427">
        <v>1489.1336912899999</v>
      </c>
      <c r="G132" s="428">
        <v>2721.22628579</v>
      </c>
      <c r="H132" s="427">
        <v>979.30595500000004</v>
      </c>
      <c r="I132" s="427">
        <v>648.25976200000002</v>
      </c>
      <c r="J132" s="427">
        <v>732.13014999999996</v>
      </c>
      <c r="K132" s="427">
        <v>0.73021990000000003</v>
      </c>
      <c r="L132" s="428">
        <v>395.30522830000001</v>
      </c>
      <c r="M132" s="427">
        <v>3090.2412216299999</v>
      </c>
      <c r="N132" s="427">
        <v>416.66343499999999</v>
      </c>
      <c r="O132" s="427">
        <v>18.811221850000003</v>
      </c>
      <c r="P132" s="427">
        <v>378.93261762000003</v>
      </c>
      <c r="Q132" s="428">
        <v>0</v>
      </c>
      <c r="R132" s="427">
        <v>0</v>
      </c>
      <c r="S132" s="427">
        <v>56.452260000000003</v>
      </c>
      <c r="T132" s="427">
        <v>319.86300617000001</v>
      </c>
      <c r="U132" s="427">
        <v>8.0632459999999995</v>
      </c>
      <c r="V132" s="428">
        <v>31.197770999999999</v>
      </c>
      <c r="W132" s="427">
        <v>0</v>
      </c>
      <c r="X132" s="427">
        <v>0</v>
      </c>
      <c r="Y132" s="427">
        <v>154.73996299999999</v>
      </c>
      <c r="Z132" s="427">
        <v>147.235874</v>
      </c>
      <c r="AA132" s="428">
        <v>1029.9967220000001</v>
      </c>
      <c r="AB132" s="427">
        <v>131.52179599999999</v>
      </c>
      <c r="AC132" s="427">
        <v>74.245676000000003</v>
      </c>
      <c r="AD132" s="427">
        <v>0</v>
      </c>
      <c r="AE132" s="427">
        <v>25.048261</v>
      </c>
      <c r="AF132" s="428">
        <v>220.30085433000002</v>
      </c>
      <c r="AG132" s="427">
        <v>0</v>
      </c>
      <c r="AH132" s="427">
        <v>0</v>
      </c>
      <c r="AI132" s="427">
        <v>0</v>
      </c>
      <c r="AJ132" s="427">
        <v>4.5886139999999997</v>
      </c>
      <c r="AK132" s="428">
        <v>6.2145502400000003</v>
      </c>
      <c r="AL132" s="427">
        <v>0</v>
      </c>
      <c r="AM132" s="427">
        <v>2.398015</v>
      </c>
      <c r="AN132" s="427">
        <v>11.058771999999999</v>
      </c>
      <c r="AO132" s="427">
        <v>40.548926000000002</v>
      </c>
      <c r="AP132" s="428">
        <v>51.908793709999998</v>
      </c>
      <c r="AQ132" s="427">
        <v>9.1995830000000005</v>
      </c>
      <c r="AR132" s="427">
        <v>0</v>
      </c>
      <c r="AS132" s="427">
        <v>0</v>
      </c>
      <c r="AT132" s="427">
        <v>27.751277999999999</v>
      </c>
      <c r="AU132" s="428">
        <v>0</v>
      </c>
      <c r="AV132" s="427">
        <v>0</v>
      </c>
      <c r="AW132" s="427">
        <v>1.0761000000000001</v>
      </c>
      <c r="AX132" s="427">
        <v>0.84027006000000004</v>
      </c>
      <c r="AY132" s="427">
        <v>0</v>
      </c>
      <c r="AZ132" s="428">
        <v>0</v>
      </c>
      <c r="BA132" s="427">
        <v>0</v>
      </c>
      <c r="BB132" s="428">
        <v>2.9489200000000002</v>
      </c>
      <c r="BD132" s="85">
        <v>0</v>
      </c>
      <c r="BE132" s="85">
        <v>0</v>
      </c>
      <c r="BF132" s="85">
        <v>0</v>
      </c>
      <c r="BG132" s="85">
        <v>0</v>
      </c>
      <c r="BH132" s="85">
        <v>0</v>
      </c>
      <c r="BI132" s="85">
        <v>0</v>
      </c>
      <c r="BJ132" s="85">
        <v>0</v>
      </c>
      <c r="BK132" s="85">
        <v>0</v>
      </c>
      <c r="BL132" s="85">
        <v>0</v>
      </c>
      <c r="BM132" s="85">
        <v>0</v>
      </c>
      <c r="BN132" s="85">
        <v>0</v>
      </c>
      <c r="BO132" s="85">
        <v>0</v>
      </c>
    </row>
    <row r="133" spans="2:67" ht="20.45" customHeight="1">
      <c r="B133" s="389" t="s">
        <v>427</v>
      </c>
      <c r="C133" s="426">
        <v>8205.3448382299994</v>
      </c>
      <c r="D133" s="427">
        <v>1314.06455725</v>
      </c>
      <c r="E133" s="427">
        <v>308.54124100000001</v>
      </c>
      <c r="F133" s="427">
        <v>258.45972488000001</v>
      </c>
      <c r="G133" s="428">
        <v>1069.08972206</v>
      </c>
      <c r="H133" s="427">
        <v>424.417573</v>
      </c>
      <c r="I133" s="427">
        <v>376.76281499999999</v>
      </c>
      <c r="J133" s="427">
        <v>210.87140199999999</v>
      </c>
      <c r="K133" s="427">
        <v>115.31796979000001</v>
      </c>
      <c r="L133" s="428">
        <v>108.58679049</v>
      </c>
      <c r="M133" s="427">
        <v>3095.7026778300001</v>
      </c>
      <c r="N133" s="427">
        <v>2.7535989999999999</v>
      </c>
      <c r="O133" s="427">
        <v>3.92662727</v>
      </c>
      <c r="P133" s="427">
        <v>140.80176342999999</v>
      </c>
      <c r="Q133" s="428">
        <v>0</v>
      </c>
      <c r="R133" s="427">
        <v>0</v>
      </c>
      <c r="S133" s="427">
        <v>8.2380999999999996E-2</v>
      </c>
      <c r="T133" s="427">
        <v>257.96664565999998</v>
      </c>
      <c r="U133" s="427">
        <v>5.6236629999999996</v>
      </c>
      <c r="V133" s="428">
        <v>60.516708000000001</v>
      </c>
      <c r="W133" s="427">
        <v>107.93145199999999</v>
      </c>
      <c r="X133" s="427">
        <v>0</v>
      </c>
      <c r="Y133" s="427">
        <v>22.642626</v>
      </c>
      <c r="Z133" s="427">
        <v>4.3534579999999998</v>
      </c>
      <c r="AA133" s="428">
        <v>7.5451930000000003</v>
      </c>
      <c r="AB133" s="427">
        <v>107.560153</v>
      </c>
      <c r="AC133" s="427">
        <v>21.613194</v>
      </c>
      <c r="AD133" s="427">
        <v>0</v>
      </c>
      <c r="AE133" s="427">
        <v>67.415036999999998</v>
      </c>
      <c r="AF133" s="428">
        <v>12.051093419999999</v>
      </c>
      <c r="AG133" s="427">
        <v>0</v>
      </c>
      <c r="AH133" s="427">
        <v>0</v>
      </c>
      <c r="AI133" s="427">
        <v>0</v>
      </c>
      <c r="AJ133" s="427">
        <v>9.4388950000000005</v>
      </c>
      <c r="AK133" s="428">
        <v>1.4653266899999999</v>
      </c>
      <c r="AL133" s="427">
        <v>0</v>
      </c>
      <c r="AM133" s="427">
        <v>0</v>
      </c>
      <c r="AN133" s="427">
        <v>0</v>
      </c>
      <c r="AO133" s="427">
        <v>60.735636</v>
      </c>
      <c r="AP133" s="428">
        <v>12.905549460000001</v>
      </c>
      <c r="AQ133" s="427">
        <v>12.783590999999999</v>
      </c>
      <c r="AR133" s="427">
        <v>0</v>
      </c>
      <c r="AS133" s="427">
        <v>0</v>
      </c>
      <c r="AT133" s="427">
        <v>3.3378169999999998</v>
      </c>
      <c r="AU133" s="428">
        <v>0</v>
      </c>
      <c r="AV133" s="427">
        <v>0</v>
      </c>
      <c r="AW133" s="427">
        <v>0</v>
      </c>
      <c r="AX133" s="427">
        <v>0</v>
      </c>
      <c r="AY133" s="427">
        <v>0</v>
      </c>
      <c r="AZ133" s="428">
        <v>0</v>
      </c>
      <c r="BA133" s="427">
        <v>0</v>
      </c>
      <c r="BB133" s="428">
        <v>7.9955999999999999E-2</v>
      </c>
      <c r="BD133" s="85">
        <v>0</v>
      </c>
      <c r="BE133" s="85">
        <v>0</v>
      </c>
      <c r="BF133" s="85">
        <v>0</v>
      </c>
      <c r="BG133" s="85">
        <v>0</v>
      </c>
      <c r="BH133" s="85">
        <v>0</v>
      </c>
      <c r="BI133" s="85">
        <v>0</v>
      </c>
      <c r="BJ133" s="85">
        <v>0</v>
      </c>
      <c r="BK133" s="85">
        <v>0</v>
      </c>
      <c r="BL133" s="85">
        <v>0</v>
      </c>
      <c r="BM133" s="85">
        <v>0</v>
      </c>
      <c r="BN133" s="85">
        <v>0</v>
      </c>
      <c r="BO133" s="85">
        <v>0</v>
      </c>
    </row>
    <row r="134" spans="2:67" ht="20.45" customHeight="1">
      <c r="B134" s="389" t="s">
        <v>428</v>
      </c>
      <c r="C134" s="426">
        <v>267.67048904000001</v>
      </c>
      <c r="D134" s="427">
        <v>267.67048904000001</v>
      </c>
      <c r="E134" s="427">
        <v>0</v>
      </c>
      <c r="F134" s="427">
        <v>0</v>
      </c>
      <c r="G134" s="428">
        <v>0</v>
      </c>
      <c r="H134" s="427">
        <v>0</v>
      </c>
      <c r="I134" s="427">
        <v>0</v>
      </c>
      <c r="J134" s="427">
        <v>0</v>
      </c>
      <c r="K134" s="427">
        <v>0</v>
      </c>
      <c r="L134" s="428">
        <v>0</v>
      </c>
      <c r="M134" s="427">
        <v>0</v>
      </c>
      <c r="N134" s="427">
        <v>0</v>
      </c>
      <c r="O134" s="427">
        <v>0</v>
      </c>
      <c r="P134" s="427">
        <v>0</v>
      </c>
      <c r="Q134" s="428">
        <v>0</v>
      </c>
      <c r="R134" s="427">
        <v>0</v>
      </c>
      <c r="S134" s="427">
        <v>0</v>
      </c>
      <c r="T134" s="427">
        <v>0</v>
      </c>
      <c r="U134" s="427">
        <v>0</v>
      </c>
      <c r="V134" s="428">
        <v>0</v>
      </c>
      <c r="W134" s="427">
        <v>0</v>
      </c>
      <c r="X134" s="427">
        <v>0</v>
      </c>
      <c r="Y134" s="427">
        <v>0</v>
      </c>
      <c r="Z134" s="427">
        <v>0</v>
      </c>
      <c r="AA134" s="428">
        <v>0</v>
      </c>
      <c r="AB134" s="427">
        <v>0</v>
      </c>
      <c r="AC134" s="427">
        <v>0</v>
      </c>
      <c r="AD134" s="427">
        <v>0</v>
      </c>
      <c r="AE134" s="427">
        <v>0</v>
      </c>
      <c r="AF134" s="428">
        <v>0</v>
      </c>
      <c r="AG134" s="427">
        <v>0</v>
      </c>
      <c r="AH134" s="427">
        <v>0</v>
      </c>
      <c r="AI134" s="427">
        <v>0</v>
      </c>
      <c r="AJ134" s="427">
        <v>0</v>
      </c>
      <c r="AK134" s="428">
        <v>0</v>
      </c>
      <c r="AL134" s="427">
        <v>0</v>
      </c>
      <c r="AM134" s="427">
        <v>0</v>
      </c>
      <c r="AN134" s="427">
        <v>0</v>
      </c>
      <c r="AO134" s="427">
        <v>0</v>
      </c>
      <c r="AP134" s="428">
        <v>0</v>
      </c>
      <c r="AQ134" s="427">
        <v>0</v>
      </c>
      <c r="AR134" s="427">
        <v>0</v>
      </c>
      <c r="AS134" s="427">
        <v>0</v>
      </c>
      <c r="AT134" s="427">
        <v>0</v>
      </c>
      <c r="AU134" s="428">
        <v>0</v>
      </c>
      <c r="AV134" s="427">
        <v>0</v>
      </c>
      <c r="AW134" s="427">
        <v>0</v>
      </c>
      <c r="AX134" s="427">
        <v>0</v>
      </c>
      <c r="AY134" s="427">
        <v>0</v>
      </c>
      <c r="AZ134" s="428">
        <v>0</v>
      </c>
      <c r="BA134" s="427">
        <v>0</v>
      </c>
      <c r="BB134" s="428">
        <v>0</v>
      </c>
      <c r="BD134" s="85">
        <v>0</v>
      </c>
      <c r="BE134" s="85">
        <v>0</v>
      </c>
      <c r="BF134" s="85">
        <v>0</v>
      </c>
      <c r="BG134" s="85">
        <v>0</v>
      </c>
      <c r="BH134" s="85">
        <v>0</v>
      </c>
      <c r="BI134" s="85">
        <v>0</v>
      </c>
      <c r="BJ134" s="85">
        <v>0</v>
      </c>
      <c r="BK134" s="85">
        <v>0</v>
      </c>
      <c r="BL134" s="85">
        <v>0</v>
      </c>
      <c r="BM134" s="85">
        <v>0</v>
      </c>
      <c r="BN134" s="85">
        <v>0</v>
      </c>
      <c r="BO134" s="85">
        <v>0</v>
      </c>
    </row>
    <row r="135" spans="2:67" ht="20.45" customHeight="1">
      <c r="B135" s="389" t="s">
        <v>429</v>
      </c>
      <c r="C135" s="426">
        <v>0</v>
      </c>
      <c r="D135" s="427">
        <v>0</v>
      </c>
      <c r="E135" s="427">
        <v>0</v>
      </c>
      <c r="F135" s="427">
        <v>0</v>
      </c>
      <c r="G135" s="428">
        <v>0</v>
      </c>
      <c r="H135" s="427">
        <v>0</v>
      </c>
      <c r="I135" s="427">
        <v>0</v>
      </c>
      <c r="J135" s="427">
        <v>0</v>
      </c>
      <c r="K135" s="427">
        <v>0</v>
      </c>
      <c r="L135" s="428">
        <v>0</v>
      </c>
      <c r="M135" s="427">
        <v>0</v>
      </c>
      <c r="N135" s="427">
        <v>0</v>
      </c>
      <c r="O135" s="427">
        <v>0</v>
      </c>
      <c r="P135" s="427">
        <v>0</v>
      </c>
      <c r="Q135" s="428">
        <v>0</v>
      </c>
      <c r="R135" s="427">
        <v>0</v>
      </c>
      <c r="S135" s="427">
        <v>0</v>
      </c>
      <c r="T135" s="427">
        <v>0</v>
      </c>
      <c r="U135" s="427">
        <v>0</v>
      </c>
      <c r="V135" s="428">
        <v>0</v>
      </c>
      <c r="W135" s="427">
        <v>0</v>
      </c>
      <c r="X135" s="427">
        <v>0</v>
      </c>
      <c r="Y135" s="427">
        <v>0</v>
      </c>
      <c r="Z135" s="427">
        <v>0</v>
      </c>
      <c r="AA135" s="428">
        <v>0</v>
      </c>
      <c r="AB135" s="427">
        <v>0</v>
      </c>
      <c r="AC135" s="427">
        <v>0</v>
      </c>
      <c r="AD135" s="427">
        <v>0</v>
      </c>
      <c r="AE135" s="427">
        <v>0</v>
      </c>
      <c r="AF135" s="428">
        <v>0</v>
      </c>
      <c r="AG135" s="427">
        <v>0</v>
      </c>
      <c r="AH135" s="427">
        <v>0</v>
      </c>
      <c r="AI135" s="427">
        <v>0</v>
      </c>
      <c r="AJ135" s="427">
        <v>0</v>
      </c>
      <c r="AK135" s="428">
        <v>0</v>
      </c>
      <c r="AL135" s="427">
        <v>0</v>
      </c>
      <c r="AM135" s="427">
        <v>0</v>
      </c>
      <c r="AN135" s="427">
        <v>0</v>
      </c>
      <c r="AO135" s="427">
        <v>0</v>
      </c>
      <c r="AP135" s="428">
        <v>0</v>
      </c>
      <c r="AQ135" s="427">
        <v>0</v>
      </c>
      <c r="AR135" s="427">
        <v>0</v>
      </c>
      <c r="AS135" s="427">
        <v>0</v>
      </c>
      <c r="AT135" s="427">
        <v>0</v>
      </c>
      <c r="AU135" s="428">
        <v>0</v>
      </c>
      <c r="AV135" s="427">
        <v>0</v>
      </c>
      <c r="AW135" s="427">
        <v>0</v>
      </c>
      <c r="AX135" s="427">
        <v>0</v>
      </c>
      <c r="AY135" s="427">
        <v>0</v>
      </c>
      <c r="AZ135" s="428">
        <v>0</v>
      </c>
      <c r="BA135" s="427">
        <v>0</v>
      </c>
      <c r="BB135" s="428">
        <v>0</v>
      </c>
      <c r="BD135" s="85">
        <v>0</v>
      </c>
      <c r="BE135" s="85">
        <v>0</v>
      </c>
      <c r="BF135" s="85">
        <v>0</v>
      </c>
      <c r="BG135" s="85">
        <v>0</v>
      </c>
      <c r="BH135" s="85">
        <v>0</v>
      </c>
      <c r="BI135" s="85">
        <v>0</v>
      </c>
      <c r="BJ135" s="85">
        <v>0</v>
      </c>
      <c r="BK135" s="85">
        <v>0</v>
      </c>
      <c r="BL135" s="85">
        <v>0</v>
      </c>
      <c r="BM135" s="85">
        <v>0</v>
      </c>
      <c r="BN135" s="85">
        <v>0</v>
      </c>
      <c r="BO135" s="85">
        <v>0</v>
      </c>
    </row>
    <row r="136" spans="2:67" ht="20.45" customHeight="1">
      <c r="B136" s="389" t="s">
        <v>430</v>
      </c>
      <c r="C136" s="426">
        <v>10812.14935767</v>
      </c>
      <c r="D136" s="427">
        <v>2689.2206306900002</v>
      </c>
      <c r="E136" s="427">
        <v>537.25472300000001</v>
      </c>
      <c r="F136" s="427">
        <v>1617.6722979400001</v>
      </c>
      <c r="G136" s="428">
        <v>619.73038839999992</v>
      </c>
      <c r="H136" s="427">
        <v>1066.5162760000001</v>
      </c>
      <c r="I136" s="427">
        <v>450.54556100000002</v>
      </c>
      <c r="J136" s="427">
        <v>479.727101</v>
      </c>
      <c r="K136" s="427">
        <v>257.73567358999998</v>
      </c>
      <c r="L136" s="428">
        <v>833.72113478999995</v>
      </c>
      <c r="M136" s="427">
        <v>249.75254130000002</v>
      </c>
      <c r="N136" s="427">
        <v>157.62867399999999</v>
      </c>
      <c r="O136" s="427">
        <v>41.650711299999998</v>
      </c>
      <c r="P136" s="427">
        <v>715.93816542999991</v>
      </c>
      <c r="Q136" s="428">
        <v>8.0368169999999992</v>
      </c>
      <c r="R136" s="427">
        <v>0</v>
      </c>
      <c r="S136" s="427">
        <v>73.266520999999997</v>
      </c>
      <c r="T136" s="427">
        <v>50.556017179999998</v>
      </c>
      <c r="U136" s="427">
        <v>51.159993</v>
      </c>
      <c r="V136" s="428">
        <v>40.735177</v>
      </c>
      <c r="W136" s="427">
        <v>37.157823999999998</v>
      </c>
      <c r="X136" s="427">
        <v>0</v>
      </c>
      <c r="Y136" s="427">
        <v>67.230597000000003</v>
      </c>
      <c r="Z136" s="427">
        <v>243.74126899999999</v>
      </c>
      <c r="AA136" s="428">
        <v>0</v>
      </c>
      <c r="AB136" s="427">
        <v>144.12455399999999</v>
      </c>
      <c r="AC136" s="427">
        <v>84.511574999999993</v>
      </c>
      <c r="AD136" s="427">
        <v>7.8750000000000001E-2</v>
      </c>
      <c r="AE136" s="427">
        <v>66.251806999999999</v>
      </c>
      <c r="AF136" s="428">
        <v>39.675290780000005</v>
      </c>
      <c r="AG136" s="427">
        <v>1.8239540000000001</v>
      </c>
      <c r="AH136" s="427">
        <v>0</v>
      </c>
      <c r="AI136" s="427">
        <v>0</v>
      </c>
      <c r="AJ136" s="427">
        <v>39.678223000000003</v>
      </c>
      <c r="AK136" s="428">
        <v>38.781087240000005</v>
      </c>
      <c r="AL136" s="427">
        <v>4.3233191900000003</v>
      </c>
      <c r="AM136" s="427">
        <v>0</v>
      </c>
      <c r="AN136" s="427">
        <v>9.5907689999999999</v>
      </c>
      <c r="AO136" s="427">
        <v>28.632062999999999</v>
      </c>
      <c r="AP136" s="428">
        <v>40.106229409999997</v>
      </c>
      <c r="AQ136" s="427">
        <v>5.517836</v>
      </c>
      <c r="AR136" s="427">
        <v>5.5028129999999997</v>
      </c>
      <c r="AS136" s="427">
        <v>11.385801429999999</v>
      </c>
      <c r="AT136" s="427">
        <v>9.7075999999999996E-2</v>
      </c>
      <c r="AU136" s="428">
        <v>1.389E-3</v>
      </c>
      <c r="AV136" s="427">
        <v>2.0298620000000001</v>
      </c>
      <c r="AW136" s="427">
        <v>1.052144</v>
      </c>
      <c r="AX136" s="427">
        <v>0</v>
      </c>
      <c r="AY136" s="427">
        <v>0</v>
      </c>
      <c r="AZ136" s="428">
        <v>0</v>
      </c>
      <c r="BA136" s="427">
        <v>0</v>
      </c>
      <c r="BB136" s="428">
        <v>6.7210000000000004E-3</v>
      </c>
      <c r="BD136" s="85">
        <v>0</v>
      </c>
      <c r="BE136" s="85">
        <v>0</v>
      </c>
      <c r="BF136" s="85">
        <v>0</v>
      </c>
      <c r="BG136" s="85">
        <v>0</v>
      </c>
      <c r="BH136" s="85">
        <v>0</v>
      </c>
      <c r="BI136" s="85">
        <v>0</v>
      </c>
      <c r="BJ136" s="85">
        <v>0</v>
      </c>
      <c r="BK136" s="85">
        <v>0</v>
      </c>
      <c r="BL136" s="85">
        <v>0</v>
      </c>
      <c r="BM136" s="85">
        <v>0</v>
      </c>
      <c r="BN136" s="85">
        <v>0</v>
      </c>
      <c r="BO136" s="85">
        <v>0</v>
      </c>
    </row>
    <row r="137" spans="2:67" ht="20.45" customHeight="1">
      <c r="B137" s="389" t="s">
        <v>431</v>
      </c>
      <c r="C137" s="426">
        <v>1036.0846682899999</v>
      </c>
      <c r="D137" s="427">
        <v>460.19523033999997</v>
      </c>
      <c r="E137" s="427">
        <v>0</v>
      </c>
      <c r="F137" s="427">
        <v>401.07033104999999</v>
      </c>
      <c r="G137" s="428">
        <v>93.271243900000002</v>
      </c>
      <c r="H137" s="427">
        <v>0</v>
      </c>
      <c r="I137" s="427">
        <v>0</v>
      </c>
      <c r="J137" s="427">
        <v>0</v>
      </c>
      <c r="K137" s="427">
        <v>0</v>
      </c>
      <c r="L137" s="428">
        <v>0</v>
      </c>
      <c r="M137" s="427">
        <v>0</v>
      </c>
      <c r="N137" s="427">
        <v>0</v>
      </c>
      <c r="O137" s="427">
        <v>0</v>
      </c>
      <c r="P137" s="427">
        <v>0</v>
      </c>
      <c r="Q137" s="428">
        <v>0</v>
      </c>
      <c r="R137" s="427">
        <v>0</v>
      </c>
      <c r="S137" s="427">
        <v>0</v>
      </c>
      <c r="T137" s="427">
        <v>0</v>
      </c>
      <c r="U137" s="427">
        <v>0</v>
      </c>
      <c r="V137" s="428">
        <v>0</v>
      </c>
      <c r="W137" s="427">
        <v>0</v>
      </c>
      <c r="X137" s="427">
        <v>0</v>
      </c>
      <c r="Y137" s="427">
        <v>0</v>
      </c>
      <c r="Z137" s="427">
        <v>0</v>
      </c>
      <c r="AA137" s="428">
        <v>79.871032</v>
      </c>
      <c r="AB137" s="427">
        <v>0</v>
      </c>
      <c r="AC137" s="427">
        <v>0</v>
      </c>
      <c r="AD137" s="427">
        <v>0</v>
      </c>
      <c r="AE137" s="427">
        <v>0</v>
      </c>
      <c r="AF137" s="428">
        <v>0</v>
      </c>
      <c r="AG137" s="427">
        <v>0</v>
      </c>
      <c r="AH137" s="427">
        <v>1.6695610000000001</v>
      </c>
      <c r="AI137" s="427">
        <v>0</v>
      </c>
      <c r="AJ137" s="427">
        <v>0</v>
      </c>
      <c r="AK137" s="428">
        <v>0</v>
      </c>
      <c r="AL137" s="427">
        <v>0</v>
      </c>
      <c r="AM137" s="427">
        <v>0</v>
      </c>
      <c r="AN137" s="427">
        <v>7.2700000000000004E-3</v>
      </c>
      <c r="AO137" s="427">
        <v>0</v>
      </c>
      <c r="AP137" s="428">
        <v>0</v>
      </c>
      <c r="AQ137" s="427">
        <v>0</v>
      </c>
      <c r="AR137" s="427">
        <v>0</v>
      </c>
      <c r="AS137" s="427">
        <v>0</v>
      </c>
      <c r="AT137" s="427">
        <v>0</v>
      </c>
      <c r="AU137" s="428">
        <v>0</v>
      </c>
      <c r="AV137" s="427">
        <v>0</v>
      </c>
      <c r="AW137" s="427">
        <v>0</v>
      </c>
      <c r="AX137" s="427">
        <v>0</v>
      </c>
      <c r="AY137" s="427">
        <v>0</v>
      </c>
      <c r="AZ137" s="428">
        <v>0</v>
      </c>
      <c r="BA137" s="427">
        <v>0</v>
      </c>
      <c r="BB137" s="428">
        <v>0</v>
      </c>
      <c r="BD137" s="85">
        <v>0</v>
      </c>
      <c r="BE137" s="85">
        <v>0</v>
      </c>
      <c r="BF137" s="85">
        <v>0</v>
      </c>
      <c r="BG137" s="85">
        <v>0</v>
      </c>
      <c r="BH137" s="85">
        <v>0</v>
      </c>
      <c r="BI137" s="85">
        <v>0</v>
      </c>
      <c r="BJ137" s="85">
        <v>0</v>
      </c>
      <c r="BK137" s="85">
        <v>0</v>
      </c>
      <c r="BL137" s="85">
        <v>0</v>
      </c>
      <c r="BM137" s="85">
        <v>0</v>
      </c>
      <c r="BN137" s="85">
        <v>0</v>
      </c>
      <c r="BO137" s="85">
        <v>0</v>
      </c>
    </row>
    <row r="138" spans="2:67" ht="20.45" customHeight="1">
      <c r="B138" s="389" t="s">
        <v>432</v>
      </c>
      <c r="C138" s="426">
        <v>164.67769991999998</v>
      </c>
      <c r="D138" s="427">
        <v>0.23077701</v>
      </c>
      <c r="E138" s="427">
        <v>0</v>
      </c>
      <c r="F138" s="427">
        <v>0</v>
      </c>
      <c r="G138" s="428">
        <v>0</v>
      </c>
      <c r="H138" s="427">
        <v>0</v>
      </c>
      <c r="I138" s="427">
        <v>0</v>
      </c>
      <c r="J138" s="427">
        <v>0</v>
      </c>
      <c r="K138" s="427">
        <v>0</v>
      </c>
      <c r="L138" s="428">
        <v>0</v>
      </c>
      <c r="M138" s="427">
        <v>144.75530763999998</v>
      </c>
      <c r="N138" s="427">
        <v>0</v>
      </c>
      <c r="O138" s="427">
        <v>0</v>
      </c>
      <c r="P138" s="427">
        <v>0</v>
      </c>
      <c r="Q138" s="428">
        <v>0</v>
      </c>
      <c r="R138" s="427">
        <v>0</v>
      </c>
      <c r="S138" s="427">
        <v>0</v>
      </c>
      <c r="T138" s="427">
        <v>19.69161527</v>
      </c>
      <c r="U138" s="427">
        <v>0</v>
      </c>
      <c r="V138" s="428">
        <v>0</v>
      </c>
      <c r="W138" s="427">
        <v>0</v>
      </c>
      <c r="X138" s="427">
        <v>0</v>
      </c>
      <c r="Y138" s="427">
        <v>0</v>
      </c>
      <c r="Z138" s="427">
        <v>0</v>
      </c>
      <c r="AA138" s="428">
        <v>0</v>
      </c>
      <c r="AB138" s="427">
        <v>0</v>
      </c>
      <c r="AC138" s="427">
        <v>0</v>
      </c>
      <c r="AD138" s="427">
        <v>0</v>
      </c>
      <c r="AE138" s="427">
        <v>0</v>
      </c>
      <c r="AF138" s="428">
        <v>0</v>
      </c>
      <c r="AG138" s="427">
        <v>0</v>
      </c>
      <c r="AH138" s="427">
        <v>0</v>
      </c>
      <c r="AI138" s="427">
        <v>0</v>
      </c>
      <c r="AJ138" s="427">
        <v>0</v>
      </c>
      <c r="AK138" s="428">
        <v>0</v>
      </c>
      <c r="AL138" s="427">
        <v>0</v>
      </c>
      <c r="AM138" s="427">
        <v>0</v>
      </c>
      <c r="AN138" s="427">
        <v>0</v>
      </c>
      <c r="AO138" s="427">
        <v>0</v>
      </c>
      <c r="AP138" s="428">
        <v>0</v>
      </c>
      <c r="AQ138" s="427">
        <v>0</v>
      </c>
      <c r="AR138" s="427">
        <v>0</v>
      </c>
      <c r="AS138" s="427">
        <v>0</v>
      </c>
      <c r="AT138" s="427">
        <v>0</v>
      </c>
      <c r="AU138" s="428">
        <v>0</v>
      </c>
      <c r="AV138" s="427">
        <v>0</v>
      </c>
      <c r="AW138" s="427">
        <v>0</v>
      </c>
      <c r="AX138" s="427">
        <v>0</v>
      </c>
      <c r="AY138" s="427">
        <v>0</v>
      </c>
      <c r="AZ138" s="428">
        <v>0</v>
      </c>
      <c r="BA138" s="427">
        <v>0</v>
      </c>
      <c r="BB138" s="428">
        <v>0</v>
      </c>
      <c r="BD138" s="85">
        <v>0</v>
      </c>
      <c r="BE138" s="85">
        <v>0</v>
      </c>
      <c r="BF138" s="85">
        <v>0</v>
      </c>
      <c r="BG138" s="85">
        <v>0</v>
      </c>
      <c r="BH138" s="85">
        <v>0</v>
      </c>
      <c r="BI138" s="85">
        <v>0</v>
      </c>
      <c r="BJ138" s="85">
        <v>0</v>
      </c>
      <c r="BK138" s="85">
        <v>0</v>
      </c>
      <c r="BL138" s="85">
        <v>0</v>
      </c>
      <c r="BM138" s="85">
        <v>0</v>
      </c>
      <c r="BN138" s="85">
        <v>0</v>
      </c>
      <c r="BO138" s="85">
        <v>0</v>
      </c>
    </row>
    <row r="139" spans="2:67" ht="21.75" customHeight="1">
      <c r="B139" s="390" t="s">
        <v>433</v>
      </c>
      <c r="C139" s="426">
        <v>1.7989630000000001</v>
      </c>
      <c r="D139" s="427">
        <v>0</v>
      </c>
      <c r="E139" s="427">
        <v>0</v>
      </c>
      <c r="F139" s="427">
        <v>0</v>
      </c>
      <c r="G139" s="428">
        <v>0</v>
      </c>
      <c r="H139" s="427">
        <v>0</v>
      </c>
      <c r="I139" s="427">
        <v>1.7989630000000001</v>
      </c>
      <c r="J139" s="427">
        <v>0</v>
      </c>
      <c r="K139" s="427">
        <v>0</v>
      </c>
      <c r="L139" s="428">
        <v>0</v>
      </c>
      <c r="M139" s="427">
        <v>0</v>
      </c>
      <c r="N139" s="427">
        <v>0</v>
      </c>
      <c r="O139" s="427">
        <v>0</v>
      </c>
      <c r="P139" s="427">
        <v>0</v>
      </c>
      <c r="Q139" s="428">
        <v>0</v>
      </c>
      <c r="R139" s="427">
        <v>0</v>
      </c>
      <c r="S139" s="427">
        <v>0</v>
      </c>
      <c r="T139" s="427">
        <v>0</v>
      </c>
      <c r="U139" s="427">
        <v>0</v>
      </c>
      <c r="V139" s="428">
        <v>0</v>
      </c>
      <c r="W139" s="427">
        <v>0</v>
      </c>
      <c r="X139" s="427">
        <v>0</v>
      </c>
      <c r="Y139" s="427">
        <v>0</v>
      </c>
      <c r="Z139" s="427">
        <v>0</v>
      </c>
      <c r="AA139" s="428">
        <v>0</v>
      </c>
      <c r="AB139" s="427">
        <v>0</v>
      </c>
      <c r="AC139" s="427">
        <v>0</v>
      </c>
      <c r="AD139" s="427">
        <v>0</v>
      </c>
      <c r="AE139" s="427">
        <v>0</v>
      </c>
      <c r="AF139" s="428">
        <v>0</v>
      </c>
      <c r="AG139" s="427">
        <v>0</v>
      </c>
      <c r="AH139" s="427">
        <v>0</v>
      </c>
      <c r="AI139" s="427">
        <v>0</v>
      </c>
      <c r="AJ139" s="427">
        <v>0</v>
      </c>
      <c r="AK139" s="428">
        <v>0</v>
      </c>
      <c r="AL139" s="427">
        <v>0</v>
      </c>
      <c r="AM139" s="427">
        <v>0</v>
      </c>
      <c r="AN139" s="427">
        <v>0</v>
      </c>
      <c r="AO139" s="427">
        <v>0</v>
      </c>
      <c r="AP139" s="428">
        <v>0</v>
      </c>
      <c r="AQ139" s="427">
        <v>0</v>
      </c>
      <c r="AR139" s="427">
        <v>0</v>
      </c>
      <c r="AS139" s="427">
        <v>0</v>
      </c>
      <c r="AT139" s="427">
        <v>0</v>
      </c>
      <c r="AU139" s="428">
        <v>0</v>
      </c>
      <c r="AV139" s="427">
        <v>0</v>
      </c>
      <c r="AW139" s="427">
        <v>0</v>
      </c>
      <c r="AX139" s="427">
        <v>0</v>
      </c>
      <c r="AY139" s="427">
        <v>0</v>
      </c>
      <c r="AZ139" s="428">
        <v>0</v>
      </c>
      <c r="BA139" s="427">
        <v>0</v>
      </c>
      <c r="BB139" s="428">
        <v>0</v>
      </c>
      <c r="BD139" s="85">
        <v>0</v>
      </c>
      <c r="BE139" s="85">
        <v>0</v>
      </c>
      <c r="BF139" s="85">
        <v>0</v>
      </c>
      <c r="BG139" s="85">
        <v>0</v>
      </c>
      <c r="BH139" s="85">
        <v>0</v>
      </c>
      <c r="BI139" s="85">
        <v>0</v>
      </c>
      <c r="BJ139" s="85">
        <v>0</v>
      </c>
      <c r="BK139" s="85">
        <v>0</v>
      </c>
      <c r="BL139" s="85">
        <v>0</v>
      </c>
      <c r="BM139" s="85">
        <v>0</v>
      </c>
      <c r="BN139" s="85">
        <v>0</v>
      </c>
      <c r="BO139" s="85">
        <v>0</v>
      </c>
    </row>
    <row r="140" spans="2:67" ht="41.25" customHeight="1">
      <c r="B140" s="391" t="s">
        <v>434</v>
      </c>
      <c r="C140" s="426">
        <v>593.02075115999992</v>
      </c>
      <c r="D140" s="427">
        <v>95.227757310000001</v>
      </c>
      <c r="E140" s="427">
        <v>54.894492999999997</v>
      </c>
      <c r="F140" s="427">
        <v>23.094576850000003</v>
      </c>
      <c r="G140" s="428">
        <v>0</v>
      </c>
      <c r="H140" s="427">
        <v>0</v>
      </c>
      <c r="I140" s="427">
        <v>0</v>
      </c>
      <c r="J140" s="427">
        <v>30.363683999999999</v>
      </c>
      <c r="K140" s="427">
        <v>389.43763999999999</v>
      </c>
      <c r="L140" s="428">
        <v>0</v>
      </c>
      <c r="M140" s="427">
        <v>0</v>
      </c>
      <c r="N140" s="427">
        <v>0</v>
      </c>
      <c r="O140" s="427">
        <v>0</v>
      </c>
      <c r="P140" s="427">
        <v>0</v>
      </c>
      <c r="Q140" s="428">
        <v>0</v>
      </c>
      <c r="R140" s="427">
        <v>0</v>
      </c>
      <c r="S140" s="427">
        <v>2.5999999999999999E-3</v>
      </c>
      <c r="T140" s="427">
        <v>0</v>
      </c>
      <c r="U140" s="427">
        <v>0</v>
      </c>
      <c r="V140" s="428">
        <v>0</v>
      </c>
      <c r="W140" s="427">
        <v>0</v>
      </c>
      <c r="X140" s="427">
        <v>0</v>
      </c>
      <c r="Y140" s="427">
        <v>0</v>
      </c>
      <c r="Z140" s="427">
        <v>0</v>
      </c>
      <c r="AA140" s="428">
        <v>0</v>
      </c>
      <c r="AB140" s="427">
        <v>0</v>
      </c>
      <c r="AC140" s="427">
        <v>0</v>
      </c>
      <c r="AD140" s="427">
        <v>0</v>
      </c>
      <c r="AE140" s="427">
        <v>0</v>
      </c>
      <c r="AF140" s="428">
        <v>0</v>
      </c>
      <c r="AG140" s="427">
        <v>0</v>
      </c>
      <c r="AH140" s="427">
        <v>0</v>
      </c>
      <c r="AI140" s="427">
        <v>0</v>
      </c>
      <c r="AJ140" s="427">
        <v>0</v>
      </c>
      <c r="AK140" s="428">
        <v>0</v>
      </c>
      <c r="AL140" s="427">
        <v>0</v>
      </c>
      <c r="AM140" s="427">
        <v>0</v>
      </c>
      <c r="AN140" s="427">
        <v>0</v>
      </c>
      <c r="AO140" s="427">
        <v>0</v>
      </c>
      <c r="AP140" s="428">
        <v>0</v>
      </c>
      <c r="AQ140" s="427">
        <v>0</v>
      </c>
      <c r="AR140" s="427">
        <v>0</v>
      </c>
      <c r="AS140" s="427">
        <v>0</v>
      </c>
      <c r="AT140" s="427">
        <v>0</v>
      </c>
      <c r="AU140" s="428">
        <v>0</v>
      </c>
      <c r="AV140" s="427">
        <v>0</v>
      </c>
      <c r="AW140" s="427">
        <v>0</v>
      </c>
      <c r="AX140" s="427">
        <v>0</v>
      </c>
      <c r="AY140" s="427">
        <v>0</v>
      </c>
      <c r="AZ140" s="428">
        <v>0</v>
      </c>
      <c r="BA140" s="427">
        <v>0</v>
      </c>
      <c r="BB140" s="428">
        <v>0</v>
      </c>
      <c r="BD140" s="85">
        <v>0</v>
      </c>
      <c r="BE140" s="85">
        <v>0</v>
      </c>
      <c r="BF140" s="85">
        <v>0</v>
      </c>
      <c r="BG140" s="85">
        <v>0</v>
      </c>
      <c r="BH140" s="85">
        <v>0</v>
      </c>
      <c r="BI140" s="85">
        <v>0</v>
      </c>
      <c r="BJ140" s="85">
        <v>0</v>
      </c>
      <c r="BK140" s="85">
        <v>0</v>
      </c>
      <c r="BL140" s="85">
        <v>0</v>
      </c>
      <c r="BM140" s="85">
        <v>0</v>
      </c>
      <c r="BN140" s="85">
        <v>0</v>
      </c>
      <c r="BO140" s="85">
        <v>0</v>
      </c>
    </row>
    <row r="141" spans="2:67" ht="20.45" customHeight="1">
      <c r="B141" s="389" t="s">
        <v>435</v>
      </c>
      <c r="C141" s="426">
        <v>19511.602219230001</v>
      </c>
      <c r="D141" s="427">
        <v>375.62475906999998</v>
      </c>
      <c r="E141" s="427">
        <v>692.50031999999999</v>
      </c>
      <c r="F141" s="427">
        <v>0</v>
      </c>
      <c r="G141" s="428">
        <v>10908.97507683</v>
      </c>
      <c r="H141" s="427">
        <v>51.965859000000002</v>
      </c>
      <c r="I141" s="427">
        <v>0</v>
      </c>
      <c r="J141" s="427">
        <v>738.23026000000004</v>
      </c>
      <c r="K141" s="427">
        <v>86.589597769999997</v>
      </c>
      <c r="L141" s="428">
        <v>0</v>
      </c>
      <c r="M141" s="427">
        <v>0</v>
      </c>
      <c r="N141" s="427">
        <v>0</v>
      </c>
      <c r="O141" s="427">
        <v>53.750371090000002</v>
      </c>
      <c r="P141" s="427">
        <v>0.32423417999999998</v>
      </c>
      <c r="Q141" s="428">
        <v>5739.2495680000002</v>
      </c>
      <c r="R141" s="427">
        <v>0</v>
      </c>
      <c r="S141" s="427">
        <v>0</v>
      </c>
      <c r="T141" s="427">
        <v>0</v>
      </c>
      <c r="U141" s="427">
        <v>0</v>
      </c>
      <c r="V141" s="428">
        <v>0</v>
      </c>
      <c r="W141" s="427">
        <v>0</v>
      </c>
      <c r="X141" s="427">
        <v>0</v>
      </c>
      <c r="Y141" s="427">
        <v>42.583142000000002</v>
      </c>
      <c r="Z141" s="427">
        <v>-67.255173999999997</v>
      </c>
      <c r="AA141" s="428">
        <v>35.205109</v>
      </c>
      <c r="AB141" s="427">
        <v>0</v>
      </c>
      <c r="AC141" s="427">
        <v>789.49258699999996</v>
      </c>
      <c r="AD141" s="427">
        <v>0</v>
      </c>
      <c r="AE141" s="427">
        <v>16.805789000000001</v>
      </c>
      <c r="AF141" s="428">
        <v>2.6501900299999996</v>
      </c>
      <c r="AG141" s="427">
        <v>0</v>
      </c>
      <c r="AH141" s="427">
        <v>0</v>
      </c>
      <c r="AI141" s="427">
        <v>0</v>
      </c>
      <c r="AJ141" s="427">
        <v>0</v>
      </c>
      <c r="AK141" s="428">
        <v>0.94414836000000002</v>
      </c>
      <c r="AL141" s="427">
        <v>0.84255722999999993</v>
      </c>
      <c r="AM141" s="427">
        <v>0</v>
      </c>
      <c r="AN141" s="427">
        <v>0</v>
      </c>
      <c r="AO141" s="427">
        <v>0</v>
      </c>
      <c r="AP141" s="428">
        <v>30.654410389999999</v>
      </c>
      <c r="AQ141" s="427">
        <v>0</v>
      </c>
      <c r="AR141" s="427">
        <v>8.6415520000000008</v>
      </c>
      <c r="AS141" s="427">
        <v>2.2665372799999997</v>
      </c>
      <c r="AT141" s="427">
        <v>0</v>
      </c>
      <c r="AU141" s="428">
        <v>0</v>
      </c>
      <c r="AV141" s="427">
        <v>1.5613250000000001</v>
      </c>
      <c r="AW141" s="427">
        <v>0</v>
      </c>
      <c r="AX141" s="427">
        <v>0</v>
      </c>
      <c r="AY141" s="427">
        <v>0</v>
      </c>
      <c r="AZ141" s="428">
        <v>0</v>
      </c>
      <c r="BA141" s="427">
        <v>0</v>
      </c>
      <c r="BB141" s="428">
        <v>0</v>
      </c>
      <c r="BD141" s="85">
        <v>0</v>
      </c>
      <c r="BE141" s="85">
        <v>0</v>
      </c>
      <c r="BF141" s="85">
        <v>0</v>
      </c>
      <c r="BG141" s="85">
        <v>0</v>
      </c>
      <c r="BH141" s="85">
        <v>0</v>
      </c>
      <c r="BI141" s="85">
        <v>0</v>
      </c>
      <c r="BJ141" s="85">
        <v>0</v>
      </c>
      <c r="BK141" s="85">
        <v>0</v>
      </c>
      <c r="BL141" s="85">
        <v>0</v>
      </c>
      <c r="BM141" s="85">
        <v>0</v>
      </c>
      <c r="BN141" s="85">
        <v>0</v>
      </c>
      <c r="BO141" s="85">
        <v>0</v>
      </c>
    </row>
    <row r="142" spans="2:67" ht="20.45" customHeight="1">
      <c r="B142" s="389" t="s">
        <v>436</v>
      </c>
      <c r="C142" s="426">
        <v>0</v>
      </c>
      <c r="D142" s="427">
        <v>0</v>
      </c>
      <c r="E142" s="427">
        <v>0</v>
      </c>
      <c r="F142" s="427">
        <v>0</v>
      </c>
      <c r="G142" s="428">
        <v>0</v>
      </c>
      <c r="H142" s="427">
        <v>0</v>
      </c>
      <c r="I142" s="427">
        <v>0</v>
      </c>
      <c r="J142" s="427">
        <v>0</v>
      </c>
      <c r="K142" s="427">
        <v>0</v>
      </c>
      <c r="L142" s="428">
        <v>0</v>
      </c>
      <c r="M142" s="427">
        <v>0</v>
      </c>
      <c r="N142" s="427">
        <v>0</v>
      </c>
      <c r="O142" s="427">
        <v>0</v>
      </c>
      <c r="P142" s="427">
        <v>0</v>
      </c>
      <c r="Q142" s="428">
        <v>0</v>
      </c>
      <c r="R142" s="427">
        <v>0</v>
      </c>
      <c r="S142" s="427">
        <v>0</v>
      </c>
      <c r="T142" s="427">
        <v>0</v>
      </c>
      <c r="U142" s="427">
        <v>0</v>
      </c>
      <c r="V142" s="428">
        <v>0</v>
      </c>
      <c r="W142" s="427">
        <v>0</v>
      </c>
      <c r="X142" s="427">
        <v>0</v>
      </c>
      <c r="Y142" s="427">
        <v>0</v>
      </c>
      <c r="Z142" s="427">
        <v>0</v>
      </c>
      <c r="AA142" s="428">
        <v>0</v>
      </c>
      <c r="AB142" s="427">
        <v>0</v>
      </c>
      <c r="AC142" s="427">
        <v>0</v>
      </c>
      <c r="AD142" s="427">
        <v>0</v>
      </c>
      <c r="AE142" s="427">
        <v>0</v>
      </c>
      <c r="AF142" s="428">
        <v>0</v>
      </c>
      <c r="AG142" s="427">
        <v>0</v>
      </c>
      <c r="AH142" s="427">
        <v>0</v>
      </c>
      <c r="AI142" s="427">
        <v>0</v>
      </c>
      <c r="AJ142" s="427">
        <v>0</v>
      </c>
      <c r="AK142" s="428">
        <v>0</v>
      </c>
      <c r="AL142" s="427">
        <v>0</v>
      </c>
      <c r="AM142" s="427">
        <v>0</v>
      </c>
      <c r="AN142" s="427">
        <v>0</v>
      </c>
      <c r="AO142" s="427">
        <v>0</v>
      </c>
      <c r="AP142" s="428">
        <v>0</v>
      </c>
      <c r="AQ142" s="427">
        <v>0</v>
      </c>
      <c r="AR142" s="427">
        <v>0</v>
      </c>
      <c r="AS142" s="427">
        <v>0</v>
      </c>
      <c r="AT142" s="427">
        <v>0</v>
      </c>
      <c r="AU142" s="428">
        <v>0</v>
      </c>
      <c r="AV142" s="427">
        <v>0</v>
      </c>
      <c r="AW142" s="427">
        <v>0</v>
      </c>
      <c r="AX142" s="427">
        <v>0</v>
      </c>
      <c r="AY142" s="427">
        <v>0</v>
      </c>
      <c r="AZ142" s="428">
        <v>0</v>
      </c>
      <c r="BA142" s="427">
        <v>0</v>
      </c>
      <c r="BB142" s="428">
        <v>0</v>
      </c>
      <c r="BD142" s="85">
        <v>0</v>
      </c>
      <c r="BE142" s="85">
        <v>0</v>
      </c>
      <c r="BF142" s="85">
        <v>0</v>
      </c>
      <c r="BG142" s="85">
        <v>0</v>
      </c>
      <c r="BH142" s="85">
        <v>0</v>
      </c>
      <c r="BI142" s="85">
        <v>0</v>
      </c>
      <c r="BJ142" s="85">
        <v>0</v>
      </c>
      <c r="BK142" s="85">
        <v>0</v>
      </c>
      <c r="BL142" s="85">
        <v>0</v>
      </c>
      <c r="BM142" s="85">
        <v>0</v>
      </c>
      <c r="BN142" s="85">
        <v>0</v>
      </c>
      <c r="BO142" s="85">
        <v>0</v>
      </c>
    </row>
    <row r="143" spans="2:67" ht="18">
      <c r="B143" s="104"/>
      <c r="C143" s="426"/>
      <c r="D143" s="427"/>
      <c r="E143" s="427"/>
      <c r="F143" s="427"/>
      <c r="G143" s="428"/>
      <c r="H143" s="427"/>
      <c r="I143" s="427"/>
      <c r="J143" s="427"/>
      <c r="K143" s="427"/>
      <c r="L143" s="428"/>
      <c r="M143" s="427"/>
      <c r="N143" s="427"/>
      <c r="O143" s="427"/>
      <c r="P143" s="427"/>
      <c r="Q143" s="428"/>
      <c r="R143" s="427"/>
      <c r="S143" s="427"/>
      <c r="T143" s="427"/>
      <c r="U143" s="427"/>
      <c r="V143" s="428"/>
      <c r="W143" s="427"/>
      <c r="X143" s="427"/>
      <c r="Y143" s="427"/>
      <c r="Z143" s="427"/>
      <c r="AA143" s="428"/>
      <c r="AB143" s="427"/>
      <c r="AC143" s="427"/>
      <c r="AD143" s="427"/>
      <c r="AE143" s="427"/>
      <c r="AF143" s="428"/>
      <c r="AG143" s="427"/>
      <c r="AH143" s="427"/>
      <c r="AI143" s="427"/>
      <c r="AJ143" s="427"/>
      <c r="AK143" s="428"/>
      <c r="AL143" s="427"/>
      <c r="AM143" s="427"/>
      <c r="AN143" s="427"/>
      <c r="AO143" s="427"/>
      <c r="AP143" s="428"/>
      <c r="AQ143" s="427"/>
      <c r="AR143" s="427"/>
      <c r="AS143" s="427"/>
      <c r="AT143" s="427"/>
      <c r="AU143" s="428"/>
      <c r="AV143" s="427"/>
      <c r="AW143" s="427"/>
      <c r="AX143" s="427"/>
      <c r="AY143" s="427"/>
      <c r="AZ143" s="428"/>
      <c r="BA143" s="427"/>
      <c r="BB143" s="428"/>
    </row>
    <row r="144" spans="2:67" ht="12" customHeight="1">
      <c r="B144" s="389"/>
      <c r="C144" s="426"/>
      <c r="D144" s="427"/>
      <c r="E144" s="427"/>
      <c r="F144" s="427"/>
      <c r="G144" s="428"/>
      <c r="H144" s="427"/>
      <c r="I144" s="427"/>
      <c r="J144" s="427"/>
      <c r="K144" s="427"/>
      <c r="L144" s="428"/>
      <c r="M144" s="427"/>
      <c r="N144" s="427"/>
      <c r="O144" s="427"/>
      <c r="P144" s="427"/>
      <c r="Q144" s="428"/>
      <c r="R144" s="427"/>
      <c r="S144" s="427"/>
      <c r="T144" s="427"/>
      <c r="U144" s="427"/>
      <c r="V144" s="428"/>
      <c r="W144" s="427"/>
      <c r="X144" s="427"/>
      <c r="Y144" s="427"/>
      <c r="Z144" s="427"/>
      <c r="AA144" s="428"/>
      <c r="AB144" s="427"/>
      <c r="AC144" s="427"/>
      <c r="AD144" s="427"/>
      <c r="AE144" s="427"/>
      <c r="AF144" s="428"/>
      <c r="AG144" s="427"/>
      <c r="AH144" s="427"/>
      <c r="AI144" s="427"/>
      <c r="AJ144" s="427"/>
      <c r="AK144" s="428"/>
      <c r="AL144" s="427"/>
      <c r="AM144" s="427"/>
      <c r="AN144" s="427"/>
      <c r="AO144" s="427"/>
      <c r="AP144" s="428"/>
      <c r="AQ144" s="427"/>
      <c r="AR144" s="427"/>
      <c r="AS144" s="427"/>
      <c r="AT144" s="427"/>
      <c r="AU144" s="428"/>
      <c r="AV144" s="427"/>
      <c r="AW144" s="427"/>
      <c r="AX144" s="427"/>
      <c r="AY144" s="427"/>
      <c r="AZ144" s="428"/>
      <c r="BA144" s="427"/>
      <c r="BB144" s="428"/>
    </row>
    <row r="145" spans="1:103" s="95" customFormat="1" ht="20.45" customHeight="1">
      <c r="A145" s="93"/>
      <c r="B145" s="388" t="s">
        <v>437</v>
      </c>
      <c r="C145" s="423">
        <v>745078.02301559004</v>
      </c>
      <c r="D145" s="424">
        <v>91132.039199410006</v>
      </c>
      <c r="E145" s="424">
        <v>84070.116445000007</v>
      </c>
      <c r="F145" s="424">
        <v>207605.11155320998</v>
      </c>
      <c r="G145" s="425">
        <v>30136.130147069998</v>
      </c>
      <c r="H145" s="424">
        <v>35674.489024000002</v>
      </c>
      <c r="I145" s="424">
        <v>37742.534080999998</v>
      </c>
      <c r="J145" s="424">
        <v>50194.786479000002</v>
      </c>
      <c r="K145" s="424">
        <v>21819.807378680001</v>
      </c>
      <c r="L145" s="425">
        <v>15252.42890689</v>
      </c>
      <c r="M145" s="424">
        <v>10126.79487229</v>
      </c>
      <c r="N145" s="424">
        <v>20317.241872999999</v>
      </c>
      <c r="O145" s="424">
        <v>13256.683480760001</v>
      </c>
      <c r="P145" s="424">
        <v>12887.32690401</v>
      </c>
      <c r="Q145" s="425">
        <v>13352.088056000001</v>
      </c>
      <c r="R145" s="424">
        <v>4383.7486230000004</v>
      </c>
      <c r="S145" s="424">
        <v>15058.901820999999</v>
      </c>
      <c r="T145" s="424">
        <v>2617.08696977</v>
      </c>
      <c r="U145" s="424">
        <v>9302.7985219999991</v>
      </c>
      <c r="V145" s="425">
        <v>10072.920897</v>
      </c>
      <c r="W145" s="424">
        <v>8887.9870320000009</v>
      </c>
      <c r="X145" s="424">
        <v>4901.2031489999999</v>
      </c>
      <c r="Y145" s="424">
        <v>8076.8996800000004</v>
      </c>
      <c r="Z145" s="424">
        <v>5677.232051</v>
      </c>
      <c r="AA145" s="425">
        <v>5081.4992949999996</v>
      </c>
      <c r="AB145" s="424">
        <v>3364.020955</v>
      </c>
      <c r="AC145" s="424">
        <v>3802.8149020000001</v>
      </c>
      <c r="AD145" s="424">
        <v>3801.9187999999999</v>
      </c>
      <c r="AE145" s="424">
        <v>1517.800982</v>
      </c>
      <c r="AF145" s="425">
        <v>3286.6217309499998</v>
      </c>
      <c r="AG145" s="424">
        <v>725.08298600000001</v>
      </c>
      <c r="AH145" s="424">
        <v>2780.074396</v>
      </c>
      <c r="AI145" s="424">
        <v>527.22409000000005</v>
      </c>
      <c r="AJ145" s="424">
        <v>858.49764300000004</v>
      </c>
      <c r="AK145" s="425">
        <v>1195.0374112300001</v>
      </c>
      <c r="AL145" s="424">
        <v>478.11597498000003</v>
      </c>
      <c r="AM145" s="424">
        <v>219.56965</v>
      </c>
      <c r="AN145" s="424">
        <v>209.31387100000001</v>
      </c>
      <c r="AO145" s="424">
        <v>2171.4375930000001</v>
      </c>
      <c r="AP145" s="425">
        <v>708.22970146</v>
      </c>
      <c r="AQ145" s="424">
        <v>352.35598099999999</v>
      </c>
      <c r="AR145" s="424">
        <v>209.66511800000001</v>
      </c>
      <c r="AS145" s="424">
        <v>275.65888827999999</v>
      </c>
      <c r="AT145" s="424">
        <v>547.01479400000005</v>
      </c>
      <c r="AU145" s="425">
        <v>108.376479</v>
      </c>
      <c r="AV145" s="424">
        <v>163.48584199999999</v>
      </c>
      <c r="AW145" s="424">
        <v>124.229445</v>
      </c>
      <c r="AX145" s="424">
        <v>0.98145660000000001</v>
      </c>
      <c r="AY145" s="424">
        <v>0.49742399999999998</v>
      </c>
      <c r="AZ145" s="425">
        <v>0</v>
      </c>
      <c r="BA145" s="424">
        <v>0</v>
      </c>
      <c r="BB145" s="425">
        <v>22.140460999999998</v>
      </c>
      <c r="BC145" s="93"/>
      <c r="BD145" s="93">
        <v>0</v>
      </c>
      <c r="BE145" s="93">
        <v>0</v>
      </c>
      <c r="BF145" s="93">
        <v>0</v>
      </c>
      <c r="BG145" s="93">
        <v>0</v>
      </c>
      <c r="BH145" s="93">
        <v>0</v>
      </c>
      <c r="BI145" s="93">
        <v>0</v>
      </c>
      <c r="BJ145" s="93">
        <v>0</v>
      </c>
      <c r="BK145" s="93">
        <v>0</v>
      </c>
      <c r="BL145" s="93">
        <v>0</v>
      </c>
      <c r="BM145" s="93">
        <v>0</v>
      </c>
      <c r="BN145" s="93">
        <v>0</v>
      </c>
      <c r="BO145" s="93">
        <v>0</v>
      </c>
      <c r="BP145" s="93"/>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row>
    <row r="146" spans="1:103" ht="20.45" customHeight="1">
      <c r="B146" s="391" t="s">
        <v>438</v>
      </c>
      <c r="C146" s="426">
        <v>126777.29888941</v>
      </c>
      <c r="D146" s="427">
        <v>20996.37457869</v>
      </c>
      <c r="E146" s="427">
        <v>13692.124819000001</v>
      </c>
      <c r="F146" s="427">
        <v>13868.264759629999</v>
      </c>
      <c r="G146" s="428">
        <v>4784.8179038100006</v>
      </c>
      <c r="H146" s="427">
        <v>9705.1335990000007</v>
      </c>
      <c r="I146" s="427">
        <v>11305.814521</v>
      </c>
      <c r="J146" s="427">
        <v>22199.294704</v>
      </c>
      <c r="K146" s="427">
        <v>6407.5426680699993</v>
      </c>
      <c r="L146" s="428">
        <v>3353.6729404299999</v>
      </c>
      <c r="M146" s="427">
        <v>3185.7155657100002</v>
      </c>
      <c r="N146" s="427">
        <v>993.34957899999995</v>
      </c>
      <c r="O146" s="427">
        <v>39.683219489999999</v>
      </c>
      <c r="P146" s="427">
        <v>1056.37307225</v>
      </c>
      <c r="Q146" s="428">
        <v>1080.6167809999999</v>
      </c>
      <c r="R146" s="427">
        <v>2498.3885479999999</v>
      </c>
      <c r="S146" s="427">
        <v>109.099244</v>
      </c>
      <c r="T146" s="427">
        <v>1965.9715646099999</v>
      </c>
      <c r="U146" s="427">
        <v>248.42733899999999</v>
      </c>
      <c r="V146" s="428">
        <v>2355.620484</v>
      </c>
      <c r="W146" s="427">
        <v>1090.535083</v>
      </c>
      <c r="X146" s="427">
        <v>0</v>
      </c>
      <c r="Y146" s="427">
        <v>2255.5327090000001</v>
      </c>
      <c r="Z146" s="427">
        <v>2006.7129769999999</v>
      </c>
      <c r="AA146" s="428">
        <v>26.142491</v>
      </c>
      <c r="AB146" s="427">
        <v>94.903375999999994</v>
      </c>
      <c r="AC146" s="427">
        <v>54.598623000000003</v>
      </c>
      <c r="AD146" s="427">
        <v>5.5370000000000003E-3</v>
      </c>
      <c r="AE146" s="427">
        <v>230.090743</v>
      </c>
      <c r="AF146" s="428">
        <v>166.54337493</v>
      </c>
      <c r="AG146" s="427">
        <v>10.663358000000001</v>
      </c>
      <c r="AH146" s="427">
        <v>1.0037259999999999</v>
      </c>
      <c r="AI146" s="427">
        <v>0</v>
      </c>
      <c r="AJ146" s="427">
        <v>160.947283</v>
      </c>
      <c r="AK146" s="428">
        <v>17.90787533</v>
      </c>
      <c r="AL146" s="427">
        <v>1.9943934999999999</v>
      </c>
      <c r="AM146" s="427">
        <v>217.23038600000001</v>
      </c>
      <c r="AN146" s="427">
        <v>30.027225000000001</v>
      </c>
      <c r="AO146" s="427">
        <v>94.632052999999999</v>
      </c>
      <c r="AP146" s="428">
        <v>0</v>
      </c>
      <c r="AQ146" s="427">
        <v>4.5739999999999999E-3</v>
      </c>
      <c r="AR146" s="427">
        <v>30.029064999999999</v>
      </c>
      <c r="AS146" s="427">
        <v>40.529501020000005</v>
      </c>
      <c r="AT146" s="427">
        <v>274.18082500000003</v>
      </c>
      <c r="AU146" s="428">
        <v>102.97078399999999</v>
      </c>
      <c r="AV146" s="427">
        <v>0</v>
      </c>
      <c r="AW146" s="427">
        <v>22.927999</v>
      </c>
      <c r="AX146" s="427">
        <v>0.8990369399999999</v>
      </c>
      <c r="AY146" s="427">
        <v>0</v>
      </c>
      <c r="AZ146" s="428">
        <v>0</v>
      </c>
      <c r="BA146" s="427">
        <v>0</v>
      </c>
      <c r="BB146" s="428">
        <v>0</v>
      </c>
      <c r="BD146" s="85">
        <v>0</v>
      </c>
      <c r="BE146" s="85">
        <v>0</v>
      </c>
      <c r="BF146" s="85">
        <v>0</v>
      </c>
      <c r="BG146" s="85">
        <v>0</v>
      </c>
      <c r="BH146" s="85">
        <v>0</v>
      </c>
      <c r="BI146" s="85">
        <v>0</v>
      </c>
      <c r="BJ146" s="85">
        <v>0</v>
      </c>
      <c r="BK146" s="85">
        <v>0</v>
      </c>
      <c r="BL146" s="85">
        <v>0</v>
      </c>
      <c r="BM146" s="85">
        <v>0</v>
      </c>
      <c r="BN146" s="85">
        <v>0</v>
      </c>
      <c r="BO146" s="85">
        <v>0</v>
      </c>
    </row>
    <row r="147" spans="1:103" ht="20.45" customHeight="1">
      <c r="B147" s="391" t="s">
        <v>439</v>
      </c>
      <c r="C147" s="426">
        <v>158811.49154462002</v>
      </c>
      <c r="D147" s="427">
        <v>19089.93092088</v>
      </c>
      <c r="E147" s="427">
        <v>20940.098206999999</v>
      </c>
      <c r="F147" s="427">
        <v>21180.59193404</v>
      </c>
      <c r="G147" s="428">
        <v>9704.4378676800006</v>
      </c>
      <c r="H147" s="427">
        <v>10422.106936</v>
      </c>
      <c r="I147" s="427">
        <v>15380.256600000001</v>
      </c>
      <c r="J147" s="427">
        <v>3923.0146589999999</v>
      </c>
      <c r="K147" s="427">
        <v>3888.7089168499997</v>
      </c>
      <c r="L147" s="428">
        <v>8195.0457518399999</v>
      </c>
      <c r="M147" s="427">
        <v>3460.2549887199998</v>
      </c>
      <c r="N147" s="427">
        <v>2673.0983379999998</v>
      </c>
      <c r="O147" s="427">
        <v>1818.5807967400001</v>
      </c>
      <c r="P147" s="427">
        <v>6515.90128379</v>
      </c>
      <c r="Q147" s="428">
        <v>4467.6184549999998</v>
      </c>
      <c r="R147" s="427">
        <v>336.06818299999998</v>
      </c>
      <c r="S147" s="427">
        <v>3288.9016230000002</v>
      </c>
      <c r="T147" s="427">
        <v>121.12335165</v>
      </c>
      <c r="U147" s="427">
        <v>1022.422014</v>
      </c>
      <c r="V147" s="428">
        <v>3246.7845609999999</v>
      </c>
      <c r="W147" s="427">
        <v>3518.4903720000002</v>
      </c>
      <c r="X147" s="427">
        <v>0</v>
      </c>
      <c r="Y147" s="427">
        <v>1874.712818</v>
      </c>
      <c r="Z147" s="427">
        <v>1443.6079709999999</v>
      </c>
      <c r="AA147" s="428">
        <v>174.765635</v>
      </c>
      <c r="AB147" s="427">
        <v>1988.2748529999999</v>
      </c>
      <c r="AC147" s="427">
        <v>1154.498067</v>
      </c>
      <c r="AD147" s="427">
        <v>0</v>
      </c>
      <c r="AE147" s="427">
        <v>1210.6367319999999</v>
      </c>
      <c r="AF147" s="428">
        <v>2323.2050358299998</v>
      </c>
      <c r="AG147" s="427">
        <v>601.43667500000004</v>
      </c>
      <c r="AH147" s="427">
        <v>1331.0293240000001</v>
      </c>
      <c r="AI147" s="427">
        <v>0</v>
      </c>
      <c r="AJ147" s="427">
        <v>664.06322899999998</v>
      </c>
      <c r="AK147" s="428">
        <v>966.00399666999999</v>
      </c>
      <c r="AL147" s="427">
        <v>425.40115751000002</v>
      </c>
      <c r="AM147" s="427">
        <v>0</v>
      </c>
      <c r="AN147" s="427">
        <v>60.438949999999998</v>
      </c>
      <c r="AO147" s="427">
        <v>635.07255699999996</v>
      </c>
      <c r="AP147" s="428">
        <v>458.66152642000003</v>
      </c>
      <c r="AQ147" s="427">
        <v>0</v>
      </c>
      <c r="AR147" s="427">
        <v>11.337491</v>
      </c>
      <c r="AS147" s="427">
        <v>0</v>
      </c>
      <c r="AT147" s="427">
        <v>164.37420299999999</v>
      </c>
      <c r="AU147" s="428">
        <v>0</v>
      </c>
      <c r="AV147" s="427">
        <v>8.0454240000000006</v>
      </c>
      <c r="AW147" s="427">
        <v>100.96289400000001</v>
      </c>
      <c r="AX147" s="427">
        <v>0</v>
      </c>
      <c r="AY147" s="427">
        <v>0</v>
      </c>
      <c r="AZ147" s="428">
        <v>0</v>
      </c>
      <c r="BA147" s="427">
        <v>0</v>
      </c>
      <c r="BB147" s="428">
        <v>21.527245000000001</v>
      </c>
      <c r="BD147" s="85">
        <v>0</v>
      </c>
      <c r="BE147" s="85">
        <v>0</v>
      </c>
      <c r="BF147" s="85">
        <v>0</v>
      </c>
      <c r="BG147" s="85">
        <v>0</v>
      </c>
      <c r="BH147" s="85">
        <v>0</v>
      </c>
      <c r="BI147" s="85">
        <v>0</v>
      </c>
      <c r="BJ147" s="85">
        <v>0</v>
      </c>
      <c r="BK147" s="85">
        <v>0</v>
      </c>
      <c r="BL147" s="85">
        <v>0</v>
      </c>
      <c r="BM147" s="85">
        <v>0</v>
      </c>
      <c r="BN147" s="85">
        <v>0</v>
      </c>
      <c r="BO147" s="85">
        <v>0</v>
      </c>
    </row>
    <row r="148" spans="1:103" ht="20.45" customHeight="1">
      <c r="B148" s="391" t="s">
        <v>440</v>
      </c>
      <c r="C148" s="426">
        <v>29103.444254580005</v>
      </c>
      <c r="D148" s="427">
        <v>1170.8088931300001</v>
      </c>
      <c r="E148" s="427">
        <v>3780.0149459999998</v>
      </c>
      <c r="F148" s="427">
        <v>665.05091846000005</v>
      </c>
      <c r="G148" s="428">
        <v>1711.1458844400001</v>
      </c>
      <c r="H148" s="427">
        <v>856.10487699999999</v>
      </c>
      <c r="I148" s="427">
        <v>2675.3537110000002</v>
      </c>
      <c r="J148" s="427">
        <v>2471.7068800000002</v>
      </c>
      <c r="K148" s="427">
        <v>2517.86895667</v>
      </c>
      <c r="L148" s="428">
        <v>3067.3100207699999</v>
      </c>
      <c r="M148" s="427">
        <v>50.984192899999996</v>
      </c>
      <c r="N148" s="427">
        <v>150.90260000000001</v>
      </c>
      <c r="O148" s="427">
        <v>157.79520937000001</v>
      </c>
      <c r="P148" s="427">
        <v>233.88844734</v>
      </c>
      <c r="Q148" s="428">
        <v>7.3765919999999996</v>
      </c>
      <c r="R148" s="427">
        <v>194.22623300000001</v>
      </c>
      <c r="S148" s="427">
        <v>303.090034</v>
      </c>
      <c r="T148" s="427">
        <v>245.29776419999999</v>
      </c>
      <c r="U148" s="427">
        <v>8.8042750000000005</v>
      </c>
      <c r="V148" s="428">
        <v>818.65382499999998</v>
      </c>
      <c r="W148" s="427">
        <v>1201.242015</v>
      </c>
      <c r="X148" s="427">
        <v>7.7758260000000003</v>
      </c>
      <c r="Y148" s="427">
        <v>2662.4608069999999</v>
      </c>
      <c r="Z148" s="427">
        <v>275.220189</v>
      </c>
      <c r="AA148" s="428">
        <v>1683.4802870000001</v>
      </c>
      <c r="AB148" s="427">
        <v>16.970592</v>
      </c>
      <c r="AC148" s="427">
        <v>7.6546830000000003</v>
      </c>
      <c r="AD148" s="427">
        <v>0</v>
      </c>
      <c r="AE148" s="427">
        <v>3.9176700000000002</v>
      </c>
      <c r="AF148" s="428">
        <v>560.31236365999996</v>
      </c>
      <c r="AG148" s="427">
        <v>0.56040000000000001</v>
      </c>
      <c r="AH148" s="427">
        <v>343.697247</v>
      </c>
      <c r="AI148" s="427">
        <v>0.26446199999999997</v>
      </c>
      <c r="AJ148" s="427">
        <v>2.5036350000000001</v>
      </c>
      <c r="AK148" s="428">
        <v>134.99887659999999</v>
      </c>
      <c r="AL148" s="427">
        <v>49.142932739999999</v>
      </c>
      <c r="AM148" s="427">
        <v>0</v>
      </c>
      <c r="AN148" s="427">
        <v>61.567048</v>
      </c>
      <c r="AO148" s="427">
        <v>29.644624</v>
      </c>
      <c r="AP148" s="428">
        <v>209.54433516</v>
      </c>
      <c r="AQ148" s="427">
        <v>286.70671199999998</v>
      </c>
      <c r="AR148" s="427">
        <v>123.32342300000001</v>
      </c>
      <c r="AS148" s="427">
        <v>199.33188913999999</v>
      </c>
      <c r="AT148" s="427">
        <v>0</v>
      </c>
      <c r="AU148" s="428">
        <v>4.4653580000000002</v>
      </c>
      <c r="AV148" s="427">
        <v>152.26937599999999</v>
      </c>
      <c r="AW148" s="427">
        <v>5.2430000000000003E-3</v>
      </c>
      <c r="AX148" s="427">
        <v>0</v>
      </c>
      <c r="AY148" s="427">
        <v>0</v>
      </c>
      <c r="AZ148" s="428">
        <v>0</v>
      </c>
      <c r="BA148" s="427">
        <v>0</v>
      </c>
      <c r="BB148" s="428">
        <v>0</v>
      </c>
      <c r="BD148" s="85">
        <v>0</v>
      </c>
      <c r="BE148" s="85">
        <v>0</v>
      </c>
      <c r="BF148" s="85">
        <v>0</v>
      </c>
      <c r="BG148" s="85">
        <v>0</v>
      </c>
      <c r="BH148" s="85">
        <v>0</v>
      </c>
      <c r="BI148" s="85">
        <v>0</v>
      </c>
      <c r="BJ148" s="85">
        <v>0</v>
      </c>
      <c r="BK148" s="85">
        <v>0</v>
      </c>
      <c r="BL148" s="85">
        <v>0</v>
      </c>
      <c r="BM148" s="85">
        <v>0</v>
      </c>
      <c r="BN148" s="85">
        <v>0</v>
      </c>
      <c r="BO148" s="85">
        <v>0</v>
      </c>
    </row>
    <row r="149" spans="1:103" ht="20.45" customHeight="1">
      <c r="B149" s="391" t="s">
        <v>441</v>
      </c>
      <c r="C149" s="426">
        <v>40223.530709719998</v>
      </c>
      <c r="D149" s="427">
        <v>14399.093524600001</v>
      </c>
      <c r="E149" s="427">
        <v>10357.418448</v>
      </c>
      <c r="F149" s="427">
        <v>2364.0414746700003</v>
      </c>
      <c r="G149" s="428">
        <v>0</v>
      </c>
      <c r="H149" s="427">
        <v>4238.9879659999997</v>
      </c>
      <c r="I149" s="427">
        <v>2599.938435</v>
      </c>
      <c r="J149" s="427">
        <v>1455.6223299999999</v>
      </c>
      <c r="K149" s="427">
        <v>214.02043863999998</v>
      </c>
      <c r="L149" s="428">
        <v>0</v>
      </c>
      <c r="M149" s="427">
        <v>0</v>
      </c>
      <c r="N149" s="427">
        <v>428.28590100000002</v>
      </c>
      <c r="O149" s="427">
        <v>321.02133831999998</v>
      </c>
      <c r="P149" s="427">
        <v>352.66758394999999</v>
      </c>
      <c r="Q149" s="428">
        <v>0</v>
      </c>
      <c r="R149" s="427">
        <v>0</v>
      </c>
      <c r="S149" s="427">
        <v>21.655085</v>
      </c>
      <c r="T149" s="427">
        <v>0</v>
      </c>
      <c r="U149" s="427">
        <v>2.3261259999999999</v>
      </c>
      <c r="V149" s="428">
        <v>136.23142000000001</v>
      </c>
      <c r="W149" s="427">
        <v>144.25595799999999</v>
      </c>
      <c r="X149" s="427">
        <v>0</v>
      </c>
      <c r="Y149" s="427">
        <v>3.340795</v>
      </c>
      <c r="Z149" s="427">
        <v>0</v>
      </c>
      <c r="AA149" s="428">
        <v>1106.691525</v>
      </c>
      <c r="AB149" s="427">
        <v>0</v>
      </c>
      <c r="AC149" s="427">
        <v>978.12004200000001</v>
      </c>
      <c r="AD149" s="427">
        <v>51.105910000000002</v>
      </c>
      <c r="AE149" s="427">
        <v>0</v>
      </c>
      <c r="AF149" s="428">
        <v>135.95129705000002</v>
      </c>
      <c r="AG149" s="427">
        <v>0</v>
      </c>
      <c r="AH149" s="427">
        <v>766.39376200000004</v>
      </c>
      <c r="AI149" s="427">
        <v>0</v>
      </c>
      <c r="AJ149" s="427">
        <v>0</v>
      </c>
      <c r="AK149" s="428">
        <v>66.138033489999998</v>
      </c>
      <c r="AL149" s="427">
        <v>0</v>
      </c>
      <c r="AM149" s="427">
        <v>0</v>
      </c>
      <c r="AN149" s="427">
        <v>43.540841999999998</v>
      </c>
      <c r="AO149" s="427">
        <v>0</v>
      </c>
      <c r="AP149" s="428">
        <v>0</v>
      </c>
      <c r="AQ149" s="427">
        <v>36.682473999999999</v>
      </c>
      <c r="AR149" s="427">
        <v>0</v>
      </c>
      <c r="AS149" s="427">
        <v>0</v>
      </c>
      <c r="AT149" s="427">
        <v>0</v>
      </c>
      <c r="AU149" s="428">
        <v>0</v>
      </c>
      <c r="AV149" s="427">
        <v>0</v>
      </c>
      <c r="AW149" s="427">
        <v>0</v>
      </c>
      <c r="AX149" s="427">
        <v>0</v>
      </c>
      <c r="AY149" s="427">
        <v>0</v>
      </c>
      <c r="AZ149" s="428">
        <v>0</v>
      </c>
      <c r="BA149" s="427">
        <v>0</v>
      </c>
      <c r="BB149" s="428">
        <v>0</v>
      </c>
      <c r="BD149" s="85">
        <v>0</v>
      </c>
      <c r="BE149" s="85">
        <v>0</v>
      </c>
      <c r="BF149" s="85">
        <v>0</v>
      </c>
      <c r="BG149" s="85">
        <v>0</v>
      </c>
      <c r="BH149" s="85">
        <v>0</v>
      </c>
      <c r="BI149" s="85">
        <v>0</v>
      </c>
      <c r="BJ149" s="85">
        <v>0</v>
      </c>
      <c r="BK149" s="85">
        <v>0</v>
      </c>
      <c r="BL149" s="85">
        <v>0</v>
      </c>
      <c r="BM149" s="85">
        <v>0</v>
      </c>
      <c r="BN149" s="85">
        <v>0</v>
      </c>
      <c r="BO149" s="85">
        <v>0</v>
      </c>
    </row>
    <row r="150" spans="1:103" ht="20.45" customHeight="1">
      <c r="B150" s="391" t="s">
        <v>442</v>
      </c>
      <c r="C150" s="426">
        <v>2413.7889997800003</v>
      </c>
      <c r="D150" s="427">
        <v>130.86587584999998</v>
      </c>
      <c r="E150" s="427">
        <v>391.69609600000001</v>
      </c>
      <c r="F150" s="427">
        <v>235.60355913000001</v>
      </c>
      <c r="G150" s="428">
        <v>50.513702219999999</v>
      </c>
      <c r="H150" s="427">
        <v>0</v>
      </c>
      <c r="I150" s="427">
        <v>41.012653999999998</v>
      </c>
      <c r="J150" s="427">
        <v>29.948663</v>
      </c>
      <c r="K150" s="427">
        <v>461.57535436000001</v>
      </c>
      <c r="L150" s="428">
        <v>0</v>
      </c>
      <c r="M150" s="427">
        <v>0</v>
      </c>
      <c r="N150" s="427">
        <v>0</v>
      </c>
      <c r="O150" s="427">
        <v>0</v>
      </c>
      <c r="P150" s="427">
        <v>4.1593485399999999</v>
      </c>
      <c r="Q150" s="428">
        <v>392.21911899999998</v>
      </c>
      <c r="R150" s="427">
        <v>213.14463599999999</v>
      </c>
      <c r="S150" s="427">
        <v>27.032425</v>
      </c>
      <c r="T150" s="427">
        <v>0</v>
      </c>
      <c r="U150" s="427">
        <v>31.184362</v>
      </c>
      <c r="V150" s="428">
        <v>1.890387</v>
      </c>
      <c r="W150" s="427">
        <v>6.1484079999999999</v>
      </c>
      <c r="X150" s="427">
        <v>78.451896000000005</v>
      </c>
      <c r="Y150" s="427">
        <v>9.0516860000000001</v>
      </c>
      <c r="Z150" s="427">
        <v>0</v>
      </c>
      <c r="AA150" s="428">
        <v>0</v>
      </c>
      <c r="AB150" s="427">
        <v>0</v>
      </c>
      <c r="AC150" s="427">
        <v>2.1134849999999998</v>
      </c>
      <c r="AD150" s="427">
        <v>0</v>
      </c>
      <c r="AE150" s="427">
        <v>1.2459999999999999E-3</v>
      </c>
      <c r="AF150" s="428">
        <v>0</v>
      </c>
      <c r="AG150" s="427">
        <v>90.554919999999996</v>
      </c>
      <c r="AH150" s="427">
        <v>0</v>
      </c>
      <c r="AI150" s="427">
        <v>208.326829</v>
      </c>
      <c r="AJ150" s="427">
        <v>0</v>
      </c>
      <c r="AK150" s="428">
        <v>0</v>
      </c>
      <c r="AL150" s="427">
        <v>0.33062468</v>
      </c>
      <c r="AM150" s="427">
        <v>0</v>
      </c>
      <c r="AN150" s="427">
        <v>0</v>
      </c>
      <c r="AO150" s="427">
        <v>7.9637229999999999</v>
      </c>
      <c r="AP150" s="428">
        <v>0</v>
      </c>
      <c r="AQ150" s="427">
        <v>0</v>
      </c>
      <c r="AR150" s="427">
        <v>0</v>
      </c>
      <c r="AS150" s="427">
        <v>0</v>
      </c>
      <c r="AT150" s="427">
        <v>0</v>
      </c>
      <c r="AU150" s="428">
        <v>0</v>
      </c>
      <c r="AV150" s="427">
        <v>0</v>
      </c>
      <c r="AW150" s="427">
        <v>0</v>
      </c>
      <c r="AX150" s="427">
        <v>0</v>
      </c>
      <c r="AY150" s="427">
        <v>0</v>
      </c>
      <c r="AZ150" s="428">
        <v>0</v>
      </c>
      <c r="BA150" s="427">
        <v>0</v>
      </c>
      <c r="BB150" s="428">
        <v>0</v>
      </c>
      <c r="BD150" s="85">
        <v>0</v>
      </c>
      <c r="BE150" s="85">
        <v>0</v>
      </c>
      <c r="BF150" s="85">
        <v>0</v>
      </c>
      <c r="BG150" s="85">
        <v>0</v>
      </c>
      <c r="BH150" s="85">
        <v>0</v>
      </c>
      <c r="BI150" s="85">
        <v>0</v>
      </c>
      <c r="BJ150" s="85">
        <v>0</v>
      </c>
      <c r="BK150" s="85">
        <v>0</v>
      </c>
      <c r="BL150" s="85">
        <v>0</v>
      </c>
      <c r="BM150" s="85">
        <v>0</v>
      </c>
      <c r="BN150" s="85">
        <v>0</v>
      </c>
      <c r="BO150" s="85">
        <v>0</v>
      </c>
    </row>
    <row r="151" spans="1:103" ht="20.45" customHeight="1">
      <c r="B151" s="391" t="s">
        <v>443</v>
      </c>
      <c r="C151" s="426">
        <v>0</v>
      </c>
      <c r="D151" s="427">
        <v>0</v>
      </c>
      <c r="E151" s="427">
        <v>0</v>
      </c>
      <c r="F151" s="427">
        <v>0</v>
      </c>
      <c r="G151" s="428">
        <v>0</v>
      </c>
      <c r="H151" s="427">
        <v>0</v>
      </c>
      <c r="I151" s="427">
        <v>0</v>
      </c>
      <c r="J151" s="427">
        <v>0</v>
      </c>
      <c r="K151" s="427">
        <v>0</v>
      </c>
      <c r="L151" s="428">
        <v>0</v>
      </c>
      <c r="M151" s="427">
        <v>0</v>
      </c>
      <c r="N151" s="427">
        <v>0</v>
      </c>
      <c r="O151" s="427">
        <v>0</v>
      </c>
      <c r="P151" s="427">
        <v>0</v>
      </c>
      <c r="Q151" s="428">
        <v>0</v>
      </c>
      <c r="R151" s="427">
        <v>0</v>
      </c>
      <c r="S151" s="427">
        <v>0</v>
      </c>
      <c r="T151" s="427">
        <v>0</v>
      </c>
      <c r="U151" s="427">
        <v>0</v>
      </c>
      <c r="V151" s="428">
        <v>0</v>
      </c>
      <c r="W151" s="427">
        <v>0</v>
      </c>
      <c r="X151" s="427">
        <v>0</v>
      </c>
      <c r="Y151" s="427">
        <v>0</v>
      </c>
      <c r="Z151" s="427">
        <v>0</v>
      </c>
      <c r="AA151" s="428">
        <v>0</v>
      </c>
      <c r="AB151" s="427">
        <v>0</v>
      </c>
      <c r="AC151" s="427">
        <v>0</v>
      </c>
      <c r="AD151" s="427">
        <v>0</v>
      </c>
      <c r="AE151" s="427">
        <v>0</v>
      </c>
      <c r="AF151" s="428">
        <v>0</v>
      </c>
      <c r="AG151" s="427">
        <v>0</v>
      </c>
      <c r="AH151" s="427">
        <v>0</v>
      </c>
      <c r="AI151" s="427">
        <v>0</v>
      </c>
      <c r="AJ151" s="427">
        <v>0</v>
      </c>
      <c r="AK151" s="428">
        <v>0</v>
      </c>
      <c r="AL151" s="427">
        <v>0</v>
      </c>
      <c r="AM151" s="427">
        <v>0</v>
      </c>
      <c r="AN151" s="427">
        <v>0</v>
      </c>
      <c r="AO151" s="427">
        <v>0</v>
      </c>
      <c r="AP151" s="428">
        <v>0</v>
      </c>
      <c r="AQ151" s="427">
        <v>0</v>
      </c>
      <c r="AR151" s="427">
        <v>0</v>
      </c>
      <c r="AS151" s="427">
        <v>0</v>
      </c>
      <c r="AT151" s="427">
        <v>0</v>
      </c>
      <c r="AU151" s="428">
        <v>0</v>
      </c>
      <c r="AV151" s="427">
        <v>0</v>
      </c>
      <c r="AW151" s="427">
        <v>0</v>
      </c>
      <c r="AX151" s="427">
        <v>0</v>
      </c>
      <c r="AY151" s="427">
        <v>0</v>
      </c>
      <c r="AZ151" s="428">
        <v>0</v>
      </c>
      <c r="BA151" s="427">
        <v>0</v>
      </c>
      <c r="BB151" s="428">
        <v>0</v>
      </c>
      <c r="BD151" s="85">
        <v>0</v>
      </c>
      <c r="BE151" s="85">
        <v>0</v>
      </c>
      <c r="BF151" s="85">
        <v>0</v>
      </c>
      <c r="BG151" s="85">
        <v>0</v>
      </c>
      <c r="BH151" s="85">
        <v>0</v>
      </c>
      <c r="BI151" s="85">
        <v>0</v>
      </c>
      <c r="BJ151" s="85">
        <v>0</v>
      </c>
      <c r="BK151" s="85">
        <v>0</v>
      </c>
      <c r="BL151" s="85">
        <v>0</v>
      </c>
      <c r="BM151" s="85">
        <v>0</v>
      </c>
      <c r="BN151" s="85">
        <v>0</v>
      </c>
      <c r="BO151" s="85">
        <v>0</v>
      </c>
    </row>
    <row r="152" spans="1:103" ht="20.45" customHeight="1">
      <c r="B152" s="391" t="s">
        <v>444</v>
      </c>
      <c r="C152" s="426">
        <v>176791.97873608</v>
      </c>
      <c r="D152" s="427">
        <v>26176.781851750002</v>
      </c>
      <c r="E152" s="427">
        <v>30765.294281999999</v>
      </c>
      <c r="F152" s="427">
        <v>26862.844544160002</v>
      </c>
      <c r="G152" s="428">
        <v>5939.4906263299999</v>
      </c>
      <c r="H152" s="427">
        <v>8775.1438940000007</v>
      </c>
      <c r="I152" s="427">
        <v>4378.6221670000004</v>
      </c>
      <c r="J152" s="427">
        <v>250.05399700000001</v>
      </c>
      <c r="K152" s="427">
        <v>4166.8084664999997</v>
      </c>
      <c r="L152" s="428">
        <v>371.64495995999999</v>
      </c>
      <c r="M152" s="427">
        <v>2239.0872596500003</v>
      </c>
      <c r="N152" s="427">
        <v>15555.90314</v>
      </c>
      <c r="O152" s="427">
        <v>10891.871697190001</v>
      </c>
      <c r="P152" s="427">
        <v>2173.0480692900001</v>
      </c>
      <c r="Q152" s="428">
        <v>144.81317899999999</v>
      </c>
      <c r="R152" s="427">
        <v>447.08053999999998</v>
      </c>
      <c r="S152" s="427">
        <v>8877.186463</v>
      </c>
      <c r="T152" s="427">
        <v>6.6062242500000004</v>
      </c>
      <c r="U152" s="427">
        <v>7834.0153989999999</v>
      </c>
      <c r="V152" s="428">
        <v>3251.7289730000002</v>
      </c>
      <c r="W152" s="427">
        <v>2886.7890120000002</v>
      </c>
      <c r="X152" s="427">
        <v>4779.4963980000002</v>
      </c>
      <c r="Y152" s="427">
        <v>786.39310899999998</v>
      </c>
      <c r="Z152" s="427">
        <v>1839.9923120000001</v>
      </c>
      <c r="AA152" s="428">
        <v>0</v>
      </c>
      <c r="AB152" s="427">
        <v>1263.872134</v>
      </c>
      <c r="AC152" s="427">
        <v>637.35906699999998</v>
      </c>
      <c r="AD152" s="427">
        <v>3740.5538409999999</v>
      </c>
      <c r="AE152" s="427">
        <v>5.722556</v>
      </c>
      <c r="AF152" s="428">
        <v>0</v>
      </c>
      <c r="AG152" s="427">
        <v>11.462089000000001</v>
      </c>
      <c r="AH152" s="427">
        <v>20.319883000000001</v>
      </c>
      <c r="AI152" s="427">
        <v>317.30718000000002</v>
      </c>
      <c r="AJ152" s="427">
        <v>9.0268870000000003</v>
      </c>
      <c r="AK152" s="428">
        <v>0</v>
      </c>
      <c r="AL152" s="427">
        <v>0</v>
      </c>
      <c r="AM152" s="427">
        <v>0</v>
      </c>
      <c r="AN152" s="427">
        <v>0</v>
      </c>
      <c r="AO152" s="427">
        <v>1385.28217</v>
      </c>
      <c r="AP152" s="428">
        <v>0</v>
      </c>
      <c r="AQ152" s="427">
        <v>0</v>
      </c>
      <c r="AR152" s="427">
        <v>0</v>
      </c>
      <c r="AS152" s="427">
        <v>0</v>
      </c>
      <c r="AT152" s="427">
        <v>0</v>
      </c>
      <c r="AU152" s="428">
        <v>4.3055999999999997E-2</v>
      </c>
      <c r="AV152" s="427">
        <v>0</v>
      </c>
      <c r="AW152" s="427">
        <v>0.33330900000000002</v>
      </c>
      <c r="AX152" s="427">
        <v>0</v>
      </c>
      <c r="AY152" s="427">
        <v>0</v>
      </c>
      <c r="AZ152" s="428">
        <v>0</v>
      </c>
      <c r="BA152" s="427">
        <v>0</v>
      </c>
      <c r="BB152" s="428">
        <v>0</v>
      </c>
      <c r="BD152" s="85">
        <v>0</v>
      </c>
      <c r="BE152" s="85">
        <v>0</v>
      </c>
      <c r="BF152" s="85">
        <v>0</v>
      </c>
      <c r="BG152" s="85">
        <v>0</v>
      </c>
      <c r="BH152" s="85">
        <v>0</v>
      </c>
      <c r="BI152" s="85">
        <v>0</v>
      </c>
      <c r="BJ152" s="85">
        <v>0</v>
      </c>
      <c r="BK152" s="85">
        <v>0</v>
      </c>
      <c r="BL152" s="85">
        <v>0</v>
      </c>
      <c r="BM152" s="85">
        <v>0</v>
      </c>
      <c r="BN152" s="85">
        <v>0</v>
      </c>
      <c r="BO152" s="85">
        <v>0</v>
      </c>
    </row>
    <row r="153" spans="1:103" ht="20.45" customHeight="1">
      <c r="B153" s="391" t="s">
        <v>445</v>
      </c>
      <c r="C153" s="426">
        <v>18988.77935479</v>
      </c>
      <c r="D153" s="427">
        <v>1753.1061620400001</v>
      </c>
      <c r="E153" s="427">
        <v>776.47409700000003</v>
      </c>
      <c r="F153" s="427">
        <v>4101.1262980500005</v>
      </c>
      <c r="G153" s="428">
        <v>0</v>
      </c>
      <c r="H153" s="427">
        <v>13.047523999999999</v>
      </c>
      <c r="I153" s="427">
        <v>0</v>
      </c>
      <c r="J153" s="427">
        <v>11456.549347</v>
      </c>
      <c r="K153" s="427">
        <v>0</v>
      </c>
      <c r="L153" s="428">
        <v>1.11759958</v>
      </c>
      <c r="M153" s="427">
        <v>669.36078363000001</v>
      </c>
      <c r="N153" s="427">
        <v>21.471492000000001</v>
      </c>
      <c r="O153" s="427">
        <v>0</v>
      </c>
      <c r="P153" s="427">
        <v>188.03738554</v>
      </c>
      <c r="Q153" s="428">
        <v>0</v>
      </c>
      <c r="R153" s="427">
        <v>0</v>
      </c>
      <c r="S153" s="427">
        <v>0.26935799999999999</v>
      </c>
      <c r="T153" s="427">
        <v>0.26850795</v>
      </c>
      <c r="U153" s="427">
        <v>0</v>
      </c>
      <c r="V153" s="428">
        <v>0</v>
      </c>
      <c r="W153" s="427">
        <v>0</v>
      </c>
      <c r="X153" s="427">
        <v>0</v>
      </c>
      <c r="Y153" s="427">
        <v>0</v>
      </c>
      <c r="Z153" s="427">
        <v>0</v>
      </c>
      <c r="AA153" s="428">
        <v>0</v>
      </c>
      <c r="AB153" s="427">
        <v>0</v>
      </c>
      <c r="AC153" s="427">
        <v>0</v>
      </c>
      <c r="AD153" s="427">
        <v>7.9508000000000001</v>
      </c>
      <c r="AE153" s="427">
        <v>0</v>
      </c>
      <c r="AF153" s="428">
        <v>0</v>
      </c>
      <c r="AG153" s="427">
        <v>0</v>
      </c>
      <c r="AH153" s="427">
        <v>0</v>
      </c>
      <c r="AI153" s="427">
        <v>0</v>
      </c>
      <c r="AJ153" s="427">
        <v>0</v>
      </c>
      <c r="AK153" s="428">
        <v>0</v>
      </c>
      <c r="AL153" s="427">
        <v>0</v>
      </c>
      <c r="AM153" s="427">
        <v>0</v>
      </c>
      <c r="AN153" s="427">
        <v>0</v>
      </c>
      <c r="AO153" s="427">
        <v>0</v>
      </c>
      <c r="AP153" s="428">
        <v>0</v>
      </c>
      <c r="AQ153" s="427">
        <v>0</v>
      </c>
      <c r="AR153" s="427">
        <v>0</v>
      </c>
      <c r="AS153" s="427">
        <v>0</v>
      </c>
      <c r="AT153" s="427">
        <v>0</v>
      </c>
      <c r="AU153" s="428">
        <v>0</v>
      </c>
      <c r="AV153" s="427">
        <v>0</v>
      </c>
      <c r="AW153" s="427">
        <v>0</v>
      </c>
      <c r="AX153" s="427">
        <v>0</v>
      </c>
      <c r="AY153" s="427">
        <v>0</v>
      </c>
      <c r="AZ153" s="428">
        <v>0</v>
      </c>
      <c r="BA153" s="427">
        <v>0</v>
      </c>
      <c r="BB153" s="428">
        <v>0</v>
      </c>
      <c r="BD153" s="85">
        <v>0</v>
      </c>
      <c r="BE153" s="85">
        <v>0</v>
      </c>
      <c r="BF153" s="85">
        <v>0</v>
      </c>
      <c r="BG153" s="85">
        <v>0</v>
      </c>
      <c r="BH153" s="85">
        <v>0</v>
      </c>
      <c r="BI153" s="85">
        <v>0</v>
      </c>
      <c r="BJ153" s="85">
        <v>0</v>
      </c>
      <c r="BK153" s="85">
        <v>0</v>
      </c>
      <c r="BL153" s="85">
        <v>0</v>
      </c>
      <c r="BM153" s="85">
        <v>0</v>
      </c>
      <c r="BN153" s="85">
        <v>0</v>
      </c>
      <c r="BO153" s="85">
        <v>0</v>
      </c>
    </row>
    <row r="154" spans="1:103" ht="20.45" customHeight="1">
      <c r="B154" s="391" t="s">
        <v>446</v>
      </c>
      <c r="C154" s="426">
        <v>145896.91701881</v>
      </c>
      <c r="D154" s="427">
        <v>2422.3777703200003</v>
      </c>
      <c r="E154" s="427">
        <v>0</v>
      </c>
      <c r="F154" s="427">
        <v>133471.50213974999</v>
      </c>
      <c r="G154" s="428">
        <v>0</v>
      </c>
      <c r="H154" s="427">
        <v>0</v>
      </c>
      <c r="I154" s="427">
        <v>0</v>
      </c>
      <c r="J154" s="427">
        <v>6616.177713</v>
      </c>
      <c r="K154" s="427">
        <v>0</v>
      </c>
      <c r="L154" s="428">
        <v>0</v>
      </c>
      <c r="M154" s="427">
        <v>0</v>
      </c>
      <c r="N154" s="427">
        <v>212.94404900000001</v>
      </c>
      <c r="O154" s="427">
        <v>0</v>
      </c>
      <c r="P154" s="427">
        <v>1236.0698847399999</v>
      </c>
      <c r="Q154" s="428">
        <v>0</v>
      </c>
      <c r="R154" s="427">
        <v>0</v>
      </c>
      <c r="S154" s="427">
        <v>1504.801375</v>
      </c>
      <c r="T154" s="427">
        <v>0</v>
      </c>
      <c r="U154" s="427">
        <v>4.1807249999999998</v>
      </c>
      <c r="V154" s="428">
        <v>0</v>
      </c>
      <c r="W154" s="427">
        <v>0</v>
      </c>
      <c r="X154" s="427">
        <v>31.147076999999999</v>
      </c>
      <c r="Y154" s="427">
        <v>395.41357299999999</v>
      </c>
      <c r="Z154" s="427">
        <v>0</v>
      </c>
      <c r="AA154" s="428">
        <v>0</v>
      </c>
      <c r="AB154" s="427">
        <v>0</v>
      </c>
      <c r="AC154" s="427">
        <v>0</v>
      </c>
      <c r="AD154" s="427">
        <v>2.3027120000000001</v>
      </c>
      <c r="AE154" s="427">
        <v>0</v>
      </c>
      <c r="AF154" s="428">
        <v>0</v>
      </c>
      <c r="AG154" s="427">
        <v>0</v>
      </c>
      <c r="AH154" s="427">
        <v>0</v>
      </c>
      <c r="AI154" s="427">
        <v>0</v>
      </c>
      <c r="AJ154" s="427">
        <v>0</v>
      </c>
      <c r="AK154" s="428">
        <v>0</v>
      </c>
      <c r="AL154" s="427">
        <v>0</v>
      </c>
      <c r="AM154" s="427">
        <v>0</v>
      </c>
      <c r="AN154" s="427">
        <v>0</v>
      </c>
      <c r="AO154" s="427">
        <v>0</v>
      </c>
      <c r="AP154" s="428">
        <v>0</v>
      </c>
      <c r="AQ154" s="427">
        <v>0</v>
      </c>
      <c r="AR154" s="427">
        <v>0</v>
      </c>
      <c r="AS154" s="427">
        <v>0</v>
      </c>
      <c r="AT154" s="427">
        <v>0</v>
      </c>
      <c r="AU154" s="428">
        <v>0</v>
      </c>
      <c r="AV154" s="427">
        <v>0</v>
      </c>
      <c r="AW154" s="427">
        <v>0</v>
      </c>
      <c r="AX154" s="427">
        <v>0</v>
      </c>
      <c r="AY154" s="427">
        <v>0</v>
      </c>
      <c r="AZ154" s="428">
        <v>0</v>
      </c>
      <c r="BA154" s="427">
        <v>0</v>
      </c>
      <c r="BB154" s="428">
        <v>0</v>
      </c>
      <c r="BD154" s="85">
        <v>0</v>
      </c>
      <c r="BE154" s="85">
        <v>0</v>
      </c>
      <c r="BF154" s="85">
        <v>0</v>
      </c>
      <c r="BG154" s="85">
        <v>0</v>
      </c>
      <c r="BH154" s="85">
        <v>0</v>
      </c>
      <c r="BI154" s="85">
        <v>0</v>
      </c>
      <c r="BJ154" s="85">
        <v>0</v>
      </c>
      <c r="BK154" s="85">
        <v>0</v>
      </c>
      <c r="BL154" s="85">
        <v>0</v>
      </c>
      <c r="BM154" s="85">
        <v>0</v>
      </c>
      <c r="BN154" s="85">
        <v>0</v>
      </c>
      <c r="BO154" s="85">
        <v>0</v>
      </c>
    </row>
    <row r="155" spans="1:103" ht="20.45" customHeight="1">
      <c r="B155" s="391" t="s">
        <v>447</v>
      </c>
      <c r="C155" s="426">
        <v>3887.1414516</v>
      </c>
      <c r="D155" s="427">
        <v>283.00459007999996</v>
      </c>
      <c r="E155" s="427">
        <v>1716.7825789999999</v>
      </c>
      <c r="F155" s="427">
        <v>0</v>
      </c>
      <c r="G155" s="428">
        <v>0</v>
      </c>
      <c r="H155" s="427">
        <v>0</v>
      </c>
      <c r="I155" s="427">
        <v>1.2250430000000001</v>
      </c>
      <c r="J155" s="427">
        <v>0</v>
      </c>
      <c r="K155" s="427">
        <v>1179.4175155200001</v>
      </c>
      <c r="L155" s="428">
        <v>0</v>
      </c>
      <c r="M155" s="427">
        <v>0</v>
      </c>
      <c r="N155" s="427">
        <v>0</v>
      </c>
      <c r="O155" s="427">
        <v>0</v>
      </c>
      <c r="P155" s="427">
        <v>0</v>
      </c>
      <c r="Q155" s="428">
        <v>18.449428000000001</v>
      </c>
      <c r="R155" s="427">
        <v>684.10850800000003</v>
      </c>
      <c r="S155" s="427">
        <v>6.5200000000000002E-4</v>
      </c>
      <c r="T155" s="427">
        <v>0</v>
      </c>
      <c r="U155" s="427">
        <v>0</v>
      </c>
      <c r="V155" s="428">
        <v>0</v>
      </c>
      <c r="W155" s="427">
        <v>0</v>
      </c>
      <c r="X155" s="427">
        <v>4.1531359999999999</v>
      </c>
      <c r="Y155" s="427">
        <v>0</v>
      </c>
      <c r="Z155" s="427">
        <v>0</v>
      </c>
      <c r="AA155" s="428">
        <v>0</v>
      </c>
      <c r="AB155" s="427">
        <v>0</v>
      </c>
      <c r="AC155" s="427">
        <v>0</v>
      </c>
      <c r="AD155" s="427">
        <v>0</v>
      </c>
      <c r="AE155" s="427">
        <v>0</v>
      </c>
      <c r="AF155" s="428">
        <v>0</v>
      </c>
      <c r="AG155" s="427">
        <v>0</v>
      </c>
      <c r="AH155" s="427">
        <v>0</v>
      </c>
      <c r="AI155" s="427">
        <v>0</v>
      </c>
      <c r="AJ155" s="427">
        <v>0</v>
      </c>
      <c r="AK155" s="428">
        <v>0</v>
      </c>
      <c r="AL155" s="427">
        <v>0</v>
      </c>
      <c r="AM155" s="427">
        <v>0</v>
      </c>
      <c r="AN155" s="427">
        <v>0</v>
      </c>
      <c r="AO155" s="427">
        <v>0</v>
      </c>
      <c r="AP155" s="428">
        <v>0</v>
      </c>
      <c r="AQ155" s="427">
        <v>0</v>
      </c>
      <c r="AR155" s="427">
        <v>0</v>
      </c>
      <c r="AS155" s="427">
        <v>0</v>
      </c>
      <c r="AT155" s="427">
        <v>0</v>
      </c>
      <c r="AU155" s="428">
        <v>0</v>
      </c>
      <c r="AV155" s="427">
        <v>0</v>
      </c>
      <c r="AW155" s="427">
        <v>0</v>
      </c>
      <c r="AX155" s="427">
        <v>0</v>
      </c>
      <c r="AY155" s="427">
        <v>0</v>
      </c>
      <c r="AZ155" s="428">
        <v>0</v>
      </c>
      <c r="BA155" s="427">
        <v>0</v>
      </c>
      <c r="BB155" s="428">
        <v>0</v>
      </c>
      <c r="BD155" s="85">
        <v>0</v>
      </c>
      <c r="BE155" s="85">
        <v>0</v>
      </c>
      <c r="BF155" s="85">
        <v>0</v>
      </c>
      <c r="BG155" s="85">
        <v>0</v>
      </c>
      <c r="BH155" s="85">
        <v>0</v>
      </c>
      <c r="BI155" s="85">
        <v>0</v>
      </c>
      <c r="BJ155" s="85">
        <v>0</v>
      </c>
      <c r="BK155" s="85">
        <v>0</v>
      </c>
      <c r="BL155" s="85">
        <v>0</v>
      </c>
      <c r="BM155" s="85">
        <v>0</v>
      </c>
      <c r="BN155" s="85">
        <v>0</v>
      </c>
      <c r="BO155" s="85">
        <v>0</v>
      </c>
    </row>
    <row r="156" spans="1:103" ht="20.45" customHeight="1">
      <c r="B156" s="391" t="s">
        <v>431</v>
      </c>
      <c r="C156" s="426">
        <v>2826.60187967</v>
      </c>
      <c r="D156" s="427">
        <v>892.79482686000006</v>
      </c>
      <c r="E156" s="427">
        <v>0</v>
      </c>
      <c r="F156" s="427">
        <v>631.94219635000002</v>
      </c>
      <c r="G156" s="428">
        <v>38.988352460000002</v>
      </c>
      <c r="H156" s="427">
        <v>0</v>
      </c>
      <c r="I156" s="427">
        <v>0</v>
      </c>
      <c r="J156" s="427">
        <v>1078.086744</v>
      </c>
      <c r="K156" s="427">
        <v>0</v>
      </c>
      <c r="L156" s="428">
        <v>0</v>
      </c>
      <c r="M156" s="427">
        <v>0</v>
      </c>
      <c r="N156" s="427">
        <v>0</v>
      </c>
      <c r="O156" s="427">
        <v>0</v>
      </c>
      <c r="P156" s="427">
        <v>0</v>
      </c>
      <c r="Q156" s="428">
        <v>0</v>
      </c>
      <c r="R156" s="427">
        <v>0</v>
      </c>
      <c r="S156" s="427">
        <v>0</v>
      </c>
      <c r="T156" s="427">
        <v>0</v>
      </c>
      <c r="U156" s="427">
        <v>0</v>
      </c>
      <c r="V156" s="428">
        <v>0</v>
      </c>
      <c r="W156" s="427">
        <v>0</v>
      </c>
      <c r="X156" s="427">
        <v>0</v>
      </c>
      <c r="Y156" s="427">
        <v>0</v>
      </c>
      <c r="Z156" s="427">
        <v>0</v>
      </c>
      <c r="AA156" s="428">
        <v>172.13521900000001</v>
      </c>
      <c r="AB156" s="427">
        <v>0</v>
      </c>
      <c r="AC156" s="427">
        <v>0</v>
      </c>
      <c r="AD156" s="427">
        <v>0</v>
      </c>
      <c r="AE156" s="427">
        <v>0</v>
      </c>
      <c r="AF156" s="428">
        <v>0</v>
      </c>
      <c r="AG156" s="427">
        <v>0</v>
      </c>
      <c r="AH156" s="427">
        <v>0</v>
      </c>
      <c r="AI156" s="427">
        <v>0</v>
      </c>
      <c r="AJ156" s="427">
        <v>0</v>
      </c>
      <c r="AK156" s="428">
        <v>0</v>
      </c>
      <c r="AL156" s="427">
        <v>0</v>
      </c>
      <c r="AM156" s="427">
        <v>0</v>
      </c>
      <c r="AN156" s="427">
        <v>12.654541</v>
      </c>
      <c r="AO156" s="427">
        <v>0</v>
      </c>
      <c r="AP156" s="428">
        <v>0</v>
      </c>
      <c r="AQ156" s="427">
        <v>0</v>
      </c>
      <c r="AR156" s="427">
        <v>0</v>
      </c>
      <c r="AS156" s="427">
        <v>0</v>
      </c>
      <c r="AT156" s="427">
        <v>0</v>
      </c>
      <c r="AU156" s="428">
        <v>0</v>
      </c>
      <c r="AV156" s="427">
        <v>0</v>
      </c>
      <c r="AW156" s="427">
        <v>0</v>
      </c>
      <c r="AX156" s="427">
        <v>0</v>
      </c>
      <c r="AY156" s="427">
        <v>0</v>
      </c>
      <c r="AZ156" s="428">
        <v>0</v>
      </c>
      <c r="BA156" s="427">
        <v>0</v>
      </c>
      <c r="BB156" s="428">
        <v>0</v>
      </c>
      <c r="BD156" s="85">
        <v>0</v>
      </c>
      <c r="BE156" s="85">
        <v>0</v>
      </c>
      <c r="BF156" s="85">
        <v>0</v>
      </c>
      <c r="BG156" s="85">
        <v>0</v>
      </c>
      <c r="BH156" s="85">
        <v>0</v>
      </c>
      <c r="BI156" s="85">
        <v>0</v>
      </c>
      <c r="BJ156" s="85">
        <v>0</v>
      </c>
      <c r="BK156" s="85">
        <v>0</v>
      </c>
      <c r="BL156" s="85">
        <v>0</v>
      </c>
      <c r="BM156" s="85">
        <v>0</v>
      </c>
      <c r="BN156" s="85">
        <v>0</v>
      </c>
      <c r="BO156" s="85">
        <v>0</v>
      </c>
    </row>
    <row r="157" spans="1:103" ht="20.45" customHeight="1">
      <c r="B157" s="391" t="s">
        <v>448</v>
      </c>
      <c r="C157" s="426">
        <v>14088.6646174</v>
      </c>
      <c r="D157" s="427">
        <v>2382.1208909800002</v>
      </c>
      <c r="E157" s="427">
        <v>966.94831499999998</v>
      </c>
      <c r="F157" s="427">
        <v>2783.3162962199999</v>
      </c>
      <c r="G157" s="428">
        <v>1387.86001111</v>
      </c>
      <c r="H157" s="427">
        <v>1176.502389</v>
      </c>
      <c r="I157" s="427">
        <v>1216.6984789999999</v>
      </c>
      <c r="J157" s="427">
        <v>18.783518000000001</v>
      </c>
      <c r="K157" s="427">
        <v>93.154295989999994</v>
      </c>
      <c r="L157" s="428">
        <v>0</v>
      </c>
      <c r="M157" s="427">
        <v>0</v>
      </c>
      <c r="N157" s="427">
        <v>167.82072600000001</v>
      </c>
      <c r="O157" s="427">
        <v>0</v>
      </c>
      <c r="P157" s="427">
        <v>920.53146012000002</v>
      </c>
      <c r="Q157" s="428">
        <v>0</v>
      </c>
      <c r="R157" s="427">
        <v>0</v>
      </c>
      <c r="S157" s="427">
        <v>5.706836</v>
      </c>
      <c r="T157" s="427">
        <v>126.80807926999999</v>
      </c>
      <c r="U157" s="427">
        <v>21.843572999999999</v>
      </c>
      <c r="V157" s="428">
        <v>224.177618</v>
      </c>
      <c r="W157" s="427">
        <v>0</v>
      </c>
      <c r="X157" s="427">
        <v>0</v>
      </c>
      <c r="Y157" s="427">
        <v>1.38564</v>
      </c>
      <c r="Z157" s="427">
        <v>104.237692</v>
      </c>
      <c r="AA157" s="428">
        <v>1866.7321199999999</v>
      </c>
      <c r="AB157" s="427">
        <v>0</v>
      </c>
      <c r="AC157" s="427">
        <v>0</v>
      </c>
      <c r="AD157" s="427">
        <v>0</v>
      </c>
      <c r="AE157" s="427">
        <v>63.2637</v>
      </c>
      <c r="AF157" s="428">
        <v>100.60965948</v>
      </c>
      <c r="AG157" s="427">
        <v>4.9804550000000001</v>
      </c>
      <c r="AH157" s="427">
        <v>317.62950499999999</v>
      </c>
      <c r="AI157" s="427">
        <v>0</v>
      </c>
      <c r="AJ157" s="427">
        <v>0</v>
      </c>
      <c r="AK157" s="428">
        <v>0</v>
      </c>
      <c r="AL157" s="427">
        <v>0.50553123</v>
      </c>
      <c r="AM157" s="427">
        <v>0</v>
      </c>
      <c r="AN157" s="427">
        <v>2.4774999999999998E-2</v>
      </c>
      <c r="AO157" s="427">
        <v>0</v>
      </c>
      <c r="AP157" s="428">
        <v>0</v>
      </c>
      <c r="AQ157" s="427">
        <v>28.952546999999999</v>
      </c>
      <c r="AR157" s="427">
        <v>0</v>
      </c>
      <c r="AS157" s="427">
        <v>0</v>
      </c>
      <c r="AT157" s="427">
        <v>108.070505</v>
      </c>
      <c r="AU157" s="428">
        <v>0</v>
      </c>
      <c r="AV157" s="427">
        <v>0</v>
      </c>
      <c r="AW157" s="427">
        <v>0</v>
      </c>
      <c r="AX157" s="427">
        <v>0</v>
      </c>
      <c r="AY157" s="427">
        <v>0</v>
      </c>
      <c r="AZ157" s="428">
        <v>0</v>
      </c>
      <c r="BA157" s="427">
        <v>0</v>
      </c>
      <c r="BB157" s="428">
        <v>0</v>
      </c>
      <c r="BD157" s="85">
        <v>0</v>
      </c>
      <c r="BE157" s="85">
        <v>0</v>
      </c>
      <c r="BF157" s="85">
        <v>0</v>
      </c>
      <c r="BG157" s="85">
        <v>0</v>
      </c>
      <c r="BH157" s="85">
        <v>0</v>
      </c>
      <c r="BI157" s="85">
        <v>0</v>
      </c>
      <c r="BJ157" s="85">
        <v>0</v>
      </c>
      <c r="BK157" s="85">
        <v>0</v>
      </c>
      <c r="BL157" s="85">
        <v>0</v>
      </c>
      <c r="BM157" s="85">
        <v>0</v>
      </c>
      <c r="BN157" s="85">
        <v>0</v>
      </c>
      <c r="BO157" s="85">
        <v>0</v>
      </c>
    </row>
    <row r="158" spans="1:103" ht="20.45" customHeight="1">
      <c r="B158" s="391" t="s">
        <v>449</v>
      </c>
      <c r="C158" s="426">
        <v>20626.127821420003</v>
      </c>
      <c r="D158" s="427">
        <v>928.83923273000005</v>
      </c>
      <c r="E158" s="427">
        <v>0</v>
      </c>
      <c r="F158" s="427">
        <v>997.56136773000003</v>
      </c>
      <c r="G158" s="428">
        <v>5673.7561346000002</v>
      </c>
      <c r="H158" s="427">
        <v>0</v>
      </c>
      <c r="I158" s="427">
        <v>0</v>
      </c>
      <c r="J158" s="427">
        <v>689.48176999999998</v>
      </c>
      <c r="K158" s="427">
        <v>2827.7559690900002</v>
      </c>
      <c r="L158" s="428">
        <v>62.688534959999998</v>
      </c>
      <c r="M158" s="427">
        <v>0</v>
      </c>
      <c r="N158" s="427">
        <v>0</v>
      </c>
      <c r="O158" s="427">
        <v>1.64446362</v>
      </c>
      <c r="P158" s="427">
        <v>0</v>
      </c>
      <c r="Q158" s="428">
        <v>7233.5567419999998</v>
      </c>
      <c r="R158" s="427">
        <v>0</v>
      </c>
      <c r="S158" s="427">
        <v>903.44759999999997</v>
      </c>
      <c r="T158" s="427">
        <v>32.643165680000003</v>
      </c>
      <c r="U158" s="427">
        <v>125.17622</v>
      </c>
      <c r="V158" s="428">
        <v>1.0326999999999999E-2</v>
      </c>
      <c r="W158" s="427">
        <v>0</v>
      </c>
      <c r="X158" s="427">
        <v>0</v>
      </c>
      <c r="Y158" s="427">
        <v>81.741992999999994</v>
      </c>
      <c r="Z158" s="427">
        <v>-1.9616880000000001</v>
      </c>
      <c r="AA158" s="428">
        <v>0</v>
      </c>
      <c r="AB158" s="427">
        <v>0</v>
      </c>
      <c r="AC158" s="427">
        <v>947.86628399999995</v>
      </c>
      <c r="AD158" s="427">
        <v>0</v>
      </c>
      <c r="AE158" s="427">
        <v>0</v>
      </c>
      <c r="AF158" s="428">
        <v>0</v>
      </c>
      <c r="AG158" s="427">
        <v>0</v>
      </c>
      <c r="AH158" s="427">
        <v>0</v>
      </c>
      <c r="AI158" s="427">
        <v>0</v>
      </c>
      <c r="AJ158" s="427">
        <v>0</v>
      </c>
      <c r="AK158" s="428">
        <v>0.96625037999999996</v>
      </c>
      <c r="AL158" s="427">
        <v>0.41887409999999997</v>
      </c>
      <c r="AM158" s="427">
        <v>0</v>
      </c>
      <c r="AN158" s="427">
        <v>0</v>
      </c>
      <c r="AO158" s="427">
        <v>0</v>
      </c>
      <c r="AP158" s="428">
        <v>40.023839880000004</v>
      </c>
      <c r="AQ158" s="427">
        <v>0</v>
      </c>
      <c r="AR158" s="427">
        <v>43.773916999999997</v>
      </c>
      <c r="AS158" s="427">
        <v>34.347120990000001</v>
      </c>
      <c r="AT158" s="427">
        <v>0</v>
      </c>
      <c r="AU158" s="428">
        <v>0</v>
      </c>
      <c r="AV158" s="427">
        <v>2.307283</v>
      </c>
      <c r="AW158" s="427">
        <v>0</v>
      </c>
      <c r="AX158" s="427">
        <v>8.2419660000000006E-2</v>
      </c>
      <c r="AY158" s="427">
        <v>0</v>
      </c>
      <c r="AZ158" s="428">
        <v>0</v>
      </c>
      <c r="BA158" s="427">
        <v>0</v>
      </c>
      <c r="BB158" s="428">
        <v>0</v>
      </c>
      <c r="BD158" s="85">
        <v>0</v>
      </c>
      <c r="BE158" s="85">
        <v>0</v>
      </c>
      <c r="BF158" s="85">
        <v>0</v>
      </c>
      <c r="BG158" s="85">
        <v>0</v>
      </c>
      <c r="BH158" s="85">
        <v>0</v>
      </c>
      <c r="BI158" s="85">
        <v>0</v>
      </c>
      <c r="BJ158" s="85">
        <v>0</v>
      </c>
      <c r="BK158" s="85">
        <v>0</v>
      </c>
      <c r="BL158" s="85">
        <v>0</v>
      </c>
      <c r="BM158" s="85">
        <v>0</v>
      </c>
      <c r="BN158" s="85">
        <v>0</v>
      </c>
      <c r="BO158" s="85">
        <v>0</v>
      </c>
    </row>
    <row r="159" spans="1:103" ht="20.45" customHeight="1">
      <c r="B159" s="391" t="s">
        <v>450</v>
      </c>
      <c r="C159" s="426">
        <v>689.88103355999999</v>
      </c>
      <c r="D159" s="427">
        <v>131.31499091000001</v>
      </c>
      <c r="E159" s="427">
        <v>56.981546000000002</v>
      </c>
      <c r="F159" s="427">
        <v>120.72231276000001</v>
      </c>
      <c r="G159" s="428">
        <v>229.98443502000001</v>
      </c>
      <c r="H159" s="427">
        <v>67.630632000000006</v>
      </c>
      <c r="I159" s="427">
        <v>43.229064000000001</v>
      </c>
      <c r="J159" s="427">
        <v>14.471970000000001</v>
      </c>
      <c r="K159" s="427">
        <v>1.0571152800000001</v>
      </c>
      <c r="L159" s="428">
        <v>5.4521738700000002</v>
      </c>
      <c r="M159" s="427">
        <v>0</v>
      </c>
      <c r="N159" s="427">
        <v>0</v>
      </c>
      <c r="O159" s="427">
        <v>6.2156410000000002E-2</v>
      </c>
      <c r="P159" s="427">
        <v>1.4257977900000001</v>
      </c>
      <c r="Q159" s="428">
        <v>0</v>
      </c>
      <c r="R159" s="427">
        <v>0</v>
      </c>
      <c r="S159" s="427">
        <v>0</v>
      </c>
      <c r="T159" s="427">
        <v>12.07811162</v>
      </c>
      <c r="U159" s="427">
        <v>0.92390700000000003</v>
      </c>
      <c r="V159" s="428">
        <v>1.038521</v>
      </c>
      <c r="W159" s="427">
        <v>3.1999999999999999E-5</v>
      </c>
      <c r="X159" s="427">
        <v>0</v>
      </c>
      <c r="Y159" s="427">
        <v>1.8500000000000001E-3</v>
      </c>
      <c r="Z159" s="427">
        <v>0.595136</v>
      </c>
      <c r="AA159" s="428">
        <v>0</v>
      </c>
      <c r="AB159" s="427">
        <v>0</v>
      </c>
      <c r="AC159" s="427">
        <v>0.97309999999999997</v>
      </c>
      <c r="AD159" s="427">
        <v>0</v>
      </c>
      <c r="AE159" s="427">
        <v>0.23475799999999999</v>
      </c>
      <c r="AF159" s="428">
        <v>0</v>
      </c>
      <c r="AG159" s="427">
        <v>0</v>
      </c>
      <c r="AH159" s="427">
        <v>9.4899999999999997E-4</v>
      </c>
      <c r="AI159" s="427">
        <v>0</v>
      </c>
      <c r="AJ159" s="427">
        <v>0</v>
      </c>
      <c r="AK159" s="428">
        <v>9.4390000000000001E-4</v>
      </c>
      <c r="AL159" s="427">
        <v>0</v>
      </c>
      <c r="AM159" s="427">
        <v>0</v>
      </c>
      <c r="AN159" s="427">
        <v>0</v>
      </c>
      <c r="AO159" s="427">
        <v>1.6862060000000001</v>
      </c>
      <c r="AP159" s="428">
        <v>0</v>
      </c>
      <c r="AQ159" s="427">
        <v>9.6740000000000003E-3</v>
      </c>
      <c r="AR159" s="427">
        <v>5.6509999999999998E-3</v>
      </c>
      <c r="AS159" s="427">
        <v>0</v>
      </c>
      <c r="AT159" s="427">
        <v>0</v>
      </c>
      <c r="AU159" s="428">
        <v>0</v>
      </c>
      <c r="AV159" s="427">
        <v>0</v>
      </c>
      <c r="AW159" s="427">
        <v>0</v>
      </c>
      <c r="AX159" s="427">
        <v>0</v>
      </c>
      <c r="AY159" s="427">
        <v>0</v>
      </c>
      <c r="AZ159" s="428">
        <v>0</v>
      </c>
      <c r="BA159" s="427">
        <v>0</v>
      </c>
      <c r="BB159" s="428">
        <v>0</v>
      </c>
      <c r="BD159" s="85">
        <v>0</v>
      </c>
      <c r="BE159" s="85">
        <v>0</v>
      </c>
      <c r="BF159" s="85">
        <v>0</v>
      </c>
      <c r="BG159" s="85">
        <v>0</v>
      </c>
      <c r="BH159" s="85">
        <v>0</v>
      </c>
      <c r="BI159" s="85">
        <v>0</v>
      </c>
      <c r="BJ159" s="85">
        <v>0</v>
      </c>
      <c r="BK159" s="85">
        <v>0</v>
      </c>
      <c r="BL159" s="85">
        <v>0</v>
      </c>
      <c r="BM159" s="85">
        <v>0</v>
      </c>
      <c r="BN159" s="85">
        <v>0</v>
      </c>
      <c r="BO159" s="85">
        <v>0</v>
      </c>
    </row>
    <row r="160" spans="1:103" ht="20.45" customHeight="1">
      <c r="B160" s="391" t="s">
        <v>451</v>
      </c>
      <c r="C160" s="426">
        <v>3952.3767041499996</v>
      </c>
      <c r="D160" s="427">
        <v>374.62509058999996</v>
      </c>
      <c r="E160" s="427">
        <v>626.28310999999997</v>
      </c>
      <c r="F160" s="427">
        <v>322.54375225999996</v>
      </c>
      <c r="G160" s="428">
        <v>615.13522939999996</v>
      </c>
      <c r="H160" s="427">
        <v>419.83120700000001</v>
      </c>
      <c r="I160" s="427">
        <v>100.38340700000001</v>
      </c>
      <c r="J160" s="427">
        <v>-8.4058159999999997</v>
      </c>
      <c r="K160" s="427">
        <v>61.897681710000001</v>
      </c>
      <c r="L160" s="428">
        <v>195.49692547999999</v>
      </c>
      <c r="M160" s="427">
        <v>521.39208168000005</v>
      </c>
      <c r="N160" s="427">
        <v>113.466048</v>
      </c>
      <c r="O160" s="427">
        <v>26.02459962</v>
      </c>
      <c r="P160" s="427">
        <v>205.22457065999998</v>
      </c>
      <c r="Q160" s="428">
        <v>7.4377599999999999</v>
      </c>
      <c r="R160" s="427">
        <v>10.731975</v>
      </c>
      <c r="S160" s="427">
        <v>17.711126</v>
      </c>
      <c r="T160" s="427">
        <v>106.29020054</v>
      </c>
      <c r="U160" s="427">
        <v>3.4945819999999999</v>
      </c>
      <c r="V160" s="428">
        <v>36.784781000000002</v>
      </c>
      <c r="W160" s="427">
        <v>40.526152000000003</v>
      </c>
      <c r="X160" s="427">
        <v>0.178816</v>
      </c>
      <c r="Y160" s="427">
        <v>6.8647</v>
      </c>
      <c r="Z160" s="427">
        <v>8.8274620000000006</v>
      </c>
      <c r="AA160" s="428">
        <v>51.552017999999997</v>
      </c>
      <c r="AB160" s="427">
        <v>0</v>
      </c>
      <c r="AC160" s="427">
        <v>19.631551000000002</v>
      </c>
      <c r="AD160" s="427">
        <v>0</v>
      </c>
      <c r="AE160" s="427">
        <v>3.9335770000000001</v>
      </c>
      <c r="AF160" s="428">
        <v>0</v>
      </c>
      <c r="AG160" s="427">
        <v>5.4250889999999998</v>
      </c>
      <c r="AH160" s="427">
        <v>0</v>
      </c>
      <c r="AI160" s="427">
        <v>1.3256190000000001</v>
      </c>
      <c r="AJ160" s="427">
        <v>21.956609</v>
      </c>
      <c r="AK160" s="428">
        <v>9.0214348599999994</v>
      </c>
      <c r="AL160" s="427">
        <v>0.32246121999999999</v>
      </c>
      <c r="AM160" s="427">
        <v>2.339264</v>
      </c>
      <c r="AN160" s="427">
        <v>1.0604899999999999</v>
      </c>
      <c r="AO160" s="427">
        <v>17.15626</v>
      </c>
      <c r="AP160" s="428">
        <v>0</v>
      </c>
      <c r="AQ160" s="427">
        <v>0</v>
      </c>
      <c r="AR160" s="427">
        <v>1.1955709999999999</v>
      </c>
      <c r="AS160" s="427">
        <v>1.4503771299999999</v>
      </c>
      <c r="AT160" s="427">
        <v>0.38926100000000002</v>
      </c>
      <c r="AU160" s="428">
        <v>0.897281</v>
      </c>
      <c r="AV160" s="427">
        <v>0.86375900000000005</v>
      </c>
      <c r="AW160" s="427">
        <v>0</v>
      </c>
      <c r="AX160" s="427">
        <v>0</v>
      </c>
      <c r="AY160" s="427">
        <v>0.49742399999999998</v>
      </c>
      <c r="AZ160" s="428">
        <v>0</v>
      </c>
      <c r="BA160" s="427">
        <v>0</v>
      </c>
      <c r="BB160" s="428">
        <v>0.61321599999999998</v>
      </c>
      <c r="BD160" s="85">
        <v>0</v>
      </c>
      <c r="BE160" s="85">
        <v>0</v>
      </c>
      <c r="BF160" s="85">
        <v>0</v>
      </c>
      <c r="BG160" s="85">
        <v>0</v>
      </c>
      <c r="BH160" s="85">
        <v>0</v>
      </c>
      <c r="BI160" s="85">
        <v>0</v>
      </c>
      <c r="BJ160" s="85">
        <v>0</v>
      </c>
      <c r="BK160" s="85">
        <v>0</v>
      </c>
      <c r="BL160" s="85">
        <v>0</v>
      </c>
      <c r="BM160" s="85">
        <v>0</v>
      </c>
      <c r="BN160" s="85">
        <v>0</v>
      </c>
      <c r="BO160" s="85">
        <v>0</v>
      </c>
    </row>
    <row r="161" spans="1:103" ht="20.45" customHeight="1">
      <c r="B161" s="391" t="s">
        <v>452</v>
      </c>
      <c r="C161" s="426">
        <v>0</v>
      </c>
      <c r="D161" s="427">
        <v>0</v>
      </c>
      <c r="E161" s="427">
        <v>0</v>
      </c>
      <c r="F161" s="427">
        <v>0</v>
      </c>
      <c r="G161" s="428">
        <v>0</v>
      </c>
      <c r="H161" s="427">
        <v>0</v>
      </c>
      <c r="I161" s="427">
        <v>0</v>
      </c>
      <c r="J161" s="427">
        <v>0</v>
      </c>
      <c r="K161" s="427">
        <v>0</v>
      </c>
      <c r="L161" s="428">
        <v>0</v>
      </c>
      <c r="M161" s="427">
        <v>0</v>
      </c>
      <c r="N161" s="427">
        <v>0</v>
      </c>
      <c r="O161" s="427">
        <v>0</v>
      </c>
      <c r="P161" s="427">
        <v>0</v>
      </c>
      <c r="Q161" s="428">
        <v>0</v>
      </c>
      <c r="R161" s="427">
        <v>0</v>
      </c>
      <c r="S161" s="427">
        <v>0</v>
      </c>
      <c r="T161" s="427">
        <v>0</v>
      </c>
      <c r="U161" s="427">
        <v>0</v>
      </c>
      <c r="V161" s="428">
        <v>0</v>
      </c>
      <c r="W161" s="427">
        <v>0</v>
      </c>
      <c r="X161" s="427">
        <v>0</v>
      </c>
      <c r="Y161" s="427">
        <v>0</v>
      </c>
      <c r="Z161" s="427">
        <v>0</v>
      </c>
      <c r="AA161" s="428">
        <v>0</v>
      </c>
      <c r="AB161" s="427">
        <v>0</v>
      </c>
      <c r="AC161" s="427">
        <v>0</v>
      </c>
      <c r="AD161" s="427">
        <v>0</v>
      </c>
      <c r="AE161" s="427">
        <v>0</v>
      </c>
      <c r="AF161" s="428">
        <v>0</v>
      </c>
      <c r="AG161" s="427">
        <v>0</v>
      </c>
      <c r="AH161" s="427">
        <v>0</v>
      </c>
      <c r="AI161" s="427">
        <v>0</v>
      </c>
      <c r="AJ161" s="427">
        <v>0</v>
      </c>
      <c r="AK161" s="428">
        <v>0</v>
      </c>
      <c r="AL161" s="427">
        <v>0</v>
      </c>
      <c r="AM161" s="427">
        <v>0</v>
      </c>
      <c r="AN161" s="427">
        <v>0</v>
      </c>
      <c r="AO161" s="427">
        <v>0</v>
      </c>
      <c r="AP161" s="428">
        <v>0</v>
      </c>
      <c r="AQ161" s="427">
        <v>0</v>
      </c>
      <c r="AR161" s="427">
        <v>0</v>
      </c>
      <c r="AS161" s="427">
        <v>0</v>
      </c>
      <c r="AT161" s="427">
        <v>0</v>
      </c>
      <c r="AU161" s="428">
        <v>0</v>
      </c>
      <c r="AV161" s="427">
        <v>0</v>
      </c>
      <c r="AW161" s="427">
        <v>0</v>
      </c>
      <c r="AX161" s="427">
        <v>0</v>
      </c>
      <c r="AY161" s="427">
        <v>0</v>
      </c>
      <c r="AZ161" s="428">
        <v>0</v>
      </c>
      <c r="BA161" s="427">
        <v>0</v>
      </c>
      <c r="BB161" s="428">
        <v>0</v>
      </c>
      <c r="BD161" s="85">
        <v>0</v>
      </c>
      <c r="BE161" s="85">
        <v>0</v>
      </c>
      <c r="BF161" s="85">
        <v>0</v>
      </c>
      <c r="BG161" s="85">
        <v>0</v>
      </c>
      <c r="BH161" s="85">
        <v>0</v>
      </c>
      <c r="BI161" s="85">
        <v>0</v>
      </c>
      <c r="BJ161" s="85">
        <v>0</v>
      </c>
      <c r="BK161" s="85">
        <v>0</v>
      </c>
      <c r="BL161" s="85">
        <v>0</v>
      </c>
      <c r="BM161" s="85">
        <v>0</v>
      </c>
      <c r="BN161" s="85">
        <v>0</v>
      </c>
      <c r="BO161" s="85">
        <v>0</v>
      </c>
    </row>
    <row r="162" spans="1:103" ht="19.5" customHeight="1">
      <c r="B162" s="391" t="s">
        <v>453</v>
      </c>
      <c r="C162" s="426">
        <v>0</v>
      </c>
      <c r="D162" s="427">
        <v>0</v>
      </c>
      <c r="E162" s="427">
        <v>0</v>
      </c>
      <c r="F162" s="427">
        <v>0</v>
      </c>
      <c r="G162" s="428">
        <v>0</v>
      </c>
      <c r="H162" s="427">
        <v>0</v>
      </c>
      <c r="I162" s="427">
        <v>0</v>
      </c>
      <c r="J162" s="427">
        <v>0</v>
      </c>
      <c r="K162" s="427">
        <v>0</v>
      </c>
      <c r="L162" s="428">
        <v>0</v>
      </c>
      <c r="M162" s="427">
        <v>0</v>
      </c>
      <c r="N162" s="427">
        <v>0</v>
      </c>
      <c r="O162" s="427">
        <v>0</v>
      </c>
      <c r="P162" s="427">
        <v>0</v>
      </c>
      <c r="Q162" s="428">
        <v>0</v>
      </c>
      <c r="R162" s="427">
        <v>0</v>
      </c>
      <c r="S162" s="427">
        <v>0</v>
      </c>
      <c r="T162" s="427">
        <v>0</v>
      </c>
      <c r="U162" s="427">
        <v>0</v>
      </c>
      <c r="V162" s="428">
        <v>0</v>
      </c>
      <c r="W162" s="427">
        <v>0</v>
      </c>
      <c r="X162" s="427">
        <v>0</v>
      </c>
      <c r="Y162" s="427">
        <v>0</v>
      </c>
      <c r="Z162" s="427">
        <v>0</v>
      </c>
      <c r="AA162" s="428">
        <v>0</v>
      </c>
      <c r="AB162" s="427">
        <v>0</v>
      </c>
      <c r="AC162" s="427">
        <v>0</v>
      </c>
      <c r="AD162" s="427">
        <v>0</v>
      </c>
      <c r="AE162" s="427">
        <v>0</v>
      </c>
      <c r="AF162" s="428">
        <v>0</v>
      </c>
      <c r="AG162" s="427">
        <v>0</v>
      </c>
      <c r="AH162" s="427">
        <v>0</v>
      </c>
      <c r="AI162" s="427">
        <v>0</v>
      </c>
      <c r="AJ162" s="427">
        <v>0</v>
      </c>
      <c r="AK162" s="428">
        <v>0</v>
      </c>
      <c r="AL162" s="427">
        <v>0</v>
      </c>
      <c r="AM162" s="427">
        <v>0</v>
      </c>
      <c r="AN162" s="427">
        <v>0</v>
      </c>
      <c r="AO162" s="427">
        <v>0</v>
      </c>
      <c r="AP162" s="428">
        <v>0</v>
      </c>
      <c r="AQ162" s="427">
        <v>0</v>
      </c>
      <c r="AR162" s="427">
        <v>0</v>
      </c>
      <c r="AS162" s="427">
        <v>0</v>
      </c>
      <c r="AT162" s="427">
        <v>0</v>
      </c>
      <c r="AU162" s="428">
        <v>0</v>
      </c>
      <c r="AV162" s="427">
        <v>0</v>
      </c>
      <c r="AW162" s="427">
        <v>0</v>
      </c>
      <c r="AX162" s="427">
        <v>0</v>
      </c>
      <c r="AY162" s="427">
        <v>0</v>
      </c>
      <c r="AZ162" s="428">
        <v>0</v>
      </c>
      <c r="BA162" s="427">
        <v>0</v>
      </c>
      <c r="BB162" s="428">
        <v>0</v>
      </c>
      <c r="BD162" s="85">
        <v>0</v>
      </c>
      <c r="BE162" s="85">
        <v>0</v>
      </c>
      <c r="BF162" s="85">
        <v>0</v>
      </c>
      <c r="BG162" s="85">
        <v>0</v>
      </c>
      <c r="BH162" s="85">
        <v>0</v>
      </c>
      <c r="BI162" s="85">
        <v>0</v>
      </c>
      <c r="BJ162" s="85">
        <v>0</v>
      </c>
      <c r="BK162" s="85">
        <v>0</v>
      </c>
      <c r="BL162" s="85">
        <v>0</v>
      </c>
      <c r="BM162" s="85">
        <v>0</v>
      </c>
      <c r="BN162" s="85">
        <v>0</v>
      </c>
      <c r="BO162" s="85">
        <v>0</v>
      </c>
    </row>
    <row r="163" spans="1:103" ht="18">
      <c r="B163" s="374"/>
      <c r="C163" s="426"/>
      <c r="D163" s="427"/>
      <c r="E163" s="427"/>
      <c r="F163" s="427"/>
      <c r="G163" s="428"/>
      <c r="H163" s="427"/>
      <c r="I163" s="427"/>
      <c r="J163" s="427"/>
      <c r="K163" s="427"/>
      <c r="L163" s="428"/>
      <c r="M163" s="427"/>
      <c r="N163" s="427"/>
      <c r="O163" s="427"/>
      <c r="P163" s="427"/>
      <c r="Q163" s="428"/>
      <c r="R163" s="427"/>
      <c r="S163" s="427"/>
      <c r="T163" s="427"/>
      <c r="U163" s="427"/>
      <c r="V163" s="428"/>
      <c r="W163" s="427"/>
      <c r="X163" s="427"/>
      <c r="Y163" s="427"/>
      <c r="Z163" s="427"/>
      <c r="AA163" s="428"/>
      <c r="AB163" s="427"/>
      <c r="AC163" s="427"/>
      <c r="AD163" s="427"/>
      <c r="AE163" s="427"/>
      <c r="AF163" s="428"/>
      <c r="AG163" s="427"/>
      <c r="AH163" s="427"/>
      <c r="AI163" s="427"/>
      <c r="AJ163" s="427"/>
      <c r="AK163" s="428"/>
      <c r="AL163" s="427"/>
      <c r="AM163" s="427"/>
      <c r="AN163" s="427"/>
      <c r="AO163" s="427"/>
      <c r="AP163" s="428"/>
      <c r="AQ163" s="427"/>
      <c r="AR163" s="427"/>
      <c r="AS163" s="427"/>
      <c r="AT163" s="427"/>
      <c r="AU163" s="428"/>
      <c r="AV163" s="427"/>
      <c r="AW163" s="427"/>
      <c r="AX163" s="427"/>
      <c r="AY163" s="427"/>
      <c r="AZ163" s="428"/>
      <c r="BA163" s="427"/>
      <c r="BB163" s="428"/>
    </row>
    <row r="164" spans="1:103" ht="20.45" customHeight="1">
      <c r="B164" s="104" t="s">
        <v>454</v>
      </c>
      <c r="C164" s="426">
        <v>0</v>
      </c>
      <c r="D164" s="427">
        <v>0</v>
      </c>
      <c r="E164" s="427">
        <v>0</v>
      </c>
      <c r="F164" s="427">
        <v>0</v>
      </c>
      <c r="G164" s="428">
        <v>0</v>
      </c>
      <c r="H164" s="427">
        <v>0</v>
      </c>
      <c r="I164" s="427">
        <v>0</v>
      </c>
      <c r="J164" s="427">
        <v>0</v>
      </c>
      <c r="K164" s="427">
        <v>0</v>
      </c>
      <c r="L164" s="428">
        <v>0</v>
      </c>
      <c r="M164" s="427">
        <v>0</v>
      </c>
      <c r="N164" s="427">
        <v>0</v>
      </c>
      <c r="O164" s="427">
        <v>0</v>
      </c>
      <c r="P164" s="427">
        <v>0</v>
      </c>
      <c r="Q164" s="428">
        <v>0</v>
      </c>
      <c r="R164" s="427">
        <v>0</v>
      </c>
      <c r="S164" s="427">
        <v>0</v>
      </c>
      <c r="T164" s="427">
        <v>0</v>
      </c>
      <c r="U164" s="427">
        <v>0</v>
      </c>
      <c r="V164" s="428">
        <v>0</v>
      </c>
      <c r="W164" s="427">
        <v>0</v>
      </c>
      <c r="X164" s="427">
        <v>0</v>
      </c>
      <c r="Y164" s="427">
        <v>0</v>
      </c>
      <c r="Z164" s="427">
        <v>0</v>
      </c>
      <c r="AA164" s="428">
        <v>0</v>
      </c>
      <c r="AB164" s="427">
        <v>0</v>
      </c>
      <c r="AC164" s="427">
        <v>0</v>
      </c>
      <c r="AD164" s="427">
        <v>0</v>
      </c>
      <c r="AE164" s="427">
        <v>0</v>
      </c>
      <c r="AF164" s="428">
        <v>0</v>
      </c>
      <c r="AG164" s="427">
        <v>0</v>
      </c>
      <c r="AH164" s="427">
        <v>0</v>
      </c>
      <c r="AI164" s="427">
        <v>0</v>
      </c>
      <c r="AJ164" s="427">
        <v>0</v>
      </c>
      <c r="AK164" s="428">
        <v>0</v>
      </c>
      <c r="AL164" s="427">
        <v>0</v>
      </c>
      <c r="AM164" s="427">
        <v>0</v>
      </c>
      <c r="AN164" s="427">
        <v>0</v>
      </c>
      <c r="AO164" s="427">
        <v>0</v>
      </c>
      <c r="AP164" s="428">
        <v>0</v>
      </c>
      <c r="AQ164" s="427">
        <v>0</v>
      </c>
      <c r="AR164" s="427">
        <v>0</v>
      </c>
      <c r="AS164" s="427">
        <v>0</v>
      </c>
      <c r="AT164" s="427">
        <v>0</v>
      </c>
      <c r="AU164" s="428">
        <v>0</v>
      </c>
      <c r="AV164" s="427">
        <v>0</v>
      </c>
      <c r="AW164" s="427">
        <v>0</v>
      </c>
      <c r="AX164" s="427">
        <v>0</v>
      </c>
      <c r="AY164" s="427">
        <v>0</v>
      </c>
      <c r="AZ164" s="428">
        <v>0</v>
      </c>
      <c r="BA164" s="427">
        <v>0</v>
      </c>
      <c r="BB164" s="428">
        <v>0</v>
      </c>
      <c r="BD164" s="85">
        <v>0</v>
      </c>
      <c r="BE164" s="85">
        <v>0</v>
      </c>
      <c r="BF164" s="85">
        <v>0</v>
      </c>
      <c r="BG164" s="85">
        <v>0</v>
      </c>
      <c r="BH164" s="85">
        <v>0</v>
      </c>
      <c r="BI164" s="85">
        <v>0</v>
      </c>
      <c r="BJ164" s="85">
        <v>0</v>
      </c>
      <c r="BK164" s="85">
        <v>0</v>
      </c>
      <c r="BL164" s="85">
        <v>0</v>
      </c>
      <c r="BM164" s="85">
        <v>0</v>
      </c>
      <c r="BN164" s="85">
        <v>0</v>
      </c>
      <c r="BO164" s="85">
        <v>0</v>
      </c>
    </row>
    <row r="165" spans="1:103" s="95" customFormat="1" ht="20.45" customHeight="1">
      <c r="A165" s="93"/>
      <c r="B165" s="104"/>
      <c r="C165" s="426"/>
      <c r="D165" s="427"/>
      <c r="E165" s="427"/>
      <c r="F165" s="427"/>
      <c r="G165" s="428"/>
      <c r="H165" s="427"/>
      <c r="I165" s="427"/>
      <c r="J165" s="427"/>
      <c r="K165" s="427"/>
      <c r="L165" s="428"/>
      <c r="M165" s="427"/>
      <c r="N165" s="427"/>
      <c r="O165" s="427"/>
      <c r="P165" s="427"/>
      <c r="Q165" s="428"/>
      <c r="R165" s="427"/>
      <c r="S165" s="427"/>
      <c r="T165" s="427"/>
      <c r="U165" s="427"/>
      <c r="V165" s="428"/>
      <c r="W165" s="427"/>
      <c r="X165" s="427"/>
      <c r="Y165" s="427"/>
      <c r="Z165" s="427"/>
      <c r="AA165" s="428"/>
      <c r="AB165" s="427"/>
      <c r="AC165" s="427"/>
      <c r="AD165" s="427"/>
      <c r="AE165" s="427"/>
      <c r="AF165" s="428"/>
      <c r="AG165" s="427"/>
      <c r="AH165" s="427"/>
      <c r="AI165" s="427"/>
      <c r="AJ165" s="427"/>
      <c r="AK165" s="428"/>
      <c r="AL165" s="427"/>
      <c r="AM165" s="427"/>
      <c r="AN165" s="427"/>
      <c r="AO165" s="427"/>
      <c r="AP165" s="428"/>
      <c r="AQ165" s="427"/>
      <c r="AR165" s="427"/>
      <c r="AS165" s="427"/>
      <c r="AT165" s="427"/>
      <c r="AU165" s="428"/>
      <c r="AV165" s="427"/>
      <c r="AW165" s="427"/>
      <c r="AX165" s="427"/>
      <c r="AY165" s="427"/>
      <c r="AZ165" s="428"/>
      <c r="BA165" s="427"/>
      <c r="BB165" s="428"/>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row>
    <row r="166" spans="1:103" s="392" customFormat="1" ht="20.45" customHeight="1">
      <c r="A166" s="295"/>
      <c r="B166" s="373" t="s">
        <v>455</v>
      </c>
      <c r="C166" s="423">
        <v>757919.59936590004</v>
      </c>
      <c r="D166" s="424">
        <v>193116.51452783999</v>
      </c>
      <c r="E166" s="424">
        <v>78069.018863999998</v>
      </c>
      <c r="F166" s="424">
        <v>96269.783007270002</v>
      </c>
      <c r="G166" s="425">
        <v>78204.108582320012</v>
      </c>
      <c r="H166" s="424">
        <v>41053.821567999999</v>
      </c>
      <c r="I166" s="424">
        <v>26162.810764999998</v>
      </c>
      <c r="J166" s="424">
        <v>32337.395902</v>
      </c>
      <c r="K166" s="424">
        <v>11073.022693540001</v>
      </c>
      <c r="L166" s="425">
        <v>18002.389758779998</v>
      </c>
      <c r="M166" s="424">
        <v>80678.244778770008</v>
      </c>
      <c r="N166" s="424">
        <v>5045.2252500000004</v>
      </c>
      <c r="O166" s="424">
        <v>910.24065579000001</v>
      </c>
      <c r="P166" s="424">
        <v>12605.440278010001</v>
      </c>
      <c r="Q166" s="425">
        <v>2091.2659389999999</v>
      </c>
      <c r="R166" s="424">
        <v>3507.2976610000001</v>
      </c>
      <c r="S166" s="424">
        <v>3996.6141010000001</v>
      </c>
      <c r="T166" s="424">
        <v>15718.656094170001</v>
      </c>
      <c r="U166" s="424">
        <v>1359.6218260000001</v>
      </c>
      <c r="V166" s="425">
        <v>3672.3949229999998</v>
      </c>
      <c r="W166" s="424">
        <v>3166.2177240000001</v>
      </c>
      <c r="X166" s="424">
        <v>316.36421799999999</v>
      </c>
      <c r="Y166" s="424">
        <v>3271.6665889999999</v>
      </c>
      <c r="Z166" s="424">
        <v>2835.338362</v>
      </c>
      <c r="AA166" s="425">
        <v>23948.199210999999</v>
      </c>
      <c r="AB166" s="424">
        <v>2719.8793230000001</v>
      </c>
      <c r="AC166" s="424">
        <v>1455.6728350000001</v>
      </c>
      <c r="AD166" s="424">
        <v>-81.624402000000003</v>
      </c>
      <c r="AE166" s="424">
        <v>745.69668300000001</v>
      </c>
      <c r="AF166" s="425">
        <v>2023.0377992200001</v>
      </c>
      <c r="AG166" s="424">
        <v>1764.7245170000001</v>
      </c>
      <c r="AH166" s="424">
        <v>4182.5459849999997</v>
      </c>
      <c r="AI166" s="424">
        <v>446.239529</v>
      </c>
      <c r="AJ166" s="424">
        <v>1022.17227</v>
      </c>
      <c r="AK166" s="425">
        <v>490.92344642</v>
      </c>
      <c r="AL166" s="424">
        <v>478.46423041000003</v>
      </c>
      <c r="AM166" s="424">
        <v>108.62581299999999</v>
      </c>
      <c r="AN166" s="424">
        <v>421.23524600000002</v>
      </c>
      <c r="AO166" s="424">
        <v>2020.508918</v>
      </c>
      <c r="AP166" s="425">
        <v>518.66328262000002</v>
      </c>
      <c r="AQ166" s="424">
        <v>626.00497800000005</v>
      </c>
      <c r="AR166" s="424">
        <v>214.32738599999999</v>
      </c>
      <c r="AS166" s="424">
        <v>205.04085546000002</v>
      </c>
      <c r="AT166" s="424">
        <v>26.866792</v>
      </c>
      <c r="AU166" s="425">
        <v>264.56899099999998</v>
      </c>
      <c r="AV166" s="424">
        <v>170.281837</v>
      </c>
      <c r="AW166" s="424">
        <v>79.015715</v>
      </c>
      <c r="AX166" s="424">
        <v>92.047105479999999</v>
      </c>
      <c r="AY166" s="424">
        <v>145.64921799999999</v>
      </c>
      <c r="AZ166" s="425">
        <v>108.7730608</v>
      </c>
      <c r="BA166" s="424">
        <v>21.542278</v>
      </c>
      <c r="BB166" s="425">
        <v>237.06239400000001</v>
      </c>
      <c r="BC166" s="295"/>
      <c r="BD166" s="295">
        <v>0</v>
      </c>
      <c r="BE166" s="295">
        <v>0</v>
      </c>
      <c r="BF166" s="295">
        <v>0</v>
      </c>
      <c r="BG166" s="295">
        <v>0</v>
      </c>
      <c r="BH166" s="295">
        <v>0</v>
      </c>
      <c r="BI166" s="295">
        <v>0</v>
      </c>
      <c r="BJ166" s="295">
        <v>0</v>
      </c>
      <c r="BK166" s="295">
        <v>0</v>
      </c>
      <c r="BL166" s="295">
        <v>0</v>
      </c>
      <c r="BM166" s="295">
        <v>0</v>
      </c>
      <c r="BN166" s="295">
        <v>0</v>
      </c>
      <c r="BO166" s="295">
        <v>0</v>
      </c>
      <c r="BP166" s="295"/>
      <c r="BQ166" s="295"/>
      <c r="BR166" s="295"/>
      <c r="BS166" s="295"/>
      <c r="BT166" s="295"/>
      <c r="BU166" s="295"/>
      <c r="BV166" s="295"/>
      <c r="BW166" s="295"/>
      <c r="BX166" s="295"/>
      <c r="BY166" s="295"/>
      <c r="BZ166" s="295"/>
      <c r="CA166" s="295"/>
      <c r="CB166" s="295"/>
      <c r="CC166" s="295"/>
      <c r="CD166" s="295"/>
      <c r="CE166" s="295"/>
      <c r="CF166" s="295"/>
      <c r="CG166" s="295"/>
      <c r="CH166" s="295"/>
      <c r="CI166" s="295"/>
      <c r="CJ166" s="295"/>
      <c r="CK166" s="295"/>
      <c r="CL166" s="295"/>
      <c r="CM166" s="295"/>
      <c r="CN166" s="295"/>
      <c r="CO166" s="295"/>
      <c r="CP166" s="295"/>
      <c r="CQ166" s="295"/>
      <c r="CR166" s="295"/>
      <c r="CS166" s="295"/>
      <c r="CT166" s="295"/>
      <c r="CU166" s="295"/>
      <c r="CV166" s="295"/>
      <c r="CW166" s="295"/>
      <c r="CX166" s="295"/>
      <c r="CY166" s="295"/>
    </row>
    <row r="167" spans="1:103" s="95" customFormat="1" ht="20.45" customHeight="1">
      <c r="A167" s="93"/>
      <c r="B167" s="389" t="s">
        <v>345</v>
      </c>
      <c r="C167" s="426">
        <v>176727.11898032998</v>
      </c>
      <c r="D167" s="427">
        <v>49605.069149589996</v>
      </c>
      <c r="E167" s="427">
        <v>20289.289081999999</v>
      </c>
      <c r="F167" s="427">
        <v>18767.058225189998</v>
      </c>
      <c r="G167" s="428">
        <v>21904.388201580001</v>
      </c>
      <c r="H167" s="427">
        <v>12327.427927999999</v>
      </c>
      <c r="I167" s="427">
        <v>6410.644558</v>
      </c>
      <c r="J167" s="427">
        <v>5199.3626780000004</v>
      </c>
      <c r="K167" s="427">
        <v>66.902538450000009</v>
      </c>
      <c r="L167" s="428">
        <v>2295.93097455</v>
      </c>
      <c r="M167" s="427">
        <v>18990.055140550001</v>
      </c>
      <c r="N167" s="427">
        <v>1411.990832</v>
      </c>
      <c r="O167" s="427">
        <v>168.80667109999999</v>
      </c>
      <c r="P167" s="427">
        <v>1512.20264335</v>
      </c>
      <c r="Q167" s="428">
        <v>213.40089699999999</v>
      </c>
      <c r="R167" s="427">
        <v>-6.2791499999999996</v>
      </c>
      <c r="S167" s="427">
        <v>3580.6269280000001</v>
      </c>
      <c r="T167" s="427">
        <v>4632.7418022100001</v>
      </c>
      <c r="U167" s="427">
        <v>36.215293000000003</v>
      </c>
      <c r="V167" s="428">
        <v>435.122411</v>
      </c>
      <c r="W167" s="427">
        <v>407.72940999999997</v>
      </c>
      <c r="X167" s="427">
        <v>0</v>
      </c>
      <c r="Y167" s="427">
        <v>72.408114999999995</v>
      </c>
      <c r="Z167" s="427">
        <v>348.69593900000001</v>
      </c>
      <c r="AA167" s="428">
        <v>5814.9787649999998</v>
      </c>
      <c r="AB167" s="427">
        <v>182.08424299999999</v>
      </c>
      <c r="AC167" s="427">
        <v>166.99973</v>
      </c>
      <c r="AD167" s="427">
        <v>0.37122699999999997</v>
      </c>
      <c r="AE167" s="427">
        <v>263.27622400000001</v>
      </c>
      <c r="AF167" s="428">
        <v>374.54667398000004</v>
      </c>
      <c r="AG167" s="427">
        <v>-7.3851579999999997</v>
      </c>
      <c r="AH167" s="427">
        <v>492.416606</v>
      </c>
      <c r="AI167" s="427">
        <v>0</v>
      </c>
      <c r="AJ167" s="427">
        <v>28.906244000000001</v>
      </c>
      <c r="AK167" s="428">
        <v>60.355769760000001</v>
      </c>
      <c r="AL167" s="427">
        <v>-1.0303514599999999</v>
      </c>
      <c r="AM167" s="427">
        <v>80.931250000000006</v>
      </c>
      <c r="AN167" s="427">
        <v>-22.968050000000002</v>
      </c>
      <c r="AO167" s="427">
        <v>210.507406</v>
      </c>
      <c r="AP167" s="428">
        <v>94.661237329999992</v>
      </c>
      <c r="AQ167" s="427">
        <v>76.187556000000001</v>
      </c>
      <c r="AR167" s="427">
        <v>2.8140100000000001</v>
      </c>
      <c r="AS167" s="427">
        <v>-71.641855500000005</v>
      </c>
      <c r="AT167" s="427">
        <v>223.90089800000001</v>
      </c>
      <c r="AU167" s="428">
        <v>0.17519399999999999</v>
      </c>
      <c r="AV167" s="427">
        <v>4.4100109999999999</v>
      </c>
      <c r="AW167" s="427">
        <v>-2.8620220000000001</v>
      </c>
      <c r="AX167" s="427">
        <v>16.630084650000001</v>
      </c>
      <c r="AY167" s="427">
        <v>0</v>
      </c>
      <c r="AZ167" s="428">
        <v>0</v>
      </c>
      <c r="BA167" s="427">
        <v>0</v>
      </c>
      <c r="BB167" s="428">
        <v>69.063019999999995</v>
      </c>
      <c r="BC167" s="93"/>
      <c r="BD167" s="93">
        <v>0</v>
      </c>
      <c r="BE167" s="93">
        <v>0</v>
      </c>
      <c r="BF167" s="93">
        <v>0</v>
      </c>
      <c r="BG167" s="93">
        <v>0</v>
      </c>
      <c r="BH167" s="93">
        <v>0</v>
      </c>
      <c r="BI167" s="93">
        <v>0</v>
      </c>
      <c r="BJ167" s="93">
        <v>0</v>
      </c>
      <c r="BK167" s="93">
        <v>0</v>
      </c>
      <c r="BL167" s="93">
        <v>0</v>
      </c>
      <c r="BM167" s="93">
        <v>0</v>
      </c>
      <c r="BN167" s="93">
        <v>0</v>
      </c>
      <c r="BO167" s="93">
        <v>0</v>
      </c>
      <c r="BP167" s="93"/>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row>
    <row r="168" spans="1:103" ht="20.45" customHeight="1">
      <c r="B168" s="373" t="s">
        <v>456</v>
      </c>
      <c r="C168" s="423">
        <v>581192.48038556997</v>
      </c>
      <c r="D168" s="424">
        <v>143511.44537825001</v>
      </c>
      <c r="E168" s="424">
        <v>57779.729782000002</v>
      </c>
      <c r="F168" s="424">
        <v>77502.724782079997</v>
      </c>
      <c r="G168" s="425">
        <v>56299.72038074</v>
      </c>
      <c r="H168" s="424">
        <v>28726.393639999998</v>
      </c>
      <c r="I168" s="424">
        <v>19752.166206999998</v>
      </c>
      <c r="J168" s="424">
        <v>27138.033223999999</v>
      </c>
      <c r="K168" s="424">
        <v>11006.12015509</v>
      </c>
      <c r="L168" s="425">
        <v>15706.458784229999</v>
      </c>
      <c r="M168" s="424">
        <v>61688.189638219999</v>
      </c>
      <c r="N168" s="424">
        <v>3633.234418</v>
      </c>
      <c r="O168" s="424">
        <v>741.4339846900001</v>
      </c>
      <c r="P168" s="424">
        <v>11093.237634659999</v>
      </c>
      <c r="Q168" s="425">
        <v>1877.8650419999999</v>
      </c>
      <c r="R168" s="424">
        <v>3513.5768109999999</v>
      </c>
      <c r="S168" s="424">
        <v>415.98717299999998</v>
      </c>
      <c r="T168" s="424">
        <v>11085.91429196</v>
      </c>
      <c r="U168" s="424">
        <v>1323.4065330000001</v>
      </c>
      <c r="V168" s="425">
        <v>3237.272512</v>
      </c>
      <c r="W168" s="424">
        <v>2758.4883140000002</v>
      </c>
      <c r="X168" s="424">
        <v>316.36421799999999</v>
      </c>
      <c r="Y168" s="424">
        <v>3199.2584740000002</v>
      </c>
      <c r="Z168" s="424">
        <v>2486.6424229999998</v>
      </c>
      <c r="AA168" s="425">
        <v>18133.220445999999</v>
      </c>
      <c r="AB168" s="424">
        <v>2537.7950799999999</v>
      </c>
      <c r="AC168" s="424">
        <v>1288.6731050000001</v>
      </c>
      <c r="AD168" s="424">
        <v>-81.995628999999994</v>
      </c>
      <c r="AE168" s="424">
        <v>482.42045899999999</v>
      </c>
      <c r="AF168" s="425">
        <v>1648.49112524</v>
      </c>
      <c r="AG168" s="424">
        <v>1772.1096749999999</v>
      </c>
      <c r="AH168" s="424">
        <v>3690.129379</v>
      </c>
      <c r="AI168" s="424">
        <v>446.239529</v>
      </c>
      <c r="AJ168" s="424">
        <v>993.26602600000001</v>
      </c>
      <c r="AK168" s="425">
        <v>430.56767666000002</v>
      </c>
      <c r="AL168" s="424">
        <v>479.49458186999999</v>
      </c>
      <c r="AM168" s="424">
        <v>27.694562999999999</v>
      </c>
      <c r="AN168" s="424">
        <v>444.20329600000002</v>
      </c>
      <c r="AO168" s="424">
        <v>1810.001512</v>
      </c>
      <c r="AP168" s="425">
        <v>424.00204529000001</v>
      </c>
      <c r="AQ168" s="424">
        <v>549.81742199999997</v>
      </c>
      <c r="AR168" s="424">
        <v>211.51337599999999</v>
      </c>
      <c r="AS168" s="424">
        <v>276.68271095999995</v>
      </c>
      <c r="AT168" s="424">
        <v>-197.03410600000001</v>
      </c>
      <c r="AU168" s="425">
        <v>264.39379700000001</v>
      </c>
      <c r="AV168" s="424">
        <v>165.871826</v>
      </c>
      <c r="AW168" s="424">
        <v>81.877736999999996</v>
      </c>
      <c r="AX168" s="424">
        <v>75.417020829999998</v>
      </c>
      <c r="AY168" s="424">
        <v>145.64921799999999</v>
      </c>
      <c r="AZ168" s="425">
        <v>108.7730608</v>
      </c>
      <c r="BA168" s="424">
        <v>21.542278</v>
      </c>
      <c r="BB168" s="425">
        <v>167.99937399999999</v>
      </c>
      <c r="BD168" s="85">
        <v>0</v>
      </c>
      <c r="BE168" s="85">
        <v>0</v>
      </c>
      <c r="BF168" s="85">
        <v>0</v>
      </c>
      <c r="BG168" s="85">
        <v>0</v>
      </c>
      <c r="BH168" s="85">
        <v>0</v>
      </c>
      <c r="BI168" s="85">
        <v>0</v>
      </c>
      <c r="BJ168" s="85">
        <v>0</v>
      </c>
      <c r="BK168" s="85">
        <v>0</v>
      </c>
      <c r="BL168" s="85">
        <v>0</v>
      </c>
      <c r="BM168" s="85">
        <v>0</v>
      </c>
      <c r="BN168" s="85">
        <v>0</v>
      </c>
      <c r="BO168" s="85">
        <v>0</v>
      </c>
    </row>
    <row r="169" spans="1:103" ht="20.45" customHeight="1">
      <c r="B169" s="389" t="s">
        <v>457</v>
      </c>
      <c r="C169" s="426">
        <v>236206.35605950997</v>
      </c>
      <c r="D169" s="427">
        <v>75671.850607850007</v>
      </c>
      <c r="E169" s="427">
        <v>28730.646541999999</v>
      </c>
      <c r="F169" s="427">
        <v>33213.063245750003</v>
      </c>
      <c r="G169" s="428">
        <v>29469.926948659999</v>
      </c>
      <c r="H169" s="427">
        <v>11480.139044</v>
      </c>
      <c r="I169" s="427">
        <v>4663.0715719999998</v>
      </c>
      <c r="J169" s="427">
        <v>6661.0452340000002</v>
      </c>
      <c r="K169" s="427">
        <v>3921.0806061599997</v>
      </c>
      <c r="L169" s="428">
        <v>4328.9918199599997</v>
      </c>
      <c r="M169" s="427">
        <v>4860.3788629600003</v>
      </c>
      <c r="N169" s="427">
        <v>4103.2189440000002</v>
      </c>
      <c r="O169" s="427">
        <v>579.36313539000002</v>
      </c>
      <c r="P169" s="427">
        <v>3500.8718244000002</v>
      </c>
      <c r="Q169" s="428">
        <v>157.332629</v>
      </c>
      <c r="R169" s="427">
        <v>2278.5820760000001</v>
      </c>
      <c r="S169" s="427">
        <v>5883.336894</v>
      </c>
      <c r="T169" s="427">
        <v>5846.3065360399996</v>
      </c>
      <c r="U169" s="427">
        <v>39.591087000000002</v>
      </c>
      <c r="V169" s="428">
        <v>1302.4100430000001</v>
      </c>
      <c r="W169" s="427">
        <v>1394.5523820000001</v>
      </c>
      <c r="X169" s="427">
        <v>0</v>
      </c>
      <c r="Y169" s="427">
        <v>456.86656499999998</v>
      </c>
      <c r="Z169" s="427">
        <v>190.25287700000001</v>
      </c>
      <c r="AA169" s="428">
        <v>3235.1561430000002</v>
      </c>
      <c r="AB169" s="427">
        <v>415.757047</v>
      </c>
      <c r="AC169" s="427">
        <v>1435.0532820000001</v>
      </c>
      <c r="AD169" s="427">
        <v>0</v>
      </c>
      <c r="AE169" s="427">
        <v>127.634968</v>
      </c>
      <c r="AF169" s="428">
        <v>119.77424515000001</v>
      </c>
      <c r="AG169" s="427">
        <v>75.110688999999994</v>
      </c>
      <c r="AH169" s="427">
        <v>49.850490999999998</v>
      </c>
      <c r="AI169" s="427">
        <v>428.405058</v>
      </c>
      <c r="AJ169" s="427">
        <v>237.32495299999999</v>
      </c>
      <c r="AK169" s="428">
        <v>332.70417068</v>
      </c>
      <c r="AL169" s="427">
        <v>136.92386705000001</v>
      </c>
      <c r="AM169" s="427">
        <v>15.614452</v>
      </c>
      <c r="AN169" s="427">
        <v>8.6509680000000007</v>
      </c>
      <c r="AO169" s="427">
        <v>270.06537600000001</v>
      </c>
      <c r="AP169" s="428">
        <v>18.140690399999997</v>
      </c>
      <c r="AQ169" s="427">
        <v>0</v>
      </c>
      <c r="AR169" s="427">
        <v>2.0406840000000002</v>
      </c>
      <c r="AS169" s="427">
        <v>7.8166564000000003</v>
      </c>
      <c r="AT169" s="427">
        <v>68.158168000000003</v>
      </c>
      <c r="AU169" s="428">
        <v>428.20987000000002</v>
      </c>
      <c r="AV169" s="427">
        <v>4.7421999999999999E-2</v>
      </c>
      <c r="AW169" s="427">
        <v>20.001100000000001</v>
      </c>
      <c r="AX169" s="427">
        <v>0.85542566000000009</v>
      </c>
      <c r="AY169" s="427">
        <v>16.166944000000001</v>
      </c>
      <c r="AZ169" s="428">
        <v>0</v>
      </c>
      <c r="BA169" s="427">
        <v>16.310424999999999</v>
      </c>
      <c r="BB169" s="428">
        <v>7.7034880000000001</v>
      </c>
      <c r="BD169" s="85">
        <v>0</v>
      </c>
      <c r="BE169" s="85">
        <v>0</v>
      </c>
      <c r="BF169" s="85">
        <v>0</v>
      </c>
      <c r="BG169" s="85">
        <v>0</v>
      </c>
      <c r="BH169" s="85">
        <v>0</v>
      </c>
      <c r="BI169" s="85">
        <v>0</v>
      </c>
      <c r="BJ169" s="85">
        <v>0</v>
      </c>
      <c r="BK169" s="85">
        <v>0</v>
      </c>
      <c r="BL169" s="85">
        <v>0</v>
      </c>
      <c r="BM169" s="85">
        <v>0</v>
      </c>
      <c r="BN169" s="85">
        <v>0</v>
      </c>
      <c r="BO169" s="85">
        <v>0</v>
      </c>
    </row>
    <row r="170" spans="1:103" ht="20.45" customHeight="1">
      <c r="B170" s="389" t="s">
        <v>458</v>
      </c>
      <c r="C170" s="426">
        <v>81452.012057579981</v>
      </c>
      <c r="D170" s="427">
        <v>35099.796288999998</v>
      </c>
      <c r="E170" s="427">
        <v>8312.0805479999999</v>
      </c>
      <c r="F170" s="427">
        <v>15613.8282569</v>
      </c>
      <c r="G170" s="428">
        <v>1099.629052</v>
      </c>
      <c r="H170" s="427">
        <v>2864.5486089999999</v>
      </c>
      <c r="I170" s="427">
        <v>302.72049500000003</v>
      </c>
      <c r="J170" s="427">
        <v>1842.09583</v>
      </c>
      <c r="K170" s="427">
        <v>1014.63851559</v>
      </c>
      <c r="L170" s="428">
        <v>1840.7915608800001</v>
      </c>
      <c r="M170" s="427">
        <v>3483.0750772900001</v>
      </c>
      <c r="N170" s="427">
        <v>1840.482448</v>
      </c>
      <c r="O170" s="427">
        <v>208.47185356</v>
      </c>
      <c r="P170" s="427">
        <v>1947.4891628299999</v>
      </c>
      <c r="Q170" s="428">
        <v>76.334647000000004</v>
      </c>
      <c r="R170" s="427">
        <v>74.256485999999995</v>
      </c>
      <c r="S170" s="427">
        <v>983.39053799999999</v>
      </c>
      <c r="T170" s="427">
        <v>1154.2110417200001</v>
      </c>
      <c r="U170" s="427">
        <v>145.33831699999999</v>
      </c>
      <c r="V170" s="428">
        <v>296.28025200000002</v>
      </c>
      <c r="W170" s="427">
        <v>878.23659799999996</v>
      </c>
      <c r="X170" s="427">
        <v>55.786414000000001</v>
      </c>
      <c r="Y170" s="427">
        <v>24.781154000000001</v>
      </c>
      <c r="Z170" s="427">
        <v>541.69685200000004</v>
      </c>
      <c r="AA170" s="428">
        <v>581.10728200000005</v>
      </c>
      <c r="AB170" s="427">
        <v>162.512989</v>
      </c>
      <c r="AC170" s="427">
        <v>75.676378999999997</v>
      </c>
      <c r="AD170" s="427">
        <v>0.32173400000000002</v>
      </c>
      <c r="AE170" s="427">
        <v>36.985871000000003</v>
      </c>
      <c r="AF170" s="428">
        <v>15.192135390000001</v>
      </c>
      <c r="AG170" s="427">
        <v>24.99549</v>
      </c>
      <c r="AH170" s="427">
        <v>131.88673</v>
      </c>
      <c r="AI170" s="427">
        <v>105.752369</v>
      </c>
      <c r="AJ170" s="427">
        <v>195.09554600000001</v>
      </c>
      <c r="AK170" s="428">
        <v>5.3565569800000006</v>
      </c>
      <c r="AL170" s="427">
        <v>3.0850120400000001</v>
      </c>
      <c r="AM170" s="427">
        <v>36.429535000000001</v>
      </c>
      <c r="AN170" s="427">
        <v>3.5318550000000002</v>
      </c>
      <c r="AO170" s="427">
        <v>192.85108199999999</v>
      </c>
      <c r="AP170" s="428">
        <v>25.618758530000001</v>
      </c>
      <c r="AQ170" s="427">
        <v>6.6977989999999998</v>
      </c>
      <c r="AR170" s="427">
        <v>1.5320579999999999</v>
      </c>
      <c r="AS170" s="427">
        <v>1.6879474099999998</v>
      </c>
      <c r="AT170" s="427">
        <v>6.5968169999999997</v>
      </c>
      <c r="AU170" s="428">
        <v>101.057755</v>
      </c>
      <c r="AV170" s="427">
        <v>0.30204599999999998</v>
      </c>
      <c r="AW170" s="427">
        <v>13.745827999999999</v>
      </c>
      <c r="AX170" s="427">
        <v>10.269912420000001</v>
      </c>
      <c r="AY170" s="427">
        <v>2.2311190000000001</v>
      </c>
      <c r="AZ170" s="428">
        <v>0.60804703999999998</v>
      </c>
      <c r="BA170" s="427">
        <v>6.5839040000000004</v>
      </c>
      <c r="BB170" s="428">
        <v>4.3395020000000004</v>
      </c>
      <c r="BD170" s="85">
        <v>0</v>
      </c>
      <c r="BE170" s="85">
        <v>0</v>
      </c>
      <c r="BF170" s="85">
        <v>0</v>
      </c>
      <c r="BG170" s="85">
        <v>0</v>
      </c>
      <c r="BH170" s="85">
        <v>0</v>
      </c>
      <c r="BI170" s="85">
        <v>0</v>
      </c>
      <c r="BJ170" s="85">
        <v>0</v>
      </c>
      <c r="BK170" s="85">
        <v>0</v>
      </c>
      <c r="BL170" s="85">
        <v>0</v>
      </c>
      <c r="BM170" s="85">
        <v>0</v>
      </c>
      <c r="BN170" s="85">
        <v>0</v>
      </c>
      <c r="BO170" s="85">
        <v>0</v>
      </c>
    </row>
    <row r="171" spans="1:103" ht="20.45" customHeight="1">
      <c r="B171" s="389" t="s">
        <v>459</v>
      </c>
      <c r="C171" s="426">
        <v>73475.847784619997</v>
      </c>
      <c r="D171" s="427">
        <v>15701.67224236</v>
      </c>
      <c r="E171" s="427">
        <v>7949.6637330000003</v>
      </c>
      <c r="F171" s="427">
        <v>3527.9021635999998</v>
      </c>
      <c r="G171" s="428">
        <v>-546.77559279999991</v>
      </c>
      <c r="H171" s="427">
        <v>1433.069475</v>
      </c>
      <c r="I171" s="427">
        <v>1634.899326</v>
      </c>
      <c r="J171" s="427">
        <v>-434.68899599999997</v>
      </c>
      <c r="K171" s="427">
        <v>10387.90406673</v>
      </c>
      <c r="L171" s="428">
        <v>1034.57981468</v>
      </c>
      <c r="M171" s="427">
        <v>1696.7531892699999</v>
      </c>
      <c r="N171" s="427">
        <v>726.18069300000002</v>
      </c>
      <c r="O171" s="427">
        <v>9343.5215009399999</v>
      </c>
      <c r="P171" s="427">
        <v>716.37561003999997</v>
      </c>
      <c r="Q171" s="428">
        <v>1910.2263519999999</v>
      </c>
      <c r="R171" s="427">
        <v>1724.005369</v>
      </c>
      <c r="S171" s="427">
        <v>1967.5522249999999</v>
      </c>
      <c r="T171" s="427">
        <v>894.92155778999995</v>
      </c>
      <c r="U171" s="427">
        <v>4090.6572940000001</v>
      </c>
      <c r="V171" s="428">
        <v>145.28577999999999</v>
      </c>
      <c r="W171" s="427">
        <v>579.02427999999998</v>
      </c>
      <c r="X171" s="427">
        <v>1216.6226690000001</v>
      </c>
      <c r="Y171" s="427">
        <v>4.7424299999999997</v>
      </c>
      <c r="Z171" s="427">
        <v>1196.0139059999999</v>
      </c>
      <c r="AA171" s="428">
        <v>0.162379</v>
      </c>
      <c r="AB171" s="427">
        <v>73.505636999999993</v>
      </c>
      <c r="AC171" s="427">
        <v>569.99915999999996</v>
      </c>
      <c r="AD171" s="427">
        <v>354.02503100000001</v>
      </c>
      <c r="AE171" s="427">
        <v>418.78559000000001</v>
      </c>
      <c r="AF171" s="428">
        <v>271.82377407999996</v>
      </c>
      <c r="AG171" s="427">
        <v>494.59081500000002</v>
      </c>
      <c r="AH171" s="427">
        <v>12.468616000000001</v>
      </c>
      <c r="AI171" s="427">
        <v>30.983726000000001</v>
      </c>
      <c r="AJ171" s="427">
        <v>-32.113494000000003</v>
      </c>
      <c r="AK171" s="428">
        <v>0</v>
      </c>
      <c r="AL171" s="427">
        <v>179.49059966999999</v>
      </c>
      <c r="AM171" s="427">
        <v>-20.009951999999998</v>
      </c>
      <c r="AN171" s="427">
        <v>57.109203999999998</v>
      </c>
      <c r="AO171" s="427">
        <v>4142.6541150000003</v>
      </c>
      <c r="AP171" s="428">
        <v>-1.0634878799999998</v>
      </c>
      <c r="AQ171" s="427">
        <v>0</v>
      </c>
      <c r="AR171" s="427">
        <v>9.8930629999999997</v>
      </c>
      <c r="AS171" s="427">
        <v>1.0514370800000001</v>
      </c>
      <c r="AT171" s="427">
        <v>0</v>
      </c>
      <c r="AU171" s="428">
        <v>-3.2380559999999998</v>
      </c>
      <c r="AV171" s="427">
        <v>-5.348986</v>
      </c>
      <c r="AW171" s="427">
        <v>13.003914</v>
      </c>
      <c r="AX171" s="427">
        <v>-7.250094E-2</v>
      </c>
      <c r="AY171" s="427">
        <v>8.0381119999999999</v>
      </c>
      <c r="AZ171" s="428">
        <v>0</v>
      </c>
      <c r="BA171" s="427">
        <v>0</v>
      </c>
      <c r="BB171" s="428">
        <v>0</v>
      </c>
      <c r="BD171" s="85">
        <v>0</v>
      </c>
      <c r="BE171" s="85">
        <v>0</v>
      </c>
      <c r="BF171" s="85">
        <v>0</v>
      </c>
      <c r="BG171" s="85">
        <v>0</v>
      </c>
      <c r="BH171" s="85">
        <v>0</v>
      </c>
      <c r="BI171" s="85">
        <v>0</v>
      </c>
      <c r="BJ171" s="85">
        <v>0</v>
      </c>
      <c r="BK171" s="85">
        <v>0</v>
      </c>
      <c r="BL171" s="85">
        <v>0</v>
      </c>
      <c r="BM171" s="85">
        <v>0</v>
      </c>
      <c r="BN171" s="85">
        <v>0</v>
      </c>
      <c r="BO171" s="85">
        <v>0</v>
      </c>
    </row>
    <row r="172" spans="1:103" ht="20.45" customHeight="1">
      <c r="B172" s="389" t="s">
        <v>460</v>
      </c>
      <c r="C172" s="426">
        <v>-16398.809772870001</v>
      </c>
      <c r="D172" s="427">
        <v>-6926.0932949399994</v>
      </c>
      <c r="E172" s="427">
        <v>-6720.9147069999999</v>
      </c>
      <c r="F172" s="427">
        <v>-3731.0635625</v>
      </c>
      <c r="G172" s="428">
        <v>-3318.47020621</v>
      </c>
      <c r="H172" s="427">
        <v>-656.95949900000005</v>
      </c>
      <c r="I172" s="427">
        <v>1005.078677</v>
      </c>
      <c r="J172" s="427">
        <v>-579.24431700000002</v>
      </c>
      <c r="K172" s="427">
        <v>62.305545009999996</v>
      </c>
      <c r="L172" s="428">
        <v>-656.93369919000008</v>
      </c>
      <c r="M172" s="427">
        <v>2739.4928494400001</v>
      </c>
      <c r="N172" s="427">
        <v>62.674391999999997</v>
      </c>
      <c r="O172" s="427">
        <v>-258.25189122</v>
      </c>
      <c r="P172" s="427">
        <v>-273.66726782999996</v>
      </c>
      <c r="Q172" s="428">
        <v>-279.809032</v>
      </c>
      <c r="R172" s="427">
        <v>-228.436894</v>
      </c>
      <c r="S172" s="427">
        <v>130.680406</v>
      </c>
      <c r="T172" s="427">
        <v>-314.95230754000005</v>
      </c>
      <c r="U172" s="427">
        <v>-46.149428</v>
      </c>
      <c r="V172" s="428">
        <v>-363.50512800000001</v>
      </c>
      <c r="W172" s="427">
        <v>2416.7270659999999</v>
      </c>
      <c r="X172" s="427">
        <v>875.91004799999996</v>
      </c>
      <c r="Y172" s="427">
        <v>-491.74060700000001</v>
      </c>
      <c r="Z172" s="427">
        <v>-180.65578099999999</v>
      </c>
      <c r="AA172" s="428">
        <v>-99.556997999999993</v>
      </c>
      <c r="AB172" s="427">
        <v>-76.262418999999994</v>
      </c>
      <c r="AC172" s="427">
        <v>429.400801</v>
      </c>
      <c r="AD172" s="427">
        <v>9.3512909999999998</v>
      </c>
      <c r="AE172" s="427">
        <v>490.84774099999998</v>
      </c>
      <c r="AF172" s="428">
        <v>125.91463873000001</v>
      </c>
      <c r="AG172" s="427">
        <v>-89.027426000000006</v>
      </c>
      <c r="AH172" s="427">
        <v>-383.66805799999997</v>
      </c>
      <c r="AI172" s="427">
        <v>5.9021710000000001</v>
      </c>
      <c r="AJ172" s="427">
        <v>908.39068899999995</v>
      </c>
      <c r="AK172" s="428">
        <v>17.927545940000002</v>
      </c>
      <c r="AL172" s="427">
        <v>-28.984596920000001</v>
      </c>
      <c r="AM172" s="427">
        <v>-16.921863999999999</v>
      </c>
      <c r="AN172" s="427">
        <v>-74.498176000000001</v>
      </c>
      <c r="AO172" s="427">
        <v>-64.580065000000005</v>
      </c>
      <c r="AP172" s="428">
        <v>82.526027330000005</v>
      </c>
      <c r="AQ172" s="427">
        <v>-2.3494600000000001</v>
      </c>
      <c r="AR172" s="427">
        <v>11.195201000000001</v>
      </c>
      <c r="AS172" s="427">
        <v>4.0084779399999997</v>
      </c>
      <c r="AT172" s="427">
        <v>-15.924823999999999</v>
      </c>
      <c r="AU172" s="428">
        <v>38.015946999999997</v>
      </c>
      <c r="AV172" s="427">
        <v>-11.961361</v>
      </c>
      <c r="AW172" s="427">
        <v>0.83533800000000002</v>
      </c>
      <c r="AX172" s="427">
        <v>0.92655860999999995</v>
      </c>
      <c r="AY172" s="427">
        <v>56.679606999999997</v>
      </c>
      <c r="AZ172" s="428">
        <v>-2.6508155200000001</v>
      </c>
      <c r="BA172" s="427">
        <v>22.921928999999999</v>
      </c>
      <c r="BB172" s="428">
        <v>-3.289034</v>
      </c>
      <c r="BD172" s="85">
        <v>0</v>
      </c>
      <c r="BE172" s="85">
        <v>0</v>
      </c>
      <c r="BF172" s="85">
        <v>0</v>
      </c>
      <c r="BG172" s="85">
        <v>0</v>
      </c>
      <c r="BH172" s="85">
        <v>0</v>
      </c>
      <c r="BI172" s="85">
        <v>0</v>
      </c>
      <c r="BJ172" s="85">
        <v>0</v>
      </c>
      <c r="BK172" s="85">
        <v>0</v>
      </c>
      <c r="BL172" s="85">
        <v>0</v>
      </c>
      <c r="BM172" s="85">
        <v>0</v>
      </c>
      <c r="BN172" s="85">
        <v>0</v>
      </c>
      <c r="BO172" s="85">
        <v>0</v>
      </c>
    </row>
    <row r="173" spans="1:103" s="95" customFormat="1" ht="20.45" customHeight="1">
      <c r="A173" s="93"/>
      <c r="B173" s="389" t="s">
        <v>461</v>
      </c>
      <c r="C173" s="426">
        <v>453349.68287582003</v>
      </c>
      <c r="D173" s="427">
        <v>78875.348663850004</v>
      </c>
      <c r="E173" s="427">
        <v>43455.243447000001</v>
      </c>
      <c r="F173" s="427">
        <v>42738.532627050001</v>
      </c>
      <c r="G173" s="428">
        <v>66165.391165089997</v>
      </c>
      <c r="H173" s="427">
        <v>29783.074212</v>
      </c>
      <c r="I173" s="427">
        <v>15819.524571</v>
      </c>
      <c r="J173" s="427">
        <v>8804.5538689999994</v>
      </c>
      <c r="K173" s="427">
        <v>11148.932858419999</v>
      </c>
      <c r="L173" s="428">
        <v>8107.8090492800002</v>
      </c>
      <c r="M173" s="427">
        <v>60165.75054388</v>
      </c>
      <c r="N173" s="427">
        <v>5649.6329489999998</v>
      </c>
      <c r="O173" s="427">
        <v>5889.9227436299998</v>
      </c>
      <c r="P173" s="427">
        <v>6128.1121032900001</v>
      </c>
      <c r="Q173" s="428">
        <v>1470.4874629999999</v>
      </c>
      <c r="R173" s="427">
        <v>1999.0994909999999</v>
      </c>
      <c r="S173" s="427">
        <v>5442.2080919999999</v>
      </c>
      <c r="T173" s="427">
        <v>12100.386291180001</v>
      </c>
      <c r="U173" s="427">
        <v>3267.667121</v>
      </c>
      <c r="V173" s="428">
        <v>2551.8289989999998</v>
      </c>
      <c r="W173" s="427">
        <v>2745.0085570000001</v>
      </c>
      <c r="X173" s="427">
        <v>1125.009755</v>
      </c>
      <c r="Y173" s="427">
        <v>1795.1271389999999</v>
      </c>
      <c r="Z173" s="427">
        <v>1745.3776319999999</v>
      </c>
      <c r="AA173" s="428">
        <v>13729.457066000001</v>
      </c>
      <c r="AB173" s="427">
        <v>1234.125346</v>
      </c>
      <c r="AC173" s="427">
        <v>2914.8580270000002</v>
      </c>
      <c r="AD173" s="427">
        <v>162.78301999999999</v>
      </c>
      <c r="AE173" s="427">
        <v>862.691374</v>
      </c>
      <c r="AF173" s="428">
        <v>1074.7985951400001</v>
      </c>
      <c r="AG173" s="427">
        <v>846.25133300000005</v>
      </c>
      <c r="AH173" s="427">
        <v>1885.458543</v>
      </c>
      <c r="AI173" s="427">
        <v>490.32562799999999</v>
      </c>
      <c r="AJ173" s="427">
        <v>1753.6581980000001</v>
      </c>
      <c r="AK173" s="428">
        <v>664.48439322000002</v>
      </c>
      <c r="AL173" s="427">
        <v>286.83308105000003</v>
      </c>
      <c r="AM173" s="427">
        <v>1431.9010579999999</v>
      </c>
      <c r="AN173" s="427">
        <v>155.553864</v>
      </c>
      <c r="AO173" s="427">
        <v>4963.7717519999997</v>
      </c>
      <c r="AP173" s="428">
        <v>456.13507239</v>
      </c>
      <c r="AQ173" s="427">
        <v>131.57772</v>
      </c>
      <c r="AR173" s="427">
        <v>134.64766</v>
      </c>
      <c r="AS173" s="427">
        <v>137.52053497999998</v>
      </c>
      <c r="AT173" s="427">
        <v>910.51905299999999</v>
      </c>
      <c r="AU173" s="428">
        <v>279.07930399999998</v>
      </c>
      <c r="AV173" s="427">
        <v>108.142388</v>
      </c>
      <c r="AW173" s="427">
        <v>198.81606199999999</v>
      </c>
      <c r="AX173" s="427">
        <v>854.51258637000001</v>
      </c>
      <c r="AY173" s="427">
        <v>310.15457500000002</v>
      </c>
      <c r="AZ173" s="428">
        <v>46.263739000000001</v>
      </c>
      <c r="BA173" s="427">
        <v>122.238607</v>
      </c>
      <c r="BB173" s="428">
        <v>229.094953</v>
      </c>
      <c r="BC173" s="93"/>
      <c r="BD173" s="93">
        <v>0</v>
      </c>
      <c r="BE173" s="93">
        <v>0</v>
      </c>
      <c r="BF173" s="93">
        <v>0</v>
      </c>
      <c r="BG173" s="93">
        <v>0</v>
      </c>
      <c r="BH173" s="93">
        <v>0</v>
      </c>
      <c r="BI173" s="93">
        <v>0</v>
      </c>
      <c r="BJ173" s="93">
        <v>0</v>
      </c>
      <c r="BK173" s="93">
        <v>0</v>
      </c>
      <c r="BL173" s="93">
        <v>0</v>
      </c>
      <c r="BM173" s="93">
        <v>0</v>
      </c>
      <c r="BN173" s="93">
        <v>0</v>
      </c>
      <c r="BO173" s="93">
        <v>0</v>
      </c>
      <c r="BP173" s="93"/>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row>
    <row r="174" spans="1:103" s="392" customFormat="1" ht="20.45" customHeight="1">
      <c r="A174" s="295"/>
      <c r="B174" s="373" t="s">
        <v>462</v>
      </c>
      <c r="C174" s="423">
        <v>339674.17952342989</v>
      </c>
      <c r="D174" s="424">
        <v>113983.72998067</v>
      </c>
      <c r="E174" s="424">
        <v>35971.801355000003</v>
      </c>
      <c r="F174" s="424">
        <v>52160.265744980003</v>
      </c>
      <c r="G174" s="425">
        <v>14639.381313299999</v>
      </c>
      <c r="H174" s="424">
        <v>8335.0198390000005</v>
      </c>
      <c r="I174" s="424">
        <v>10932.970716</v>
      </c>
      <c r="J174" s="424">
        <v>22138.495446000001</v>
      </c>
      <c r="K174" s="424">
        <v>13213.83899898</v>
      </c>
      <c r="L174" s="425">
        <v>10464.49610952</v>
      </c>
      <c r="M174" s="424">
        <v>7335.9889187200006</v>
      </c>
      <c r="N174" s="424">
        <v>1035.1930500000001</v>
      </c>
      <c r="O174" s="424">
        <v>4307.6721326099996</v>
      </c>
      <c r="P174" s="424">
        <v>6961.2165351499998</v>
      </c>
      <c r="Q174" s="425">
        <v>2118.7928809999999</v>
      </c>
      <c r="R174" s="424">
        <v>5214.3713850000004</v>
      </c>
      <c r="S174" s="424">
        <v>1971.9580679999999</v>
      </c>
      <c r="T174" s="424">
        <v>4257.5927453499999</v>
      </c>
      <c r="U174" s="424">
        <v>1994.5000480000001</v>
      </c>
      <c r="V174" s="425">
        <v>1473.3539559999999</v>
      </c>
      <c r="W174" s="424">
        <v>3525.546887</v>
      </c>
      <c r="X174" s="424">
        <v>1228.100766</v>
      </c>
      <c r="Y174" s="424">
        <v>1349.2185689999999</v>
      </c>
      <c r="Z174" s="424">
        <v>1405.1789409999999</v>
      </c>
      <c r="AA174" s="425">
        <v>6958.4176219999999</v>
      </c>
      <c r="AB174" s="424">
        <v>1554.1570099999999</v>
      </c>
      <c r="AC174" s="424">
        <v>732.59194200000002</v>
      </c>
      <c r="AD174" s="424">
        <v>118.27593899999999</v>
      </c>
      <c r="AE174" s="424">
        <v>620.01151300000004</v>
      </c>
      <c r="AF174" s="425">
        <v>1076.01305267</v>
      </c>
      <c r="AG174" s="424">
        <v>1381.53693</v>
      </c>
      <c r="AH174" s="424">
        <v>1351.4351549999999</v>
      </c>
      <c r="AI174" s="424">
        <v>315.45248700000002</v>
      </c>
      <c r="AJ174" s="424">
        <v>158.11443</v>
      </c>
      <c r="AK174" s="425">
        <v>111.35844308</v>
      </c>
      <c r="AL174" s="424">
        <v>477.00635857999998</v>
      </c>
      <c r="AM174" s="424">
        <v>-1461.9533939999999</v>
      </c>
      <c r="AN174" s="424">
        <v>276.37957299999999</v>
      </c>
      <c r="AO174" s="424">
        <v>1001.518104</v>
      </c>
      <c r="AP174" s="425">
        <v>41.851444219999998</v>
      </c>
      <c r="AQ174" s="424">
        <v>409.19244300000003</v>
      </c>
      <c r="AR174" s="424">
        <v>98.462605999999994</v>
      </c>
      <c r="AS174" s="424">
        <v>150.35079999000001</v>
      </c>
      <c r="AT174" s="424">
        <v>-1061.9166319999999</v>
      </c>
      <c r="AU174" s="425">
        <v>347.24449900000002</v>
      </c>
      <c r="AV174" s="424">
        <v>40.164467000000002</v>
      </c>
      <c r="AW174" s="424">
        <v>-96.843800999999999</v>
      </c>
      <c r="AX174" s="424">
        <v>-787.65599463000001</v>
      </c>
      <c r="AY174" s="424">
        <v>-85.851813000000007</v>
      </c>
      <c r="AZ174" s="425">
        <v>59.250459240000005</v>
      </c>
      <c r="BA174" s="424">
        <v>-68.047878999999995</v>
      </c>
      <c r="BB174" s="425">
        <v>-61.020626999999998</v>
      </c>
      <c r="BC174" s="295"/>
      <c r="BD174" s="295">
        <v>0</v>
      </c>
      <c r="BE174" s="295">
        <v>0</v>
      </c>
      <c r="BF174" s="295">
        <v>0</v>
      </c>
      <c r="BG174" s="295">
        <v>0</v>
      </c>
      <c r="BH174" s="295">
        <v>0</v>
      </c>
      <c r="BI174" s="295">
        <v>0</v>
      </c>
      <c r="BJ174" s="295">
        <v>0</v>
      </c>
      <c r="BK174" s="295">
        <v>0</v>
      </c>
      <c r="BL174" s="295">
        <v>0</v>
      </c>
      <c r="BM174" s="295">
        <v>0</v>
      </c>
      <c r="BN174" s="295">
        <v>0</v>
      </c>
      <c r="BO174" s="295">
        <v>0</v>
      </c>
      <c r="BP174" s="295"/>
      <c r="BQ174" s="295"/>
      <c r="BR174" s="295"/>
      <c r="BS174" s="295"/>
      <c r="BT174" s="295"/>
      <c r="BU174" s="295"/>
      <c r="BV174" s="295"/>
      <c r="BW174" s="295"/>
      <c r="BX174" s="295"/>
      <c r="BY174" s="295"/>
      <c r="BZ174" s="295"/>
      <c r="CA174" s="295"/>
      <c r="CB174" s="295"/>
      <c r="CC174" s="295"/>
      <c r="CD174" s="295"/>
      <c r="CE174" s="295"/>
      <c r="CF174" s="295"/>
      <c r="CG174" s="295"/>
      <c r="CH174" s="295"/>
      <c r="CI174" s="295"/>
      <c r="CJ174" s="295"/>
      <c r="CK174" s="295"/>
      <c r="CL174" s="295"/>
      <c r="CM174" s="295"/>
      <c r="CN174" s="295"/>
      <c r="CO174" s="295"/>
      <c r="CP174" s="295"/>
      <c r="CQ174" s="295"/>
      <c r="CR174" s="295"/>
      <c r="CS174" s="295"/>
      <c r="CT174" s="295"/>
      <c r="CU174" s="295"/>
      <c r="CV174" s="295"/>
      <c r="CW174" s="295"/>
      <c r="CX174" s="295"/>
      <c r="CY174" s="295"/>
    </row>
    <row r="175" spans="1:103" s="95" customFormat="1" ht="20.45" customHeight="1">
      <c r="A175" s="93"/>
      <c r="B175" s="393" t="s">
        <v>463</v>
      </c>
      <c r="C175" s="426">
        <v>8104.8601457199993</v>
      </c>
      <c r="D175" s="427">
        <v>690.97382471000003</v>
      </c>
      <c r="E175" s="427">
        <v>1199.7529219999999</v>
      </c>
      <c r="F175" s="427">
        <v>570.94957127999999</v>
      </c>
      <c r="G175" s="428">
        <v>1300.07933508</v>
      </c>
      <c r="H175" s="427">
        <v>517.80859699999996</v>
      </c>
      <c r="I175" s="427">
        <v>468.90428500000002</v>
      </c>
      <c r="J175" s="427">
        <v>2800.0203769999998</v>
      </c>
      <c r="K175" s="427">
        <v>0</v>
      </c>
      <c r="L175" s="428">
        <v>4.4427668799999998</v>
      </c>
      <c r="M175" s="427">
        <v>10.38915613</v>
      </c>
      <c r="N175" s="427">
        <v>90.231221000000005</v>
      </c>
      <c r="O175" s="427">
        <v>0</v>
      </c>
      <c r="P175" s="427">
        <v>271.56536741000002</v>
      </c>
      <c r="Q175" s="428">
        <v>0</v>
      </c>
      <c r="R175" s="427">
        <v>2.882139</v>
      </c>
      <c r="S175" s="427">
        <v>126.340906</v>
      </c>
      <c r="T175" s="427">
        <v>0</v>
      </c>
      <c r="U175" s="427">
        <v>0</v>
      </c>
      <c r="V175" s="428">
        <v>21.565808000000001</v>
      </c>
      <c r="W175" s="427">
        <v>3.7987250000000001</v>
      </c>
      <c r="X175" s="427">
        <v>0</v>
      </c>
      <c r="Y175" s="427">
        <v>2.6821519999999999</v>
      </c>
      <c r="Z175" s="427">
        <v>0</v>
      </c>
      <c r="AA175" s="428">
        <v>0</v>
      </c>
      <c r="AB175" s="427">
        <v>0</v>
      </c>
      <c r="AC175" s="427">
        <v>0</v>
      </c>
      <c r="AD175" s="427">
        <v>0</v>
      </c>
      <c r="AE175" s="427">
        <v>1.905627</v>
      </c>
      <c r="AF175" s="428">
        <v>6.6673231199999998</v>
      </c>
      <c r="AG175" s="427">
        <v>0</v>
      </c>
      <c r="AH175" s="427">
        <v>2.7007460000000001</v>
      </c>
      <c r="AI175" s="427">
        <v>0</v>
      </c>
      <c r="AJ175" s="427">
        <v>2.7149580000000002</v>
      </c>
      <c r="AK175" s="428">
        <v>2.7007461099999999</v>
      </c>
      <c r="AL175" s="427">
        <v>0</v>
      </c>
      <c r="AM175" s="427">
        <v>0</v>
      </c>
      <c r="AN175" s="427">
        <v>0</v>
      </c>
      <c r="AO175" s="427">
        <v>-6.4670779999999999</v>
      </c>
      <c r="AP175" s="428">
        <v>0</v>
      </c>
      <c r="AQ175" s="427">
        <v>6.8504120000000004</v>
      </c>
      <c r="AR175" s="427">
        <v>0</v>
      </c>
      <c r="AS175" s="427">
        <v>0</v>
      </c>
      <c r="AT175" s="427">
        <v>2.6821519999999999</v>
      </c>
      <c r="AU175" s="428">
        <v>0</v>
      </c>
      <c r="AV175" s="427">
        <v>0</v>
      </c>
      <c r="AW175" s="427">
        <v>2.7181060000000001</v>
      </c>
      <c r="AX175" s="427">
        <v>0</v>
      </c>
      <c r="AY175" s="427">
        <v>0</v>
      </c>
      <c r="AZ175" s="428">
        <v>0</v>
      </c>
      <c r="BA175" s="427">
        <v>0</v>
      </c>
      <c r="BB175" s="428">
        <v>0</v>
      </c>
      <c r="BC175" s="93"/>
      <c r="BD175" s="93">
        <v>0</v>
      </c>
      <c r="BE175" s="93">
        <v>0</v>
      </c>
      <c r="BF175" s="93">
        <v>0</v>
      </c>
      <c r="BG175" s="93">
        <v>0</v>
      </c>
      <c r="BH175" s="93">
        <v>0</v>
      </c>
      <c r="BI175" s="93">
        <v>0</v>
      </c>
      <c r="BJ175" s="93">
        <v>0</v>
      </c>
      <c r="BK175" s="93">
        <v>0</v>
      </c>
      <c r="BL175" s="93">
        <v>0</v>
      </c>
      <c r="BM175" s="93">
        <v>0</v>
      </c>
      <c r="BN175" s="93">
        <v>0</v>
      </c>
      <c r="BO175" s="93">
        <v>0</v>
      </c>
      <c r="BP175" s="93"/>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row>
    <row r="176" spans="1:103" s="392" customFormat="1" ht="20.45" customHeight="1">
      <c r="A176" s="295"/>
      <c r="B176" s="373" t="s">
        <v>464</v>
      </c>
      <c r="C176" s="423">
        <v>347779.03966914985</v>
      </c>
      <c r="D176" s="424">
        <v>114674.70380538001</v>
      </c>
      <c r="E176" s="424">
        <v>37171.554277000003</v>
      </c>
      <c r="F176" s="424">
        <v>52731.215316260001</v>
      </c>
      <c r="G176" s="425">
        <v>15939.46064838</v>
      </c>
      <c r="H176" s="424">
        <v>8852.8284359999998</v>
      </c>
      <c r="I176" s="424">
        <v>11401.875001</v>
      </c>
      <c r="J176" s="424">
        <v>24938.515823000002</v>
      </c>
      <c r="K176" s="424">
        <v>13213.83899898</v>
      </c>
      <c r="L176" s="425">
        <v>10468.9388764</v>
      </c>
      <c r="M176" s="424">
        <v>7346.3780748500003</v>
      </c>
      <c r="N176" s="424">
        <v>1125.4242710000001</v>
      </c>
      <c r="O176" s="424">
        <v>4307.6721326099996</v>
      </c>
      <c r="P176" s="424">
        <v>7232.7819025600002</v>
      </c>
      <c r="Q176" s="425">
        <v>2118.7928809999999</v>
      </c>
      <c r="R176" s="424">
        <v>5217.2535239999997</v>
      </c>
      <c r="S176" s="424">
        <v>2098.2989739999998</v>
      </c>
      <c r="T176" s="424">
        <v>4257.5927453499999</v>
      </c>
      <c r="U176" s="424">
        <v>1994.5000480000001</v>
      </c>
      <c r="V176" s="425">
        <v>1494.919764</v>
      </c>
      <c r="W176" s="424">
        <v>3529.3456120000001</v>
      </c>
      <c r="X176" s="424">
        <v>1228.100766</v>
      </c>
      <c r="Y176" s="424">
        <v>1351.900721</v>
      </c>
      <c r="Z176" s="424">
        <v>1405.1789409999999</v>
      </c>
      <c r="AA176" s="425">
        <v>6958.4176219999999</v>
      </c>
      <c r="AB176" s="424">
        <v>1554.1570099999999</v>
      </c>
      <c r="AC176" s="424">
        <v>732.59194200000002</v>
      </c>
      <c r="AD176" s="424">
        <v>118.27593899999999</v>
      </c>
      <c r="AE176" s="424">
        <v>621.91714000000002</v>
      </c>
      <c r="AF176" s="425">
        <v>1082.68037579</v>
      </c>
      <c r="AG176" s="424">
        <v>1381.53693</v>
      </c>
      <c r="AH176" s="424">
        <v>1354.1359010000001</v>
      </c>
      <c r="AI176" s="424">
        <v>315.45248700000002</v>
      </c>
      <c r="AJ176" s="424">
        <v>160.82938799999999</v>
      </c>
      <c r="AK176" s="425">
        <v>114.05918919</v>
      </c>
      <c r="AL176" s="424">
        <v>477.00635857999998</v>
      </c>
      <c r="AM176" s="424">
        <v>-1461.9533939999999</v>
      </c>
      <c r="AN176" s="424">
        <v>276.37957299999999</v>
      </c>
      <c r="AO176" s="424">
        <v>995.05102599999998</v>
      </c>
      <c r="AP176" s="425">
        <v>41.851444219999998</v>
      </c>
      <c r="AQ176" s="424">
        <v>416.04285499999997</v>
      </c>
      <c r="AR176" s="424">
        <v>98.462605999999994</v>
      </c>
      <c r="AS176" s="424">
        <v>150.35079999000001</v>
      </c>
      <c r="AT176" s="424">
        <v>-1059.2344800000001</v>
      </c>
      <c r="AU176" s="425">
        <v>347.24449900000002</v>
      </c>
      <c r="AV176" s="424">
        <v>40.164467000000002</v>
      </c>
      <c r="AW176" s="424">
        <v>-94.125694999999993</v>
      </c>
      <c r="AX176" s="424">
        <v>-787.65599463000001</v>
      </c>
      <c r="AY176" s="424">
        <v>-85.851813000000007</v>
      </c>
      <c r="AZ176" s="425">
        <v>59.250459240000005</v>
      </c>
      <c r="BA176" s="424">
        <v>-68.047878999999995</v>
      </c>
      <c r="BB176" s="425">
        <v>-61.020626999999998</v>
      </c>
      <c r="BC176" s="295"/>
      <c r="BD176" s="295">
        <v>0</v>
      </c>
      <c r="BE176" s="295">
        <v>0</v>
      </c>
      <c r="BF176" s="295">
        <v>0</v>
      </c>
      <c r="BG176" s="295">
        <v>0</v>
      </c>
      <c r="BH176" s="295">
        <v>0</v>
      </c>
      <c r="BI176" s="295">
        <v>0</v>
      </c>
      <c r="BJ176" s="295">
        <v>0</v>
      </c>
      <c r="BK176" s="295">
        <v>0</v>
      </c>
      <c r="BL176" s="295">
        <v>0</v>
      </c>
      <c r="BM176" s="295">
        <v>0</v>
      </c>
      <c r="BN176" s="295">
        <v>0</v>
      </c>
      <c r="BO176" s="295">
        <v>0</v>
      </c>
      <c r="BP176" s="295"/>
      <c r="BQ176" s="295"/>
      <c r="BR176" s="295"/>
      <c r="BS176" s="295"/>
      <c r="BT176" s="295"/>
      <c r="BU176" s="295"/>
      <c r="BV176" s="295"/>
      <c r="BW176" s="295"/>
      <c r="BX176" s="295"/>
      <c r="BY176" s="295"/>
      <c r="BZ176" s="295"/>
      <c r="CA176" s="295"/>
      <c r="CB176" s="295"/>
      <c r="CC176" s="295"/>
      <c r="CD176" s="295"/>
      <c r="CE176" s="295"/>
      <c r="CF176" s="295"/>
      <c r="CG176" s="295"/>
      <c r="CH176" s="295"/>
      <c r="CI176" s="295"/>
      <c r="CJ176" s="295"/>
      <c r="CK176" s="295"/>
      <c r="CL176" s="295"/>
      <c r="CM176" s="295"/>
      <c r="CN176" s="295"/>
      <c r="CO176" s="295"/>
      <c r="CP176" s="295"/>
      <c r="CQ176" s="295"/>
      <c r="CR176" s="295"/>
      <c r="CS176" s="295"/>
      <c r="CT176" s="295"/>
      <c r="CU176" s="295"/>
      <c r="CV176" s="295"/>
      <c r="CW176" s="295"/>
      <c r="CX176" s="295"/>
      <c r="CY176" s="295"/>
    </row>
    <row r="177" spans="1:103" s="95" customFormat="1" ht="20.45" customHeight="1">
      <c r="A177" s="93"/>
      <c r="B177" s="393" t="s">
        <v>465</v>
      </c>
      <c r="C177" s="426">
        <v>96029.782415900016</v>
      </c>
      <c r="D177" s="427">
        <v>32176.470999839999</v>
      </c>
      <c r="E177" s="427">
        <v>10389.755276</v>
      </c>
      <c r="F177" s="427">
        <v>14211.72637909</v>
      </c>
      <c r="G177" s="428">
        <v>5010.2025319100003</v>
      </c>
      <c r="H177" s="427">
        <v>2045.0735159999999</v>
      </c>
      <c r="I177" s="427">
        <v>3150.7431430000001</v>
      </c>
      <c r="J177" s="427">
        <v>6370.2541700000002</v>
      </c>
      <c r="K177" s="427">
        <v>4124.5676489999996</v>
      </c>
      <c r="L177" s="428">
        <v>2801.52272356</v>
      </c>
      <c r="M177" s="427">
        <v>2106.820365</v>
      </c>
      <c r="N177" s="427">
        <v>286.587717</v>
      </c>
      <c r="O177" s="427">
        <v>1255.54965494</v>
      </c>
      <c r="P177" s="427">
        <v>1940.3929992799999</v>
      </c>
      <c r="Q177" s="428">
        <v>538.40478299999995</v>
      </c>
      <c r="R177" s="427">
        <v>1083.1877939999999</v>
      </c>
      <c r="S177" s="427">
        <v>628.46056999999996</v>
      </c>
      <c r="T177" s="427">
        <v>1259.46312947</v>
      </c>
      <c r="U177" s="427">
        <v>601.31141200000002</v>
      </c>
      <c r="V177" s="428">
        <v>336.48743100000002</v>
      </c>
      <c r="W177" s="427">
        <v>711.12662799999998</v>
      </c>
      <c r="X177" s="427">
        <v>435.59523799999999</v>
      </c>
      <c r="Y177" s="427">
        <v>221.70030399999999</v>
      </c>
      <c r="Z177" s="427">
        <v>340.88638800000001</v>
      </c>
      <c r="AA177" s="428">
        <v>2186.8912690000002</v>
      </c>
      <c r="AB177" s="427">
        <v>463.70100500000001</v>
      </c>
      <c r="AC177" s="427">
        <v>209.729185</v>
      </c>
      <c r="AD177" s="427">
        <v>17.546399999999998</v>
      </c>
      <c r="AE177" s="427">
        <v>0</v>
      </c>
      <c r="AF177" s="428">
        <v>196.13721330999999</v>
      </c>
      <c r="AG177" s="427">
        <v>320.95975700000002</v>
      </c>
      <c r="AH177" s="427">
        <v>438.12446899999998</v>
      </c>
      <c r="AI177" s="427">
        <v>66.219639000000001</v>
      </c>
      <c r="AJ177" s="427">
        <v>42.5</v>
      </c>
      <c r="AK177" s="428">
        <v>3.9518870000000001</v>
      </c>
      <c r="AL177" s="427">
        <v>111.628203</v>
      </c>
      <c r="AM177" s="427">
        <v>-417.20553999999998</v>
      </c>
      <c r="AN177" s="427">
        <v>29.301103000000001</v>
      </c>
      <c r="AO177" s="427">
        <v>337.72816799999998</v>
      </c>
      <c r="AP177" s="428">
        <v>-102.25782667</v>
      </c>
      <c r="AQ177" s="427">
        <v>65.567943999999997</v>
      </c>
      <c r="AR177" s="427">
        <v>0</v>
      </c>
      <c r="AS177" s="427">
        <v>-9.6295798999999995</v>
      </c>
      <c r="AT177" s="427">
        <v>-17.753522</v>
      </c>
      <c r="AU177" s="428">
        <v>79.769693000000004</v>
      </c>
      <c r="AV177" s="427">
        <v>-9.8249000000000003E-2</v>
      </c>
      <c r="AW177" s="427">
        <v>3.2367940000000002</v>
      </c>
      <c r="AX177" s="427">
        <v>-3.71529731</v>
      </c>
      <c r="AY177" s="427">
        <v>0</v>
      </c>
      <c r="AZ177" s="428">
        <v>6.78549238</v>
      </c>
      <c r="BA177" s="427">
        <v>0</v>
      </c>
      <c r="BB177" s="428">
        <v>-25.626593</v>
      </c>
      <c r="BC177" s="93"/>
      <c r="BD177" s="93">
        <v>0</v>
      </c>
      <c r="BE177" s="93">
        <v>0</v>
      </c>
      <c r="BF177" s="93">
        <v>0</v>
      </c>
      <c r="BG177" s="93">
        <v>0</v>
      </c>
      <c r="BH177" s="93">
        <v>0</v>
      </c>
      <c r="BI177" s="93">
        <v>0</v>
      </c>
      <c r="BJ177" s="93">
        <v>0</v>
      </c>
      <c r="BK177" s="93">
        <v>0</v>
      </c>
      <c r="BL177" s="93">
        <v>0</v>
      </c>
      <c r="BM177" s="93">
        <v>0</v>
      </c>
      <c r="BN177" s="93">
        <v>0</v>
      </c>
      <c r="BO177" s="93">
        <v>0</v>
      </c>
      <c r="BP177" s="93"/>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row>
    <row r="178" spans="1:103" s="392" customFormat="1" ht="20.45" customHeight="1">
      <c r="A178" s="295"/>
      <c r="B178" s="373" t="s">
        <v>466</v>
      </c>
      <c r="C178" s="423">
        <v>251749.25725325002</v>
      </c>
      <c r="D178" s="424">
        <v>82498.232805539999</v>
      </c>
      <c r="E178" s="424">
        <v>26781.799000999999</v>
      </c>
      <c r="F178" s="424">
        <v>38519.488937169997</v>
      </c>
      <c r="G178" s="425">
        <v>10929.258116469999</v>
      </c>
      <c r="H178" s="424">
        <v>6807.7549200000003</v>
      </c>
      <c r="I178" s="424">
        <v>8251.1318580000006</v>
      </c>
      <c r="J178" s="424">
        <v>18568.261653000001</v>
      </c>
      <c r="K178" s="424">
        <v>9089.2713499799993</v>
      </c>
      <c r="L178" s="425">
        <v>7667.41615284</v>
      </c>
      <c r="M178" s="424">
        <v>5239.5577098500007</v>
      </c>
      <c r="N178" s="424">
        <v>838.83655399999998</v>
      </c>
      <c r="O178" s="424">
        <v>3052.1224776700001</v>
      </c>
      <c r="P178" s="424">
        <v>5292.3889032799998</v>
      </c>
      <c r="Q178" s="425">
        <v>1580.3880979999999</v>
      </c>
      <c r="R178" s="424">
        <v>4134.0657300000003</v>
      </c>
      <c r="S178" s="424">
        <v>1469.8384040000001</v>
      </c>
      <c r="T178" s="424">
        <v>2998.1296158800001</v>
      </c>
      <c r="U178" s="424">
        <v>1393.1886360000001</v>
      </c>
      <c r="V178" s="425">
        <v>1158.432333</v>
      </c>
      <c r="W178" s="424">
        <v>2818.2189840000001</v>
      </c>
      <c r="X178" s="424">
        <v>792.50552800000003</v>
      </c>
      <c r="Y178" s="424">
        <v>1130.200417</v>
      </c>
      <c r="Z178" s="424">
        <v>1064.292553</v>
      </c>
      <c r="AA178" s="425">
        <v>4771.5263530000002</v>
      </c>
      <c r="AB178" s="424">
        <v>1090.456005</v>
      </c>
      <c r="AC178" s="424">
        <v>522.86275699999999</v>
      </c>
      <c r="AD178" s="424">
        <v>100.729539</v>
      </c>
      <c r="AE178" s="424">
        <v>621.91714000000002</v>
      </c>
      <c r="AF178" s="425">
        <v>886.54316247999998</v>
      </c>
      <c r="AG178" s="424">
        <v>1060.5771729999999</v>
      </c>
      <c r="AH178" s="424">
        <v>916.01143200000001</v>
      </c>
      <c r="AI178" s="424">
        <v>249.23284799999999</v>
      </c>
      <c r="AJ178" s="424">
        <v>118.32938799999999</v>
      </c>
      <c r="AK178" s="425">
        <v>110.10730219</v>
      </c>
      <c r="AL178" s="424">
        <v>365.37815558</v>
      </c>
      <c r="AM178" s="424">
        <v>-1044.747854</v>
      </c>
      <c r="AN178" s="424">
        <v>247.07847000000001</v>
      </c>
      <c r="AO178" s="424">
        <v>657.322858</v>
      </c>
      <c r="AP178" s="425">
        <v>144.10927088999998</v>
      </c>
      <c r="AQ178" s="424">
        <v>350.47491100000002</v>
      </c>
      <c r="AR178" s="424">
        <v>98.462605999999994</v>
      </c>
      <c r="AS178" s="424">
        <v>159.98037988999999</v>
      </c>
      <c r="AT178" s="424">
        <v>-1041.4809580000001</v>
      </c>
      <c r="AU178" s="425">
        <v>267.474806</v>
      </c>
      <c r="AV178" s="424">
        <v>40.262715999999998</v>
      </c>
      <c r="AW178" s="424">
        <v>-97.362488999999997</v>
      </c>
      <c r="AX178" s="424">
        <v>-783.94069732000003</v>
      </c>
      <c r="AY178" s="424">
        <v>-85.851813000000007</v>
      </c>
      <c r="AZ178" s="425">
        <v>52.464966859999997</v>
      </c>
      <c r="BA178" s="424">
        <v>-68.047878999999995</v>
      </c>
      <c r="BB178" s="425">
        <v>-35.394033999999998</v>
      </c>
      <c r="BC178" s="295"/>
      <c r="BD178" s="295">
        <v>0</v>
      </c>
      <c r="BE178" s="295">
        <v>0</v>
      </c>
      <c r="BF178" s="295">
        <v>0</v>
      </c>
      <c r="BG178" s="295">
        <v>0</v>
      </c>
      <c r="BH178" s="295">
        <v>0</v>
      </c>
      <c r="BI178" s="295">
        <v>0</v>
      </c>
      <c r="BJ178" s="295">
        <v>0</v>
      </c>
      <c r="BK178" s="295">
        <v>0</v>
      </c>
      <c r="BL178" s="295">
        <v>0</v>
      </c>
      <c r="BM178" s="295">
        <v>0</v>
      </c>
      <c r="BN178" s="295">
        <v>0</v>
      </c>
      <c r="BO178" s="295">
        <v>0</v>
      </c>
      <c r="BP178" s="295"/>
      <c r="BQ178" s="295"/>
      <c r="BR178" s="295"/>
      <c r="BS178" s="295"/>
      <c r="BT178" s="295"/>
      <c r="BU178" s="295"/>
      <c r="BV178" s="295"/>
      <c r="BW178" s="295"/>
      <c r="BX178" s="295"/>
      <c r="BY178" s="295"/>
      <c r="BZ178" s="295"/>
      <c r="CA178" s="295"/>
      <c r="CB178" s="295"/>
      <c r="CC178" s="295"/>
      <c r="CD178" s="295"/>
      <c r="CE178" s="295"/>
      <c r="CF178" s="295"/>
      <c r="CG178" s="295"/>
      <c r="CH178" s="295"/>
      <c r="CI178" s="295"/>
      <c r="CJ178" s="295"/>
      <c r="CK178" s="295"/>
      <c r="CL178" s="295"/>
      <c r="CM178" s="295"/>
      <c r="CN178" s="295"/>
      <c r="CO178" s="295"/>
      <c r="CP178" s="295"/>
      <c r="CQ178" s="295"/>
      <c r="CR178" s="295"/>
      <c r="CS178" s="295"/>
      <c r="CT178" s="295"/>
      <c r="CU178" s="295"/>
      <c r="CV178" s="295"/>
      <c r="CW178" s="295"/>
      <c r="CX178" s="295"/>
      <c r="CY178" s="295"/>
    </row>
    <row r="179" spans="1:103" s="95" customFormat="1" ht="20.45" customHeight="1">
      <c r="A179" s="93"/>
      <c r="B179" s="389" t="s">
        <v>467</v>
      </c>
      <c r="C179" s="426">
        <v>-2.4900000000000003E-6</v>
      </c>
      <c r="D179" s="427">
        <v>-2.4900000000000003E-6</v>
      </c>
      <c r="E179" s="427">
        <v>0</v>
      </c>
      <c r="F179" s="427">
        <v>0</v>
      </c>
      <c r="G179" s="428">
        <v>0</v>
      </c>
      <c r="H179" s="427">
        <v>0</v>
      </c>
      <c r="I179" s="427">
        <v>0</v>
      </c>
      <c r="J179" s="427">
        <v>0</v>
      </c>
      <c r="K179" s="427">
        <v>0</v>
      </c>
      <c r="L179" s="428">
        <v>0</v>
      </c>
      <c r="M179" s="427">
        <v>0</v>
      </c>
      <c r="N179" s="427">
        <v>0</v>
      </c>
      <c r="O179" s="427">
        <v>0</v>
      </c>
      <c r="P179" s="427">
        <v>0</v>
      </c>
      <c r="Q179" s="428">
        <v>0</v>
      </c>
      <c r="R179" s="427">
        <v>0</v>
      </c>
      <c r="S179" s="427">
        <v>0</v>
      </c>
      <c r="T179" s="427">
        <v>0</v>
      </c>
      <c r="U179" s="427">
        <v>0</v>
      </c>
      <c r="V179" s="428">
        <v>0</v>
      </c>
      <c r="W179" s="427">
        <v>0</v>
      </c>
      <c r="X179" s="427">
        <v>0</v>
      </c>
      <c r="Y179" s="427">
        <v>0</v>
      </c>
      <c r="Z179" s="427">
        <v>0</v>
      </c>
      <c r="AA179" s="428">
        <v>0</v>
      </c>
      <c r="AB179" s="427">
        <v>0</v>
      </c>
      <c r="AC179" s="427">
        <v>0</v>
      </c>
      <c r="AD179" s="427">
        <v>0</v>
      </c>
      <c r="AE179" s="427">
        <v>0</v>
      </c>
      <c r="AF179" s="428">
        <v>0</v>
      </c>
      <c r="AG179" s="427">
        <v>0</v>
      </c>
      <c r="AH179" s="427">
        <v>0</v>
      </c>
      <c r="AI179" s="427">
        <v>0</v>
      </c>
      <c r="AJ179" s="427">
        <v>0</v>
      </c>
      <c r="AK179" s="428">
        <v>0</v>
      </c>
      <c r="AL179" s="427">
        <v>0</v>
      </c>
      <c r="AM179" s="427">
        <v>0</v>
      </c>
      <c r="AN179" s="427">
        <v>0</v>
      </c>
      <c r="AO179" s="427">
        <v>0</v>
      </c>
      <c r="AP179" s="428">
        <v>0</v>
      </c>
      <c r="AQ179" s="427">
        <v>0</v>
      </c>
      <c r="AR179" s="427">
        <v>0</v>
      </c>
      <c r="AS179" s="427">
        <v>0</v>
      </c>
      <c r="AT179" s="427">
        <v>0</v>
      </c>
      <c r="AU179" s="428">
        <v>0</v>
      </c>
      <c r="AV179" s="427">
        <v>0</v>
      </c>
      <c r="AW179" s="427">
        <v>0</v>
      </c>
      <c r="AX179" s="427">
        <v>0</v>
      </c>
      <c r="AY179" s="427">
        <v>0</v>
      </c>
      <c r="AZ179" s="428">
        <v>0</v>
      </c>
      <c r="BA179" s="427">
        <v>0</v>
      </c>
      <c r="BB179" s="428">
        <v>0</v>
      </c>
      <c r="BC179" s="93"/>
      <c r="BD179" s="93">
        <v>0</v>
      </c>
      <c r="BE179" s="93">
        <v>0</v>
      </c>
      <c r="BF179" s="93">
        <v>0</v>
      </c>
      <c r="BG179" s="93">
        <v>0</v>
      </c>
      <c r="BH179" s="93">
        <v>0</v>
      </c>
      <c r="BI179" s="93">
        <v>0</v>
      </c>
      <c r="BJ179" s="93">
        <v>0</v>
      </c>
      <c r="BK179" s="93">
        <v>0</v>
      </c>
      <c r="BL179" s="93">
        <v>0</v>
      </c>
      <c r="BM179" s="93">
        <v>0</v>
      </c>
      <c r="BN179" s="93">
        <v>0</v>
      </c>
      <c r="BO179" s="93">
        <v>0</v>
      </c>
      <c r="BP179" s="93"/>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row>
    <row r="180" spans="1:103" ht="20.45" customHeight="1">
      <c r="B180" s="373" t="s">
        <v>468</v>
      </c>
      <c r="C180" s="423">
        <v>251749.25725076004</v>
      </c>
      <c r="D180" s="424">
        <v>82498.232803050007</v>
      </c>
      <c r="E180" s="424">
        <v>26781.799000999999</v>
      </c>
      <c r="F180" s="424">
        <v>38519.488937169997</v>
      </c>
      <c r="G180" s="425">
        <v>10929.258116469999</v>
      </c>
      <c r="H180" s="424">
        <v>6807.7549200000003</v>
      </c>
      <c r="I180" s="424">
        <v>8251.1318580000006</v>
      </c>
      <c r="J180" s="424">
        <v>18568.261653000001</v>
      </c>
      <c r="K180" s="424">
        <v>9089.2713499799993</v>
      </c>
      <c r="L180" s="425">
        <v>7667.41615284</v>
      </c>
      <c r="M180" s="424">
        <v>5239.5577098500007</v>
      </c>
      <c r="N180" s="424">
        <v>838.83655399999998</v>
      </c>
      <c r="O180" s="424">
        <v>3052.1224776700001</v>
      </c>
      <c r="P180" s="424">
        <v>5292.3889032799998</v>
      </c>
      <c r="Q180" s="425">
        <v>1580.3880979999999</v>
      </c>
      <c r="R180" s="424">
        <v>4134.0657300000003</v>
      </c>
      <c r="S180" s="424">
        <v>1469.8384040000001</v>
      </c>
      <c r="T180" s="424">
        <v>2998.1296158800001</v>
      </c>
      <c r="U180" s="424">
        <v>1393.1886360000001</v>
      </c>
      <c r="V180" s="425">
        <v>1158.432333</v>
      </c>
      <c r="W180" s="424">
        <v>2818.2189840000001</v>
      </c>
      <c r="X180" s="424">
        <v>792.50552800000003</v>
      </c>
      <c r="Y180" s="424">
        <v>1130.200417</v>
      </c>
      <c r="Z180" s="424">
        <v>1064.292553</v>
      </c>
      <c r="AA180" s="425">
        <v>4771.5263530000002</v>
      </c>
      <c r="AB180" s="424">
        <v>1090.456005</v>
      </c>
      <c r="AC180" s="424">
        <v>522.86275699999999</v>
      </c>
      <c r="AD180" s="424">
        <v>100.729539</v>
      </c>
      <c r="AE180" s="424">
        <v>621.91714000000002</v>
      </c>
      <c r="AF180" s="425">
        <v>886.54316247999998</v>
      </c>
      <c r="AG180" s="424">
        <v>1060.5771729999999</v>
      </c>
      <c r="AH180" s="424">
        <v>916.01143200000001</v>
      </c>
      <c r="AI180" s="424">
        <v>249.23284799999999</v>
      </c>
      <c r="AJ180" s="424">
        <v>118.32938799999999</v>
      </c>
      <c r="AK180" s="425">
        <v>110.10730219</v>
      </c>
      <c r="AL180" s="424">
        <v>365.37815558</v>
      </c>
      <c r="AM180" s="424">
        <v>-1044.747854</v>
      </c>
      <c r="AN180" s="424">
        <v>247.07847000000001</v>
      </c>
      <c r="AO180" s="424">
        <v>657.322858</v>
      </c>
      <c r="AP180" s="425">
        <v>144.10927088999998</v>
      </c>
      <c r="AQ180" s="424">
        <v>350.47491100000002</v>
      </c>
      <c r="AR180" s="424">
        <v>98.462605999999994</v>
      </c>
      <c r="AS180" s="424">
        <v>159.98037988999999</v>
      </c>
      <c r="AT180" s="424">
        <v>-1041.4809580000001</v>
      </c>
      <c r="AU180" s="425">
        <v>267.474806</v>
      </c>
      <c r="AV180" s="424">
        <v>40.262715999999998</v>
      </c>
      <c r="AW180" s="424">
        <v>-97.362488999999997</v>
      </c>
      <c r="AX180" s="424">
        <v>-783.94069732000003</v>
      </c>
      <c r="AY180" s="424">
        <v>-85.851813000000007</v>
      </c>
      <c r="AZ180" s="425">
        <v>52.464966859999997</v>
      </c>
      <c r="BA180" s="424">
        <v>-68.047878999999995</v>
      </c>
      <c r="BB180" s="425">
        <v>-35.394033999999998</v>
      </c>
      <c r="BD180" s="85">
        <v>0</v>
      </c>
      <c r="BE180" s="85">
        <v>0</v>
      </c>
      <c r="BF180" s="85">
        <v>0</v>
      </c>
      <c r="BG180" s="85">
        <v>0</v>
      </c>
      <c r="BH180" s="85">
        <v>0</v>
      </c>
      <c r="BI180" s="85">
        <v>0</v>
      </c>
      <c r="BJ180" s="85">
        <v>0</v>
      </c>
      <c r="BK180" s="85">
        <v>0</v>
      </c>
      <c r="BL180" s="85">
        <v>0</v>
      </c>
      <c r="BM180" s="85">
        <v>0</v>
      </c>
      <c r="BN180" s="85">
        <v>0</v>
      </c>
      <c r="BO180" s="85">
        <v>0</v>
      </c>
    </row>
    <row r="181" spans="1:103" ht="20.45" customHeight="1">
      <c r="B181" s="389" t="s">
        <v>397</v>
      </c>
      <c r="C181" s="426">
        <v>16480.635658290001</v>
      </c>
      <c r="D181" s="427">
        <v>4899.2400989300004</v>
      </c>
      <c r="E181" s="427">
        <v>2107.8968220000002</v>
      </c>
      <c r="F181" s="427">
        <v>5095.5541117000002</v>
      </c>
      <c r="G181" s="428">
        <v>4719.33546914</v>
      </c>
      <c r="H181" s="427">
        <v>1117.153382</v>
      </c>
      <c r="I181" s="427">
        <v>-1029.928682</v>
      </c>
      <c r="J181" s="427">
        <v>-4597.9839380000003</v>
      </c>
      <c r="K181" s="427">
        <v>2410.5228544699999</v>
      </c>
      <c r="L181" s="428">
        <v>-20.10216531</v>
      </c>
      <c r="M181" s="427">
        <v>0</v>
      </c>
      <c r="N181" s="427">
        <v>-216.41096999999999</v>
      </c>
      <c r="O181" s="427">
        <v>-5.7443402199999998</v>
      </c>
      <c r="P181" s="427">
        <v>196.49686299999999</v>
      </c>
      <c r="Q181" s="428">
        <v>56.848565999999998</v>
      </c>
      <c r="R181" s="427">
        <v>0</v>
      </c>
      <c r="S181" s="427">
        <v>-3.2286299999999999</v>
      </c>
      <c r="T181" s="427">
        <v>1976.5107173499998</v>
      </c>
      <c r="U181" s="427">
        <v>-0.12350899999999999</v>
      </c>
      <c r="V181" s="428">
        <v>1.9224349999999999</v>
      </c>
      <c r="W181" s="427">
        <v>-31.701066999999998</v>
      </c>
      <c r="X181" s="427">
        <v>0</v>
      </c>
      <c r="Y181" s="427">
        <v>24.249663000000002</v>
      </c>
      <c r="Z181" s="427">
        <v>-175.30383</v>
      </c>
      <c r="AA181" s="428">
        <v>0</v>
      </c>
      <c r="AB181" s="427">
        <v>0</v>
      </c>
      <c r="AC181" s="427">
        <v>-44.613743999999997</v>
      </c>
      <c r="AD181" s="427">
        <v>0</v>
      </c>
      <c r="AE181" s="427">
        <v>0</v>
      </c>
      <c r="AF181" s="428">
        <v>0</v>
      </c>
      <c r="AG181" s="427">
        <v>1.7608729999999999</v>
      </c>
      <c r="AH181" s="427">
        <v>-14.676584999999999</v>
      </c>
      <c r="AI181" s="427">
        <v>0</v>
      </c>
      <c r="AJ181" s="427">
        <v>0</v>
      </c>
      <c r="AK181" s="428">
        <v>0.32553990000000005</v>
      </c>
      <c r="AL181" s="427">
        <v>0</v>
      </c>
      <c r="AM181" s="427">
        <v>19.118836000000002</v>
      </c>
      <c r="AN181" s="427">
        <v>0</v>
      </c>
      <c r="AO181" s="427">
        <v>-5.9290469999999997</v>
      </c>
      <c r="AP181" s="428">
        <v>0</v>
      </c>
      <c r="AQ181" s="427">
        <v>0</v>
      </c>
      <c r="AR181" s="427">
        <v>0.211261</v>
      </c>
      <c r="AS181" s="427">
        <v>0</v>
      </c>
      <c r="AT181" s="427">
        <v>0</v>
      </c>
      <c r="AU181" s="428">
        <v>-0.88252200000000003</v>
      </c>
      <c r="AV181" s="427">
        <v>0</v>
      </c>
      <c r="AW181" s="427">
        <v>0</v>
      </c>
      <c r="AX181" s="427">
        <v>-1.2855E-2</v>
      </c>
      <c r="AY181" s="427">
        <v>0</v>
      </c>
      <c r="AZ181" s="428">
        <v>0.13005032999999999</v>
      </c>
      <c r="BA181" s="427">
        <v>0</v>
      </c>
      <c r="BB181" s="428">
        <v>0</v>
      </c>
      <c r="BD181" s="85">
        <v>0</v>
      </c>
      <c r="BE181" s="85">
        <v>0</v>
      </c>
      <c r="BF181" s="85">
        <v>0</v>
      </c>
      <c r="BG181" s="85">
        <v>0</v>
      </c>
      <c r="BH181" s="85">
        <v>0</v>
      </c>
      <c r="BI181" s="85">
        <v>0</v>
      </c>
      <c r="BJ181" s="85">
        <v>0</v>
      </c>
      <c r="BK181" s="85">
        <v>0</v>
      </c>
      <c r="BL181" s="85">
        <v>0</v>
      </c>
      <c r="BM181" s="85">
        <v>0</v>
      </c>
      <c r="BN181" s="85">
        <v>0</v>
      </c>
      <c r="BO181" s="85">
        <v>0</v>
      </c>
    </row>
    <row r="182" spans="1:103" s="95" customFormat="1" ht="20.45" customHeight="1">
      <c r="A182" s="93"/>
      <c r="B182" s="389" t="s">
        <v>404</v>
      </c>
      <c r="C182" s="426">
        <v>15.329340999999999</v>
      </c>
      <c r="D182" s="427">
        <v>0</v>
      </c>
      <c r="E182" s="427">
        <v>0</v>
      </c>
      <c r="F182" s="427">
        <v>0</v>
      </c>
      <c r="G182" s="428">
        <v>0</v>
      </c>
      <c r="H182" s="427">
        <v>0</v>
      </c>
      <c r="I182" s="427">
        <v>0.53999299999999995</v>
      </c>
      <c r="J182" s="427">
        <v>0</v>
      </c>
      <c r="K182" s="427">
        <v>0</v>
      </c>
      <c r="L182" s="428">
        <v>0</v>
      </c>
      <c r="M182" s="427">
        <v>0</v>
      </c>
      <c r="N182" s="427">
        <v>0</v>
      </c>
      <c r="O182" s="427">
        <v>0</v>
      </c>
      <c r="P182" s="427">
        <v>0</v>
      </c>
      <c r="Q182" s="428">
        <v>0</v>
      </c>
      <c r="R182" s="427">
        <v>0</v>
      </c>
      <c r="S182" s="427">
        <v>0.45928099999999999</v>
      </c>
      <c r="T182" s="427">
        <v>0</v>
      </c>
      <c r="U182" s="427">
        <v>0</v>
      </c>
      <c r="V182" s="428">
        <v>0</v>
      </c>
      <c r="W182" s="427">
        <v>0</v>
      </c>
      <c r="X182" s="427">
        <v>0</v>
      </c>
      <c r="Y182" s="427">
        <v>-1.8647</v>
      </c>
      <c r="Z182" s="427">
        <v>0</v>
      </c>
      <c r="AA182" s="428">
        <v>0</v>
      </c>
      <c r="AB182" s="427">
        <v>0</v>
      </c>
      <c r="AC182" s="427">
        <v>0</v>
      </c>
      <c r="AD182" s="427">
        <v>0</v>
      </c>
      <c r="AE182" s="427">
        <v>0</v>
      </c>
      <c r="AF182" s="428">
        <v>0</v>
      </c>
      <c r="AG182" s="427">
        <v>0</v>
      </c>
      <c r="AH182" s="427">
        <v>0</v>
      </c>
      <c r="AI182" s="427">
        <v>0</v>
      </c>
      <c r="AJ182" s="427">
        <v>0</v>
      </c>
      <c r="AK182" s="428">
        <v>0</v>
      </c>
      <c r="AL182" s="427">
        <v>0</v>
      </c>
      <c r="AM182" s="427">
        <v>0</v>
      </c>
      <c r="AN182" s="427">
        <v>0</v>
      </c>
      <c r="AO182" s="427">
        <v>0</v>
      </c>
      <c r="AP182" s="428">
        <v>0</v>
      </c>
      <c r="AQ182" s="427">
        <v>0</v>
      </c>
      <c r="AR182" s="427">
        <v>0</v>
      </c>
      <c r="AS182" s="427">
        <v>0</v>
      </c>
      <c r="AT182" s="427">
        <v>16.194766999999999</v>
      </c>
      <c r="AU182" s="428">
        <v>0</v>
      </c>
      <c r="AV182" s="427">
        <v>0</v>
      </c>
      <c r="AW182" s="427">
        <v>0</v>
      </c>
      <c r="AX182" s="427">
        <v>0</v>
      </c>
      <c r="AY182" s="427">
        <v>0</v>
      </c>
      <c r="AZ182" s="428">
        <v>0</v>
      </c>
      <c r="BA182" s="427">
        <v>0</v>
      </c>
      <c r="BB182" s="428">
        <v>0</v>
      </c>
      <c r="BC182" s="93"/>
      <c r="BD182" s="93">
        <v>0</v>
      </c>
      <c r="BE182" s="93">
        <v>0</v>
      </c>
      <c r="BF182" s="93">
        <v>0</v>
      </c>
      <c r="BG182" s="93">
        <v>0</v>
      </c>
      <c r="BH182" s="93">
        <v>0</v>
      </c>
      <c r="BI182" s="93">
        <v>0</v>
      </c>
      <c r="BJ182" s="93">
        <v>0</v>
      </c>
      <c r="BK182" s="93">
        <v>0</v>
      </c>
      <c r="BL182" s="93">
        <v>0</v>
      </c>
      <c r="BM182" s="93">
        <v>0</v>
      </c>
      <c r="BN182" s="93">
        <v>0</v>
      </c>
      <c r="BO182" s="93">
        <v>0</v>
      </c>
      <c r="BP182" s="93"/>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row>
    <row r="183" spans="1:103" ht="20.45" customHeight="1">
      <c r="B183" s="373" t="s">
        <v>469</v>
      </c>
      <c r="C183" s="423">
        <v>268245.22225005005</v>
      </c>
      <c r="D183" s="424">
        <v>87397.47290198</v>
      </c>
      <c r="E183" s="424">
        <v>28889.695822999998</v>
      </c>
      <c r="F183" s="424">
        <v>43615.04304887</v>
      </c>
      <c r="G183" s="425">
        <v>15648.59358561</v>
      </c>
      <c r="H183" s="424">
        <v>7924.9083019999998</v>
      </c>
      <c r="I183" s="424">
        <v>7221.7431690000003</v>
      </c>
      <c r="J183" s="424">
        <v>13970.277715</v>
      </c>
      <c r="K183" s="424">
        <v>11499.794204450001</v>
      </c>
      <c r="L183" s="425">
        <v>7647.3139875299994</v>
      </c>
      <c r="M183" s="424">
        <v>5239.5577098500007</v>
      </c>
      <c r="N183" s="424">
        <v>622.42558399999996</v>
      </c>
      <c r="O183" s="424">
        <v>3046.3781374499999</v>
      </c>
      <c r="P183" s="424">
        <v>5488.8857662800001</v>
      </c>
      <c r="Q183" s="425">
        <v>1637.236664</v>
      </c>
      <c r="R183" s="424">
        <v>4134.0657300000003</v>
      </c>
      <c r="S183" s="424">
        <v>1467.0690549999999</v>
      </c>
      <c r="T183" s="424">
        <v>4974.6403332299997</v>
      </c>
      <c r="U183" s="424">
        <v>1393.0651270000001</v>
      </c>
      <c r="V183" s="425">
        <v>1160.3547679999999</v>
      </c>
      <c r="W183" s="424">
        <v>2786.5179170000001</v>
      </c>
      <c r="X183" s="424">
        <v>792.50552800000003</v>
      </c>
      <c r="Y183" s="424">
        <v>1152.58538</v>
      </c>
      <c r="Z183" s="424">
        <v>888.98872300000005</v>
      </c>
      <c r="AA183" s="425">
        <v>4771.5263530000002</v>
      </c>
      <c r="AB183" s="424">
        <v>1090.456005</v>
      </c>
      <c r="AC183" s="424">
        <v>478.24901299999999</v>
      </c>
      <c r="AD183" s="424">
        <v>100.729539</v>
      </c>
      <c r="AE183" s="424">
        <v>621.91714000000002</v>
      </c>
      <c r="AF183" s="425">
        <v>886.54316247999998</v>
      </c>
      <c r="AG183" s="424">
        <v>1062.3380460000001</v>
      </c>
      <c r="AH183" s="424">
        <v>901.33484699999997</v>
      </c>
      <c r="AI183" s="424">
        <v>249.23284799999999</v>
      </c>
      <c r="AJ183" s="424">
        <v>118.32938799999999</v>
      </c>
      <c r="AK183" s="425">
        <v>110.43284209000001</v>
      </c>
      <c r="AL183" s="424">
        <v>365.37815558</v>
      </c>
      <c r="AM183" s="424">
        <v>-1025.6290180000001</v>
      </c>
      <c r="AN183" s="424">
        <v>247.07847000000001</v>
      </c>
      <c r="AO183" s="424">
        <v>651.39381100000003</v>
      </c>
      <c r="AP183" s="425">
        <v>144.10927088999998</v>
      </c>
      <c r="AQ183" s="424">
        <v>350.47491100000002</v>
      </c>
      <c r="AR183" s="424">
        <v>98.673867000000001</v>
      </c>
      <c r="AS183" s="424">
        <v>159.98037988999999</v>
      </c>
      <c r="AT183" s="424">
        <v>-1025.2861909999999</v>
      </c>
      <c r="AU183" s="425">
        <v>266.59228400000001</v>
      </c>
      <c r="AV183" s="424">
        <v>40.262715999999998</v>
      </c>
      <c r="AW183" s="424">
        <v>-97.362488999999997</v>
      </c>
      <c r="AX183" s="424">
        <v>-783.95355232000009</v>
      </c>
      <c r="AY183" s="424">
        <v>-85.851813000000007</v>
      </c>
      <c r="AZ183" s="425">
        <v>52.59501719</v>
      </c>
      <c r="BA183" s="424">
        <v>-68.047878999999995</v>
      </c>
      <c r="BB183" s="425">
        <v>-35.394033999999998</v>
      </c>
      <c r="BD183" s="85">
        <v>0</v>
      </c>
      <c r="BE183" s="85">
        <v>0</v>
      </c>
      <c r="BF183" s="85">
        <v>0</v>
      </c>
      <c r="BG183" s="85">
        <v>0</v>
      </c>
      <c r="BH183" s="85">
        <v>0</v>
      </c>
      <c r="BI183" s="85">
        <v>0</v>
      </c>
      <c r="BJ183" s="85">
        <v>0</v>
      </c>
      <c r="BK183" s="85">
        <v>0</v>
      </c>
      <c r="BL183" s="85">
        <v>0</v>
      </c>
      <c r="BM183" s="85">
        <v>0</v>
      </c>
      <c r="BN183" s="85">
        <v>0</v>
      </c>
      <c r="BO183" s="85">
        <v>0</v>
      </c>
    </row>
    <row r="184" spans="1:103" ht="50.25" customHeight="1">
      <c r="B184" s="394" t="s">
        <v>85</v>
      </c>
      <c r="C184" s="394"/>
      <c r="D184" s="395"/>
      <c r="E184" s="395"/>
      <c r="F184" s="395"/>
      <c r="G184" s="396"/>
      <c r="L184" s="397"/>
      <c r="Q184" s="397"/>
      <c r="V184" s="397"/>
      <c r="AA184" s="397"/>
      <c r="AF184" s="397"/>
      <c r="AK184" s="397"/>
      <c r="AP184" s="397"/>
      <c r="AU184" s="397"/>
      <c r="AZ184" s="397"/>
      <c r="BB184" s="397"/>
    </row>
    <row r="185" spans="1:103" ht="33.75" customHeight="1">
      <c r="B185" s="398" t="s">
        <v>86</v>
      </c>
      <c r="C185" s="111"/>
      <c r="D185" s="225"/>
      <c r="E185" s="225"/>
      <c r="F185" s="225"/>
      <c r="G185" s="228"/>
      <c r="H185" s="225"/>
      <c r="I185" s="225"/>
      <c r="J185" s="225"/>
      <c r="K185" s="225"/>
      <c r="L185" s="228"/>
      <c r="M185" s="225"/>
      <c r="N185" s="225"/>
      <c r="O185" s="225"/>
      <c r="P185" s="225"/>
      <c r="Q185" s="228"/>
      <c r="R185" s="225"/>
      <c r="S185" s="225"/>
      <c r="T185" s="225"/>
      <c r="U185" s="225"/>
      <c r="V185" s="228"/>
      <c r="W185" s="225"/>
      <c r="X185" s="225"/>
      <c r="Y185" s="225"/>
      <c r="Z185" s="225"/>
      <c r="AA185" s="228"/>
      <c r="AB185" s="225"/>
      <c r="AC185" s="225"/>
      <c r="AD185" s="225"/>
      <c r="AE185" s="225"/>
      <c r="AF185" s="228"/>
      <c r="AG185" s="225"/>
      <c r="AH185" s="225"/>
      <c r="AI185" s="225"/>
      <c r="AJ185" s="225"/>
      <c r="AK185" s="228"/>
      <c r="AL185" s="225"/>
      <c r="AM185" s="225"/>
      <c r="AN185" s="225"/>
      <c r="AO185" s="225"/>
      <c r="AP185" s="228"/>
      <c r="AQ185" s="225"/>
      <c r="AR185" s="225"/>
      <c r="AS185" s="225"/>
      <c r="AT185" s="225"/>
      <c r="AU185" s="228"/>
      <c r="AV185" s="225"/>
      <c r="AW185" s="225"/>
      <c r="AX185" s="225"/>
      <c r="AY185" s="225"/>
      <c r="AZ185" s="228"/>
      <c r="BA185" s="225"/>
      <c r="BB185" s="228"/>
    </row>
    <row r="186" spans="1:103" ht="20.45" customHeight="1"/>
    <row r="187" spans="1:103" ht="20.45" customHeight="1"/>
    <row r="188" spans="1:103" ht="20.45" customHeight="1"/>
    <row r="189" spans="1:103" ht="20.45" customHeight="1"/>
    <row r="190" spans="1:103" ht="20.45" customHeight="1"/>
    <row r="191" spans="1:103" ht="20.45" customHeight="1"/>
    <row r="192" spans="1:103"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10</orden>
    <Mes xmlns="9142d88e-4574-4d83-834d-4dda53104534">Octubre</Mes>
    <A_x00f1_o xmlns="9142d88e-4574-4d83-834d-4dda53104534">2025</A_x00f1_o>
    <IdSector xmlns="9142d88e-4574-4d83-834d-4dda53104534">40</IdSector>
  </documentManagement>
</p:properties>
</file>

<file path=customXml/itemProps1.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2.xml><?xml version="1.0" encoding="utf-8"?>
<ds:datastoreItem xmlns:ds="http://schemas.openxmlformats.org/officeDocument/2006/customXml" ds:itemID="{C5D73B22-E266-4D30-A5C4-8AB4E821CE1D}"/>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(Manpro)</cp:lastModifiedBy>
  <cp:lastPrinted>2024-08-16T19:20:25Z</cp:lastPrinted>
  <dcterms:created xsi:type="dcterms:W3CDTF">2013-09-25T04:33:32Z</dcterms:created>
  <dcterms:modified xsi:type="dcterms:W3CDTF">2025-12-05T17:15:50Z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