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updateLinks="always"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11 noviembre\3. Boletín estadístico\"/>
    </mc:Choice>
  </mc:AlternateContent>
  <xr:revisionPtr revIDLastSave="0" documentId="13_ncr:1_{958C88DE-F9B6-410C-90E0-679B5BAFD8C5}" xr6:coauthVersionLast="47" xr6:coauthVersionMax="47" xr10:uidLastSave="{00000000-0000-0000-0000-000000000000}"/>
  <bookViews>
    <workbookView xWindow="20370" yWindow="-120" windowWidth="29040" windowHeight="15840" tabRatio="896"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41" r:id="rId7"/>
    <sheet name="Evaluación Calidad" sheetId="142" r:id="rId8"/>
    <sheet name="Evaluación Calidad Grupos" sheetId="143" r:id="rId9"/>
    <sheet name="Evaluación Calidad Detallada" sheetId="14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7" hidden="1">'Evaluación Calidad'!$B$10:$H$131</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Art_121!$B$1:$F$65</definedName>
    <definedName name="_xlnm.Print_Area" localSheetId="29">CaptRec!$B$5:$Q$62</definedName>
    <definedName name="_xlnm.Print_Area" localSheetId="24">'CCCAdq BiMu'!$B$5:$N$61</definedName>
    <definedName name="_xlnm.Print_Area" localSheetId="23">CCCAut!$B$5:$N$61</definedName>
    <definedName name="_xlnm.Print_Area" localSheetId="26">CCCMicro!$B$5:$N$61</definedName>
    <definedName name="_xlnm.Print_Area" localSheetId="21">CCCN!$B$5:$N$61</definedName>
    <definedName name="_xlnm.Print_Area" localSheetId="27">CCCnrO!$B$5:$N$61</definedName>
    <definedName name="_xlnm.Print_Area" localSheetId="22">CCCnrP!$B$5:$N$61</definedName>
    <definedName name="_xlnm.Print_Area" localSheetId="19">CCCT!$B$5:$N$61</definedName>
    <definedName name="_xlnm.Print_Area" localSheetId="20">CCCTC!$B$5:$N$61</definedName>
    <definedName name="_xlnm.Print_Area" localSheetId="14">CCE!$B$5:$N$61</definedName>
    <definedName name="_xlnm.Print_Area" localSheetId="15">CCEF!$B$5:$N$61</definedName>
    <definedName name="_xlnm.Print_Area" localSheetId="17">'CCG EyM'!$B$5:$H$61</definedName>
    <definedName name="_xlnm.Print_Area" localSheetId="18">'CCG OG'!$B$5:$H$61</definedName>
    <definedName name="_xlnm.Print_Area" localSheetId="16">CCGT!$B$5:$N$61</definedName>
    <definedName name="_xlnm.Print_Area" localSheetId="25">CCOAC!$B$5:$N$61</definedName>
    <definedName name="_xlnm.Print_Area" localSheetId="13">CCT!$B$5:$N$61</definedName>
    <definedName name="_xlnm.Print_Area" localSheetId="28">CCV!$B$5:$N$61</definedName>
    <definedName name="_xlnm.Print_Area" localSheetId="32">'EF Resumen'!$B$6:$AZ$185</definedName>
    <definedName name="_xlnm.Print_Area" localSheetId="7">'Evaluación Calidad'!$A$1:$L$63</definedName>
    <definedName name="_xlnm.Print_Area" localSheetId="9">'Evaluación Calidad Detallada'!$A$1:$U$62</definedName>
    <definedName name="_xlnm.Print_Area" localSheetId="12">Indicadores!$B$5:$H$63</definedName>
    <definedName name="_xlnm.Print_Area" localSheetId="2">Índice!$A$1:$C$37</definedName>
    <definedName name="_xlnm.Print_Area" localSheetId="1">Nota!$A$1:$C$38</definedName>
    <definedName name="_xlnm.Print_Area" localSheetId="11">'Pm2'!$B$5:$AL$61</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12" i="144" l="1"/>
  <c r="H112" i="144"/>
  <c r="G112" i="144"/>
  <c r="D112" i="144"/>
  <c r="C112" i="144"/>
  <c r="T112" i="144" s="1"/>
  <c r="K111" i="144"/>
  <c r="J111" i="144"/>
  <c r="H111" i="144"/>
  <c r="G111" i="144"/>
  <c r="C111" i="144"/>
  <c r="T111" i="144" s="1"/>
  <c r="M110" i="144"/>
  <c r="K110" i="144"/>
  <c r="J110" i="144"/>
  <c r="H110" i="144"/>
  <c r="G110" i="144"/>
  <c r="D110" i="144"/>
  <c r="C110" i="144"/>
  <c r="T110" i="144" s="1"/>
  <c r="N109" i="144"/>
  <c r="M109" i="144"/>
  <c r="K109" i="144"/>
  <c r="J109" i="144"/>
  <c r="H109" i="144"/>
  <c r="G109" i="144"/>
  <c r="D109" i="144"/>
  <c r="C109" i="144"/>
  <c r="T109" i="144" s="1"/>
  <c r="N108" i="144"/>
  <c r="M108" i="144"/>
  <c r="K108" i="144"/>
  <c r="C108" i="144"/>
  <c r="H108" i="144" s="1"/>
  <c r="Q107" i="144"/>
  <c r="P107" i="144"/>
  <c r="N107" i="144"/>
  <c r="M107" i="144"/>
  <c r="K107" i="144"/>
  <c r="J107" i="144"/>
  <c r="H107" i="144"/>
  <c r="G107" i="144"/>
  <c r="D107" i="144"/>
  <c r="C107" i="144"/>
  <c r="T107" i="144" s="1"/>
  <c r="S106" i="144"/>
  <c r="Q106" i="144"/>
  <c r="P106" i="144"/>
  <c r="N106" i="144"/>
  <c r="M106" i="144"/>
  <c r="K106" i="144"/>
  <c r="J106" i="144"/>
  <c r="H106" i="144"/>
  <c r="G106" i="144"/>
  <c r="D106" i="144"/>
  <c r="C106" i="144"/>
  <c r="T106" i="144" s="1"/>
  <c r="T105" i="144"/>
  <c r="S105" i="144"/>
  <c r="Q105" i="144"/>
  <c r="P105" i="144"/>
  <c r="N105" i="144"/>
  <c r="M105" i="144"/>
  <c r="K105" i="144"/>
  <c r="J105" i="144"/>
  <c r="H105" i="144"/>
  <c r="G105" i="144"/>
  <c r="D105" i="144"/>
  <c r="C105" i="144"/>
  <c r="B105" i="144"/>
  <c r="T104" i="144"/>
  <c r="S104" i="144"/>
  <c r="Q104" i="144"/>
  <c r="P104" i="144"/>
  <c r="N104" i="144"/>
  <c r="M104" i="144"/>
  <c r="J104" i="144"/>
  <c r="C104" i="144"/>
  <c r="K104" i="144" s="1"/>
  <c r="B104" i="144"/>
  <c r="T103" i="144"/>
  <c r="S103" i="144"/>
  <c r="C103" i="144"/>
  <c r="P103" i="144" s="1"/>
  <c r="B103" i="144"/>
  <c r="T102" i="144"/>
  <c r="C102" i="144"/>
  <c r="Q102" i="144" s="1"/>
  <c r="B102" i="144"/>
  <c r="C101" i="144"/>
  <c r="S101" i="144" s="1"/>
  <c r="C131" i="142"/>
  <c r="K131" i="142" s="1"/>
  <c r="C130" i="142"/>
  <c r="B130" i="142" s="1"/>
  <c r="C129" i="142"/>
  <c r="K129" i="142" s="1"/>
  <c r="C128" i="142"/>
  <c r="G128" i="142" s="1"/>
  <c r="C127" i="142"/>
  <c r="K127" i="142" s="1"/>
  <c r="J126" i="142"/>
  <c r="G126" i="142"/>
  <c r="C126" i="142"/>
  <c r="H126" i="142" s="1"/>
  <c r="B126" i="142"/>
  <c r="C125" i="142"/>
  <c r="K125" i="142" s="1"/>
  <c r="B125" i="142"/>
  <c r="J124" i="142"/>
  <c r="G124" i="142"/>
  <c r="D124" i="142"/>
  <c r="C124" i="142"/>
  <c r="K124" i="142" s="1"/>
  <c r="B124" i="142"/>
  <c r="J123" i="142"/>
  <c r="G123" i="142"/>
  <c r="D123" i="142"/>
  <c r="C123" i="142"/>
  <c r="K123" i="142" s="1"/>
  <c r="B123" i="142"/>
  <c r="J122" i="142"/>
  <c r="H122" i="142"/>
  <c r="D122" i="142"/>
  <c r="C122" i="142"/>
  <c r="K122" i="142" s="1"/>
  <c r="B122" i="142"/>
  <c r="J121" i="142"/>
  <c r="H121" i="142"/>
  <c r="D121" i="142"/>
  <c r="C121" i="142"/>
  <c r="G121" i="142" s="1"/>
  <c r="B121" i="142"/>
  <c r="K120" i="142"/>
  <c r="C120" i="142"/>
  <c r="J120" i="142" s="1"/>
  <c r="B120" i="142"/>
  <c r="K119" i="142"/>
  <c r="C119" i="142"/>
  <c r="J119" i="142" s="1"/>
  <c r="C118" i="142"/>
  <c r="B118" i="142" s="1"/>
  <c r="K117" i="142"/>
  <c r="H117" i="142"/>
  <c r="G117" i="142"/>
  <c r="C117" i="142"/>
  <c r="J117" i="142" s="1"/>
  <c r="H116" i="142"/>
  <c r="G116" i="142"/>
  <c r="C116" i="142"/>
  <c r="D116" i="142" s="1"/>
  <c r="K115" i="142"/>
  <c r="J115" i="142"/>
  <c r="G115" i="142"/>
  <c r="C115" i="142"/>
  <c r="H115" i="142" s="1"/>
  <c r="B115" i="142"/>
  <c r="K114" i="142"/>
  <c r="J114" i="142"/>
  <c r="G114" i="142"/>
  <c r="C114" i="142"/>
  <c r="H114" i="142" s="1"/>
  <c r="B114" i="142"/>
  <c r="C113" i="142"/>
  <c r="K113" i="142" s="1"/>
  <c r="B113" i="142"/>
  <c r="K112" i="142"/>
  <c r="J112" i="142"/>
  <c r="H112" i="142"/>
  <c r="G112" i="142"/>
  <c r="D112" i="142"/>
  <c r="C112" i="142"/>
  <c r="B112" i="142"/>
  <c r="H111" i="142"/>
  <c r="G111" i="142"/>
  <c r="D111" i="142"/>
  <c r="C111" i="142"/>
  <c r="K111" i="142" s="1"/>
  <c r="B111" i="142"/>
  <c r="K110" i="142"/>
  <c r="J110" i="142"/>
  <c r="H110" i="142"/>
  <c r="D110" i="142"/>
  <c r="C110" i="142"/>
  <c r="G110" i="142" s="1"/>
  <c r="B110" i="142"/>
  <c r="K109" i="142"/>
  <c r="J109" i="142"/>
  <c r="H109" i="142"/>
  <c r="G109" i="142"/>
  <c r="D109" i="142"/>
  <c r="C109" i="142"/>
  <c r="B109" i="142"/>
  <c r="H108" i="142"/>
  <c r="D108" i="142"/>
  <c r="C108" i="142"/>
  <c r="K108" i="142" s="1"/>
  <c r="B108" i="142"/>
  <c r="K107" i="142"/>
  <c r="C107" i="142"/>
  <c r="J107" i="142" s="1"/>
  <c r="C106" i="142"/>
  <c r="B106" i="142" s="1"/>
  <c r="C105" i="142"/>
  <c r="K105" i="142" s="1"/>
  <c r="K104" i="142"/>
  <c r="J104" i="142"/>
  <c r="H104" i="142"/>
  <c r="G104" i="142"/>
  <c r="C104" i="142"/>
  <c r="D104" i="142" s="1"/>
  <c r="C103" i="142"/>
  <c r="K103" i="142" s="1"/>
  <c r="K102" i="142"/>
  <c r="J102" i="142"/>
  <c r="C102" i="142"/>
  <c r="H102" i="142" s="1"/>
  <c r="B102" i="142"/>
  <c r="C101" i="142"/>
  <c r="J101" i="142" s="1"/>
  <c r="B101" i="142"/>
  <c r="D101" i="144" l="1"/>
  <c r="N101" i="144"/>
  <c r="B101" i="144"/>
  <c r="T101" i="144"/>
  <c r="S102" i="144"/>
  <c r="Q103" i="144"/>
  <c r="J108" i="144"/>
  <c r="D111" i="144"/>
  <c r="D102" i="144"/>
  <c r="J101" i="144"/>
  <c r="H102" i="144"/>
  <c r="G103" i="144"/>
  <c r="D104" i="144"/>
  <c r="B106" i="144"/>
  <c r="S107" i="144"/>
  <c r="Q108" i="144"/>
  <c r="P109" i="144"/>
  <c r="N110" i="144"/>
  <c r="M111" i="144"/>
  <c r="K112" i="144"/>
  <c r="G101" i="144"/>
  <c r="H101" i="144"/>
  <c r="G102" i="144"/>
  <c r="D103" i="144"/>
  <c r="K101" i="144"/>
  <c r="J102" i="144"/>
  <c r="H103" i="144"/>
  <c r="G104" i="144"/>
  <c r="B107" i="144"/>
  <c r="S108" i="144"/>
  <c r="Q109" i="144"/>
  <c r="P110" i="144"/>
  <c r="N111" i="144"/>
  <c r="M112" i="144"/>
  <c r="P108" i="144"/>
  <c r="M101" i="144"/>
  <c r="K102" i="144"/>
  <c r="J103" i="144"/>
  <c r="H104" i="144"/>
  <c r="B108" i="144"/>
  <c r="T108" i="144"/>
  <c r="S109" i="144"/>
  <c r="Q110" i="144"/>
  <c r="P111" i="144"/>
  <c r="N112" i="144"/>
  <c r="B109" i="144"/>
  <c r="S110" i="144"/>
  <c r="Q111" i="144"/>
  <c r="P112" i="144"/>
  <c r="P101" i="144"/>
  <c r="N102" i="144"/>
  <c r="M103" i="144"/>
  <c r="D108" i="144"/>
  <c r="B110" i="144"/>
  <c r="S111" i="144"/>
  <c r="Q112" i="144"/>
  <c r="K103" i="144"/>
  <c r="Q101" i="144"/>
  <c r="P102" i="144"/>
  <c r="N103" i="144"/>
  <c r="G108" i="144"/>
  <c r="B111" i="144"/>
  <c r="S112" i="144"/>
  <c r="M102" i="144"/>
  <c r="B112" i="144"/>
  <c r="K126" i="142"/>
  <c r="H128" i="142"/>
  <c r="D130" i="142"/>
  <c r="D118" i="142"/>
  <c r="D101" i="142"/>
  <c r="B103" i="142"/>
  <c r="G106" i="142"/>
  <c r="D113" i="142"/>
  <c r="J116" i="142"/>
  <c r="G118" i="142"/>
  <c r="K121" i="142"/>
  <c r="H123" i="142"/>
  <c r="D125" i="142"/>
  <c r="B127" i="142"/>
  <c r="J128" i="142"/>
  <c r="G130" i="142"/>
  <c r="K128" i="142"/>
  <c r="H130" i="142"/>
  <c r="J111" i="142"/>
  <c r="G113" i="142"/>
  <c r="K116" i="142"/>
  <c r="H118" i="142"/>
  <c r="D120" i="142"/>
  <c r="G125" i="142"/>
  <c r="H101" i="142"/>
  <c r="D103" i="142"/>
  <c r="B105" i="142"/>
  <c r="J106" i="142"/>
  <c r="G108" i="142"/>
  <c r="H113" i="142"/>
  <c r="D115" i="142"/>
  <c r="B117" i="142"/>
  <c r="J118" i="142"/>
  <c r="G120" i="142"/>
  <c r="H125" i="142"/>
  <c r="D127" i="142"/>
  <c r="B129" i="142"/>
  <c r="J130" i="142"/>
  <c r="J113" i="142"/>
  <c r="K118" i="142"/>
  <c r="H120" i="142"/>
  <c r="K130" i="142"/>
  <c r="J125" i="142"/>
  <c r="G127" i="142"/>
  <c r="K101" i="142"/>
  <c r="H103" i="142"/>
  <c r="D105" i="142"/>
  <c r="B107" i="142"/>
  <c r="J108" i="142"/>
  <c r="D117" i="142"/>
  <c r="B119" i="142"/>
  <c r="G122" i="142"/>
  <c r="H127" i="142"/>
  <c r="D129" i="142"/>
  <c r="B131" i="142"/>
  <c r="D106" i="142"/>
  <c r="G101" i="142"/>
  <c r="H106" i="142"/>
  <c r="G103" i="142"/>
  <c r="K106" i="142"/>
  <c r="J127" i="142"/>
  <c r="G129" i="142"/>
  <c r="D119" i="142"/>
  <c r="H129" i="142"/>
  <c r="D131" i="142"/>
  <c r="J103" i="142"/>
  <c r="G105" i="142"/>
  <c r="D102" i="142"/>
  <c r="B104" i="142"/>
  <c r="J105" i="142"/>
  <c r="G107" i="142"/>
  <c r="D114" i="142"/>
  <c r="B116" i="142"/>
  <c r="G119" i="142"/>
  <c r="H124" i="142"/>
  <c r="D126" i="142"/>
  <c r="B128" i="142"/>
  <c r="J129" i="142"/>
  <c r="G131" i="142"/>
  <c r="H105" i="142"/>
  <c r="D107" i="142"/>
  <c r="G102" i="142"/>
  <c r="H107" i="142"/>
  <c r="H131" i="142"/>
  <c r="H119" i="142"/>
  <c r="D128" i="142"/>
  <c r="J131" i="142"/>
  <c r="G6" i="22"/>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<sst xmlns="http://schemas.openxmlformats.org/spreadsheetml/2006/main" count="7824" uniqueCount="486">
  <si>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</si>
  <si>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</si>
  <si>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</si>
  <si>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</si>
  <si>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</si>
  <si>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</si>
  <si>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</si>
  <si>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</si>
  <si>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</si>
  <si>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</si>
  <si>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</si>
  <si>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</si>
  <si>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</si>
  <si>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</si>
  <si>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</si>
  <si>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</si>
  <si>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</si>
  <si>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</si>
  <si>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</si>
  <si>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</si>
  <si>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</si>
  <si>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</si>
  <si>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</si>
  <si>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</si>
  <si>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</si>
  <si>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</si>
  <si>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</si>
  <si>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</si>
  <si>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</si>
  <si>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</si>
  <si>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</si>
  <si>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</si>
  <si>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</si>
  <si>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</si>
  <si>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</si>
  <si>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</si>
  <si>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</si>
  <si>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</si>
  <si>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</si>
  <si>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</si>
  <si>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</si>
  <si>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</si>
  <si>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</si>
  <si>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</si>
  <si>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</si>
  <si>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</si>
  <si>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</si>
  <si>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</si>
  <si>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</si>
  <si>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</si>
  <si>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</si>
  <si>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</si>
  <si>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</si>
  <si>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</si>
  <si>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</si>
  <si>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</si>
  <si>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</si>
  <si>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</si>
  <si>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</si>
  <si>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</si>
  <si>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</si>
  <si>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</si>
  <si>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</si>
  <si>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</si>
  <si>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</si>
  <si>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</si>
  <si>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</si>
  <si>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</si>
  <si>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</si>
  <si>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</si>
  <si>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</si>
  <si>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</si>
  <si>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</si>
  <si>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</si>
  <si>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</si>
  <si>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</si>
  <si>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</si>
  <si>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</si>
  <si>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</si>
  <si>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</si>
  <si>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</si>
  <si>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</si>
  <si>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</si>
  <si>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</si>
  <si>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</si>
  <si>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</si>
  <si>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</si>
  <si>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</si>
  <si>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</si>
  <si>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</si>
  <si>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</si>
  <si>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</si>
  <si>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</si>
  <si>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</si>
  <si>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</si>
  <si>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</si>
  <si>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</si>
  <si>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</si>
  <si>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</si>
  <si>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</si>
  <si>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</si>
  <si>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</si>
  <si>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</si>
  <si>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</si>
  <si>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</si>
  <si>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</si>
  <si>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</si>
  <si>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</si>
  <si>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</si>
  <si>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</si>
  <si>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</si>
  <si>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</si>
  <si>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</si>
  <si>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</si>
  <si>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</si>
  <si>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</si>
  <si>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</si>
  <si>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</si>
  <si>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</si>
  <si>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</si>
  <si>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</si>
  <si>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</si>
  <si>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</si>
  <si>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</si>
  <si>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</si>
  <si>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</si>
  <si>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</si>
  <si>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</si>
  <si>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</si>
  <si>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</si>
  <si>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</si>
  <si>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</si>
  <si>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</si>
  <si>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</si>
  <si>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</si>
  <si>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</si>
  <si>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</si>
  <si>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</si>
  <si>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</si>
  <si>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</si>
  <si>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</si>
  <si>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</si>
  <si>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</si>
  <si>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</si>
  <si>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</si>
  <si>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</si>
  <si>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</si>
  <si>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</si>
  <si>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</si>
  <si>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</si>
  <si>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</si>
  <si>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</si>
  <si>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</si>
  <si>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</si>
  <si>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</si>
  <si>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</si>
  <si>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</si>
  <si>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</si>
  <si>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</si>
  <si>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</si>
  <si>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</si>
  <si>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</si>
  <si>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</si>
  <si>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</si>
  <si>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</si>
  <si>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</si>
  <si>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</si>
  <si>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</si>
  <si>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</si>
  <si>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</si>
  <si>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</si>
  <si>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</si>
  <si>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</si>
  <si>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</si>
  <si>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</si>
  <si>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</si>
  <si>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</si>
  <si>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</si>
  <si>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</si>
  <si>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</si>
  <si>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</si>
  <si>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</si>
  <si>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</si>
  <si>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</si>
  <si>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</si>
  <si>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</si>
  <si>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</si>
  <si>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</si>
  <si>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</si>
  <si>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</si>
  <si>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</si>
  <si>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</si>
  <si>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</si>
  <si>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</si>
  <si>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</si>
  <si>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</si>
  <si>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</si>
  <si>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</si>
  <si>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</si>
  <si>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</si>
  <si>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</si>
  <si>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</si>
  <si>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</si>
  <si>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</si>
  <si>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</si>
  <si>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</si>
  <si>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</si>
  <si>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</si>
  <si>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</si>
  <si>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</si>
  <si>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</si>
  <si>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</si>
  <si>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</si>
  <si>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</si>
  <si>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</si>
  <si>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</si>
  <si>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</si>
  <si>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</si>
  <si>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</si>
  <si>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</si>
  <si>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</si>
  <si>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</si>
  <si>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</si>
  <si>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</si>
  <si>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</si>
  <si>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</si>
  <si>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</si>
  <si>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</si>
  <si>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</si>
  <si>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</si>
  <si>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</si>
  <si>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</si>
  <si>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</si>
  <si>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</si>
  <si>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</si>
  <si>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</si>
  <si>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</si>
  <si>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</si>
  <si>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</si>
  <si>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</si>
  <si>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</si>
  <si>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</si>
  <si>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</si>
  <si>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</si>
  <si>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</si>
  <si>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</si>
  <si>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</si>
  <si>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</si>
  <si>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</si>
  <si>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</si>
  <si>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</si>
  <si>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</si>
  <si>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</si>
  <si>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</si>
  <si>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</si>
  <si>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</si>
  <si>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</si>
  <si>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</si>
  <si>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</si>
  <si>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</si>
  <si>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</si>
  <si>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</si>
  <si>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</si>
  <si>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</si>
  <si>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</si>
  <si>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</si>
  <si>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</si>
  <si>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</si>
  <si>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RANKING</t>
  </si>
  <si>
    <t>CALIFICACIÓN</t>
  </si>
  <si>
    <t>CALIDAD</t>
  </si>
  <si>
    <t>OPORTUNIDAD</t>
  </si>
  <si>
    <t>Citi México (Antes CBM Banco)</t>
  </si>
  <si>
    <t>Ualá</t>
  </si>
  <si>
    <t>040167</t>
  </si>
  <si>
    <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</si>
  <si>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</si>
  <si>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</si>
  <si>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</si>
  <si>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</si>
  <si>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</si>
  <si>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</si>
  <si>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</si>
  <si>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</si>
  <si>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</si>
  <si>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</si>
  <si>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</si>
  <si>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</si>
  <si>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</si>
  <si>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</si>
  <si>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</si>
  <si>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</si>
  <si>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</si>
  <si>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t>Mediante oficio con fecha del 28 de agosto de 2025 se aprobó el cambio de denominación de Banco Autofin México, S.A., Institución de Banca Múltiple (Autofin) a KPTL México Bank, S.A., Institución de Banca Múltiple, Kapital México Grupo Financiero en el presente Boletín estadístico (Kapital).</t>
  </si>
  <si>
    <t>Mediante oficio con fecha del 09 de octubre de 2025 fue revocado CIBANCO, S.A., Institución de Banca Múltiple.</t>
  </si>
  <si>
    <t xml:space="preserve">El presente Boletín Estadístico se elaboró por personal de la Comisión Nacional Bancaria y de Valores (CNBV) con la información correspondiente a noviembre de 2025 contenida en los reportes regulatorios que las entidades supervisadas envían a esta Comisión, la cual estuvo disponible a partir del 23 de diciembre de 2025.
</t>
  </si>
  <si>
    <t>Al cierre de noviembre de 2025, el sector de Banca Múltiple estuvo integrado por 52 instituciones en operación, una más que el año anterior, considerando el inicio de operaciones de;  Openbank México, S.A., Institución de Banca Múltiple, Grupo Financiero Santander México el 19 de noviembre de 2024; Hey Banco, S.A. Institución de Banca Múltiple, Banregio Grupo Financiero el 12 de febrero de 2025 y de Revolut Bank, S.A., Institución de Banca Múltiple, Revolut Bank el 3 de noviembre de 2025.</t>
  </si>
  <si>
    <t>Noviembre de 2025</t>
  </si>
  <si>
    <t>Sistema  */</t>
  </si>
  <si>
    <t xml:space="preserve">Kapital </t>
  </si>
  <si>
    <t>Revolut Bank</t>
  </si>
  <si>
    <t>n.a.</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</si>
  <si>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</si>
  <si>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</si>
  <si>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</si>
  <si>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</si>
  <si>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</si>
  <si>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</si>
  <si>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</si>
  <si>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</si>
  <si>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</si>
  <si>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</si>
  <si>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</si>
  <si>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</si>
  <si>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</si>
  <si>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</si>
  <si>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</si>
  <si>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</si>
  <si>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</si>
  <si>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</si>
  <si>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</si>
  <si>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</si>
  <si>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</si>
  <si>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</si>
  <si>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</si>
  <si>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</si>
  <si>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Noviembre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</si>
  <si>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</si>
  <si>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</si>
  <si>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</si>
  <si>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</si>
  <si>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</si>
  <si>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</si>
  <si>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</si>
  <si>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</si>
  <si>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</si>
  <si>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</si>
  <si>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</si>
  <si>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</si>
  <si>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</si>
  <si>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</si>
  <si>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</si>
  <si>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</si>
  <si>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</si>
  <si>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</si>
  <si>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</si>
  <si>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</si>
  <si>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</si>
  <si>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</si>
  <si>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</si>
  <si>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</si>
  <si>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</si>
  <si>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</si>
  <si>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</si>
  <si>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</si>
  <si>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</si>
  <si>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</si>
  <si>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</si>
  <si>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</si>
  <si>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</si>
  <si>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</si>
  <si>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</si>
  <si>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</si>
  <si>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</si>
  <si>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</si>
  <si>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</si>
  <si>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</si>
  <si>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</si>
  <si>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</si>
  <si>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</si>
  <si>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</si>
  <si>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</si>
  <si>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</si>
  <si>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</si>
  <si>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</si>
  <si>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</si>
  <si>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</si>
  <si>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</si>
  <si>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</si>
  <si>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</si>
  <si>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</si>
  <si>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</si>
  <si>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</si>
  <si>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</si>
  <si>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</si>
  <si>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</si>
  <si>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</si>
  <si>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</si>
  <si>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</si>
  <si>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</si>
  <si>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</si>
  <si>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</si>
  <si>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</si>
  <si>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</si>
  <si>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</si>
  <si>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</si>
  <si>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</si>
  <si>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</si>
  <si>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</si>
  <si>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</si>
  <si>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</si>
  <si>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</si>
  <si>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</si>
  <si>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</si>
  <si>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</si>
  <si>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</si>
  <si>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</si>
  <si>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</si>
  <si>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</si>
  <si>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</si>
  <si>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</si>
  <si>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</si>
  <si>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</si>
  <si>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</si>
  <si>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</si>
  <si>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</si>
  <si>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</si>
  <si>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</si>
  <si>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</si>
  <si>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</si>
  <si>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</si>
  <si>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</si>
  <si>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</si>
  <si>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</si>
  <si>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</si>
  <si>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</si>
  <si>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</si>
  <si>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</si>
  <si>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</si>
  <si>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</si>
  <si>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</si>
  <si>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</si>
  <si>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</si>
  <si>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</si>
  <si>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</si>
  <si>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</si>
  <si>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</si>
  <si>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</si>
  <si>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</si>
  <si>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</si>
  <si>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</si>
  <si>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</si>
  <si>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</si>
  <si>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</si>
  <si>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</si>
  <si>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</si>
  <si>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</si>
  <si>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</si>
  <si>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</si>
  <si>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</si>
  <si>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</si>
  <si>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</si>
  <si>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</si>
  <si>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</si>
  <si>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</si>
  <si>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</si>
  <si>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</si>
  <si>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</si>
  <si>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</si>
  <si>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</si>
  <si>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</si>
  <si>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</si>
  <si>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</si>
  <si>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</si>
  <si>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</si>
  <si>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</si>
  <si>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</si>
  <si>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</si>
  <si>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</si>
  <si>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</si>
  <si>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</si>
  <si>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</si>
  <si>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</si>
  <si>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</si>
  <si>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</si>
  <si>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</si>
  <si>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En esta sección se presenta la información reportada por las 52 instituciones de banca múltiple en operación correspondiente a noviembre de 2025, consolidada con la de sus  SOFOMER en el caso de las siguientes instituciones: 
Banamex con Tarjetas Banamex; Santander con Santander Inclusión Financiera;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</si>
  <si>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noviembre de 2025, consolidada con la de sus  SOFOMER en el caso de las siguientes instituciones:
Banamex con Tarjetas Banamex; Santander con Santander Inclusión Financiera;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</si>
  <si>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Enseguida se presenta la información reportada por las 52 instituciones de banca múltiple en operación correspondiente a noviembre de 2025, consolidada con la de sus SOFOMER (Sociedades Financieras de Objeto Múltiple, Entidades Reguladas) en el caso de los siguientes bancos: 
Banamex con Tarjetas Banamex; Santander con Santander Inclusión Financiera;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</si>
  <si>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Kapital (Antes Autofin)</t>
  </si>
  <si>
    <t>1/ Dado a conocer a esta Comisión por el Banco de México el 10 de diciembre de 2025, con base en la información entregada por las Instituciones, conforme a lo dispuesto por el artículo 2 Bis y 2 Bis 4 de las Disposiciones.</t>
  </si>
  <si>
    <r>
      <t>INDICADORES DE CAPITALIZACIÓN CIFRAS AL 31 DE OCTUBRE DE 2025</t>
    </r>
    <r>
      <rPr>
        <b/>
        <vertAlign val="superscript"/>
        <sz val="14"/>
        <rFont val="Noto Sans"/>
        <family val="2"/>
      </rPr>
      <t>1/</t>
    </r>
  </si>
  <si>
    <t>n.a. No aplica</t>
  </si>
  <si>
    <t>noviembre 2025</t>
  </si>
  <si>
    <t>Fecha de corte: 23 de diciembre de 2025</t>
  </si>
  <si>
    <t>040170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</si>
</sst>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0"/>
      <name val="Noto Sans"/>
      <family val="2"/>
    </font>
    <font>
      <b/>
      <sz val="10"/>
      <color theme="1"/>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
      <b/>
      <sz val="14"/>
      <color theme="1"/>
      <name val="Noto Sans"/>
      <family val="2"/>
    </font>
    <font>
      <b/>
      <sz val="16"/>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2"/>
      </left>
      <right style="thin">
        <color theme="2"/>
      </right>
      <top style="thin">
        <color auto="1"/>
      </top>
      <bottom/>
      <diagonal/>
    </border>
    <border>
      <left style="thin">
        <color theme="2"/>
      </left>
      <right style="thin">
        <color theme="2"/>
      </right>
      <top/>
      <bottom/>
      <diagonal/>
    </border>
    <border>
      <left style="thin">
        <color theme="2"/>
      </left>
      <right style="thin">
        <color theme="2"/>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
      <left style="thin">
        <color theme="1"/>
      </left>
      <right style="thin">
        <color theme="1"/>
      </right>
      <top style="thin">
        <color indexed="64"/>
      </top>
      <bottom style="thin">
        <color indexed="64"/>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6" fillId="0" borderId="0"/>
  </cellStyleXfs>
  <cellXfs count="710">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165" fontId="119" fillId="62" borderId="13" xfId="1182" applyNumberFormat="1" applyFont="1" applyFill="1" applyBorder="1" applyAlignment="1">
      <alignment horizontal="right" vertical="center"/>
    </xf>
    <xf numFmtId="43" fontId="119" fillId="62" borderId="0" xfId="1182" applyFont="1" applyFill="1" applyBorder="1" applyAlignment="1">
      <alignment horizontal="right" vertical="center"/>
    </xf>
    <xf numFmtId="43" fontId="119" fillId="62" borderId="19" xfId="1182" applyFont="1" applyFill="1" applyBorder="1" applyAlignment="1">
      <alignment horizontal="right" vertical="center"/>
    </xf>
    <xf numFmtId="43" fontId="119"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9"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20" fillId="59" borderId="0" xfId="1496" applyFont="1" applyFill="1"/>
    <xf numFmtId="0" fontId="117" fillId="60" borderId="22" xfId="1496" applyFont="1" applyFill="1" applyBorder="1"/>
    <xf numFmtId="0" fontId="117" fillId="60" borderId="17" xfId="1496" applyFont="1" applyFill="1" applyBorder="1"/>
    <xf numFmtId="165" fontId="119"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1"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3"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4"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109" fillId="0" borderId="0" xfId="0" applyFont="1" applyAlignment="1">
      <alignment vertical="justify" wrapText="1"/>
    </xf>
    <xf numFmtId="0" fontId="129"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1" fillId="0" borderId="0" xfId="0" applyFont="1" applyAlignment="1">
      <alignment vertical="center" wrapText="1"/>
    </xf>
    <xf numFmtId="0" fontId="131" fillId="0" borderId="0" xfId="0" applyFont="1"/>
    <xf numFmtId="0" fontId="127" fillId="0" borderId="0" xfId="0" applyFont="1"/>
    <xf numFmtId="0" fontId="128" fillId="0" borderId="0" xfId="0" applyFont="1"/>
    <xf numFmtId="0" fontId="135" fillId="0" borderId="0" xfId="0" applyFont="1"/>
    <xf numFmtId="0" fontId="135" fillId="0" borderId="0" xfId="0" applyFont="1" applyAlignment="1">
      <alignment vertical="center" wrapText="1"/>
    </xf>
    <xf numFmtId="0" fontId="136" fillId="65" borderId="38" xfId="0" applyFont="1" applyFill="1" applyBorder="1" applyAlignment="1">
      <alignment horizontal="center" vertical="center" wrapText="1"/>
    </xf>
    <xf numFmtId="0" fontId="136" fillId="65" borderId="40" xfId="0" applyFont="1" applyFill="1" applyBorder="1" applyAlignment="1">
      <alignment horizontal="center" vertical="center" wrapText="1"/>
    </xf>
    <xf numFmtId="0" fontId="138" fillId="0" borderId="0" xfId="0" applyFont="1" applyAlignment="1">
      <alignment vertical="center" wrapText="1"/>
    </xf>
    <xf numFmtId="0" fontId="138" fillId="0" borderId="0" xfId="0" applyFont="1"/>
    <xf numFmtId="0" fontId="137" fillId="0" borderId="0" xfId="0" applyFont="1" applyAlignment="1">
      <alignment horizontal="center" vertical="center"/>
    </xf>
    <xf numFmtId="0" fontId="91" fillId="0" borderId="0" xfId="0" applyFont="1" applyAlignment="1">
      <alignment vertical="center"/>
    </xf>
    <xf numFmtId="0" fontId="111" fillId="0" borderId="0" xfId="0" applyFont="1"/>
    <xf numFmtId="49" fontId="0" fillId="0" borderId="0" xfId="0" applyNumberFormat="1"/>
    <xf numFmtId="49" fontId="135" fillId="0" borderId="0" xfId="0" applyNumberFormat="1" applyFont="1" applyAlignment="1">
      <alignment vertical="center" wrapText="1"/>
    </xf>
    <xf numFmtId="0" fontId="140" fillId="65" borderId="44" xfId="0" applyFont="1" applyFill="1" applyBorder="1" applyAlignment="1">
      <alignment horizontal="center" vertical="center" wrapText="1"/>
    </xf>
    <xf numFmtId="0" fontId="140" fillId="65" borderId="46" xfId="0" applyFont="1" applyFill="1" applyBorder="1" applyAlignment="1">
      <alignment horizontal="center" vertical="center" wrapText="1"/>
    </xf>
    <xf numFmtId="0" fontId="138" fillId="66" borderId="52" xfId="0" applyFont="1" applyFill="1" applyBorder="1" applyAlignment="1">
      <alignment horizontal="center" vertical="center"/>
    </xf>
    <xf numFmtId="49" fontId="138" fillId="66" borderId="42" xfId="0" applyNumberFormat="1" applyFont="1" applyFill="1" applyBorder="1" applyAlignment="1">
      <alignment vertical="center"/>
    </xf>
    <xf numFmtId="2" fontId="138" fillId="66" borderId="42" xfId="0" applyNumberFormat="1" applyFont="1" applyFill="1" applyBorder="1" applyAlignment="1">
      <alignment horizontal="center" vertical="center"/>
    </xf>
    <xf numFmtId="2" fontId="135" fillId="66" borderId="55" xfId="0" applyNumberFormat="1" applyFont="1" applyFill="1" applyBorder="1" applyAlignment="1">
      <alignment horizontal="center" vertical="center"/>
    </xf>
    <xf numFmtId="4" fontId="135" fillId="66" borderId="52" xfId="0" applyNumberFormat="1" applyFont="1" applyFill="1" applyBorder="1" applyAlignment="1">
      <alignment horizontal="center" vertical="center"/>
    </xf>
    <xf numFmtId="4" fontId="135" fillId="66" borderId="55" xfId="0" applyNumberFormat="1" applyFont="1" applyFill="1" applyBorder="1" applyAlignment="1">
      <alignment horizontal="center" vertical="center"/>
    </xf>
    <xf numFmtId="0" fontId="138" fillId="66" borderId="56" xfId="0" applyFont="1" applyFill="1" applyBorder="1" applyAlignment="1">
      <alignment horizontal="center" vertical="center"/>
    </xf>
    <xf numFmtId="49" fontId="138" fillId="66" borderId="43" xfId="0" applyNumberFormat="1" applyFont="1" applyFill="1" applyBorder="1" applyAlignment="1">
      <alignment vertical="center"/>
    </xf>
    <xf numFmtId="2" fontId="138" fillId="66" borderId="43" xfId="0" applyNumberFormat="1" applyFont="1" applyFill="1" applyBorder="1" applyAlignment="1">
      <alignment horizontal="center" vertical="center"/>
    </xf>
    <xf numFmtId="2" fontId="135" fillId="66" borderId="59" xfId="0" applyNumberFormat="1" applyFont="1" applyFill="1" applyBorder="1" applyAlignment="1">
      <alignment horizontal="center" vertical="center"/>
    </xf>
    <xf numFmtId="4" fontId="135" fillId="66" borderId="56" xfId="0" applyNumberFormat="1" applyFont="1" applyFill="1" applyBorder="1" applyAlignment="1">
      <alignment horizontal="center" vertical="center"/>
    </xf>
    <xf numFmtId="4" fontId="135" fillId="66" borderId="59" xfId="0" applyNumberFormat="1" applyFont="1" applyFill="1" applyBorder="1" applyAlignment="1">
      <alignment horizontal="center" vertical="center"/>
    </xf>
    <xf numFmtId="0" fontId="138" fillId="66" borderId="60" xfId="0" applyFont="1" applyFill="1" applyBorder="1" applyAlignment="1">
      <alignment horizontal="center" vertical="center"/>
    </xf>
    <xf numFmtId="49" fontId="138" fillId="66" borderId="61" xfId="0" applyNumberFormat="1" applyFont="1" applyFill="1" applyBorder="1" applyAlignment="1">
      <alignment vertical="center"/>
    </xf>
    <xf numFmtId="2" fontId="138" fillId="66" borderId="61" xfId="0" applyNumberFormat="1" applyFont="1" applyFill="1" applyBorder="1" applyAlignment="1">
      <alignment horizontal="center" vertical="center"/>
    </xf>
    <xf numFmtId="2" fontId="135" fillId="66" borderId="62" xfId="0" applyNumberFormat="1" applyFont="1" applyFill="1" applyBorder="1" applyAlignment="1">
      <alignment horizontal="center" vertical="center"/>
    </xf>
    <xf numFmtId="4" fontId="135" fillId="66" borderId="60" xfId="0" applyNumberFormat="1" applyFont="1" applyFill="1" applyBorder="1" applyAlignment="1">
      <alignment horizontal="center" vertical="center"/>
    </xf>
    <xf numFmtId="4" fontId="135" fillId="66" borderId="62" xfId="0" applyNumberFormat="1" applyFont="1" applyFill="1" applyBorder="1" applyAlignment="1">
      <alignment horizontal="center" vertical="center"/>
    </xf>
    <xf numFmtId="49" fontId="135" fillId="0" borderId="0" xfId="0" applyNumberFormat="1" applyFont="1"/>
    <xf numFmtId="4" fontId="141" fillId="0" borderId="0" xfId="0" applyNumberFormat="1" applyFont="1" applyAlignment="1">
      <alignment horizontal="center" vertical="center"/>
    </xf>
    <xf numFmtId="0" fontId="144" fillId="0" borderId="0" xfId="0" applyFont="1" applyAlignment="1">
      <alignment horizontal="center" vertical="center"/>
    </xf>
    <xf numFmtId="0" fontId="110" fillId="75" borderId="47" xfId="0" applyFont="1" applyFill="1" applyBorder="1" applyAlignment="1">
      <alignment horizontal="center" vertical="center"/>
    </xf>
    <xf numFmtId="0" fontId="110" fillId="75" borderId="49" xfId="0" applyFont="1" applyFill="1" applyBorder="1" applyAlignment="1">
      <alignment horizontal="center" vertical="center"/>
    </xf>
    <xf numFmtId="0" fontId="99" fillId="69" borderId="47" xfId="0" applyFont="1" applyFill="1" applyBorder="1" applyAlignment="1">
      <alignment horizontal="center" vertical="center"/>
    </xf>
    <xf numFmtId="0" fontId="99" fillId="69" borderId="49" xfId="0" applyFont="1" applyFill="1" applyBorder="1" applyAlignment="1">
      <alignment horizontal="center" vertical="center"/>
    </xf>
    <xf numFmtId="0" fontId="110" fillId="76" borderId="47" xfId="0" applyFont="1" applyFill="1" applyBorder="1" applyAlignment="1">
      <alignment horizontal="center" vertical="center"/>
    </xf>
    <xf numFmtId="0" fontId="110" fillId="76" borderId="49" xfId="0" applyFont="1" applyFill="1" applyBorder="1" applyAlignment="1">
      <alignment horizontal="center" vertical="center"/>
    </xf>
    <xf numFmtId="0" fontId="110" fillId="77" borderId="47" xfId="0" applyFont="1" applyFill="1" applyBorder="1" applyAlignment="1">
      <alignment horizontal="center" vertical="center"/>
    </xf>
    <xf numFmtId="0" fontId="110" fillId="77" borderId="49" xfId="0" applyFont="1" applyFill="1" applyBorder="1" applyAlignment="1">
      <alignment horizontal="center" vertical="center"/>
    </xf>
    <xf numFmtId="0" fontId="110" fillId="78" borderId="47" xfId="0" applyFont="1" applyFill="1" applyBorder="1" applyAlignment="1">
      <alignment horizontal="center" vertical="center"/>
    </xf>
    <xf numFmtId="0" fontId="110" fillId="78" borderId="49" xfId="0" applyFont="1" applyFill="1" applyBorder="1" applyAlignment="1">
      <alignment horizontal="center" vertical="center"/>
    </xf>
    <xf numFmtId="0" fontId="144" fillId="66" borderId="60" xfId="0" applyFont="1" applyFill="1" applyBorder="1" applyAlignment="1">
      <alignment horizontal="center" vertical="center"/>
    </xf>
    <xf numFmtId="0" fontId="144" fillId="66" borderId="61" xfId="0" applyFont="1" applyFill="1" applyBorder="1"/>
    <xf numFmtId="0" fontId="0" fillId="66" borderId="61" xfId="0" applyFill="1" applyBorder="1" applyAlignment="1">
      <alignment horizontal="left"/>
    </xf>
    <xf numFmtId="0" fontId="145" fillId="66" borderId="62" xfId="0" applyFont="1" applyFill="1" applyBorder="1" applyAlignment="1">
      <alignment horizontal="left"/>
    </xf>
    <xf numFmtId="0" fontId="145" fillId="0" borderId="0" xfId="0" applyFont="1"/>
    <xf numFmtId="2" fontId="0" fillId="66" borderId="60" xfId="0" applyNumberFormat="1" applyFill="1" applyBorder="1" applyAlignment="1">
      <alignment horizontal="center" vertical="center"/>
    </xf>
    <xf numFmtId="2" fontId="0" fillId="66" borderId="62" xfId="0" applyNumberFormat="1" applyFill="1" applyBorder="1" applyAlignment="1">
      <alignment horizontal="center" vertical="center"/>
    </xf>
    <xf numFmtId="0" fontId="144" fillId="66" borderId="52" xfId="0" applyFont="1" applyFill="1" applyBorder="1" applyAlignment="1">
      <alignment horizontal="center" vertical="center"/>
    </xf>
    <xf numFmtId="0" fontId="144" fillId="66" borderId="42" xfId="0" applyFont="1" applyFill="1" applyBorder="1"/>
    <xf numFmtId="0" fontId="0" fillId="66" borderId="42" xfId="0" applyFill="1" applyBorder="1" applyAlignment="1">
      <alignment horizontal="left"/>
    </xf>
    <xf numFmtId="0" fontId="145" fillId="66" borderId="55" xfId="0" applyFont="1" applyFill="1" applyBorder="1" applyAlignment="1">
      <alignment horizontal="left"/>
    </xf>
    <xf numFmtId="2" fontId="0" fillId="66" borderId="52" xfId="0" applyNumberFormat="1" applyFill="1" applyBorder="1" applyAlignment="1">
      <alignment horizontal="center" vertical="center"/>
    </xf>
    <xf numFmtId="2" fontId="0" fillId="66" borderId="55" xfId="0" applyNumberFormat="1" applyFill="1" applyBorder="1" applyAlignment="1">
      <alignment horizontal="center" vertical="center"/>
    </xf>
    <xf numFmtId="0" fontId="144" fillId="66" borderId="56" xfId="0" applyFont="1" applyFill="1" applyBorder="1" applyAlignment="1">
      <alignment horizontal="center" vertical="center"/>
    </xf>
    <xf numFmtId="0" fontId="144" fillId="66" borderId="43" xfId="0" applyFont="1" applyFill="1" applyBorder="1"/>
    <xf numFmtId="0" fontId="0" fillId="66" borderId="43" xfId="0" applyFill="1" applyBorder="1" applyAlignment="1">
      <alignment horizontal="left"/>
    </xf>
    <xf numFmtId="0" fontId="145" fillId="66" borderId="59" xfId="0" applyFont="1" applyFill="1" applyBorder="1" applyAlignment="1">
      <alignment horizontal="left"/>
    </xf>
    <xf numFmtId="2" fontId="0" fillId="66" borderId="56" xfId="0" applyNumberFormat="1" applyFill="1" applyBorder="1" applyAlignment="1">
      <alignment horizontal="center" vertical="center"/>
    </xf>
    <xf numFmtId="2" fontId="0" fillId="66" borderId="59" xfId="0" applyNumberFormat="1" applyFill="1" applyBorder="1" applyAlignment="1">
      <alignment horizontal="center" vertical="center"/>
    </xf>
    <xf numFmtId="0" fontId="109" fillId="0" borderId="14" xfId="0" applyFont="1" applyBorder="1"/>
    <xf numFmtId="0" fontId="99" fillId="59" borderId="63" xfId="0" applyFont="1" applyFill="1" applyBorder="1" applyAlignment="1">
      <alignment vertical="center"/>
    </xf>
    <xf numFmtId="2" fontId="99" fillId="59" borderId="63" xfId="0" applyNumberFormat="1" applyFont="1" applyFill="1" applyBorder="1" applyAlignment="1">
      <alignment horizontal="center" vertical="center"/>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181" fontId="91" fillId="59" borderId="0" xfId="2317" applyNumberFormat="1" applyFont="1" applyFill="1" applyAlignment="1">
      <alignment wrapText="1"/>
    </xf>
    <xf numFmtId="181" fontId="91" fillId="59" borderId="0" xfId="2317" applyNumberFormat="1" applyFont="1" applyFill="1" applyAlignment="1">
      <alignment vertical="center" wrapText="1"/>
    </xf>
    <xf numFmtId="0" fontId="135" fillId="66" borderId="0" xfId="0" applyFont="1" applyFill="1" applyAlignment="1">
      <alignment horizontal="left" vertical="center"/>
    </xf>
    <xf numFmtId="0" fontId="135" fillId="66" borderId="14" xfId="0" applyFont="1" applyFill="1" applyBorder="1" applyAlignment="1">
      <alignment horizontal="left" vertical="center"/>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29" fillId="64" borderId="0" xfId="0" applyFont="1" applyFill="1" applyAlignment="1">
      <alignment horizontal="center"/>
    </xf>
    <xf numFmtId="0" fontId="129" fillId="68" borderId="0" xfId="0" applyFont="1" applyFill="1" applyAlignment="1">
      <alignment horizontal="center"/>
    </xf>
    <xf numFmtId="0" fontId="133" fillId="0" borderId="0" xfId="0" applyFont="1" applyAlignment="1">
      <alignment horizontal="left" wrapText="1"/>
    </xf>
    <xf numFmtId="0" fontId="109" fillId="0" borderId="0" xfId="0" applyFont="1" applyAlignment="1">
      <alignment horizontal="justify" vertical="center" wrapText="1"/>
    </xf>
    <xf numFmtId="0" fontId="130" fillId="0" borderId="0" xfId="0" applyFont="1" applyAlignment="1">
      <alignment horizontal="left" vertical="center" wrapText="1"/>
    </xf>
    <xf numFmtId="0" fontId="130" fillId="0" borderId="0" xfId="0" applyFont="1" applyAlignment="1">
      <alignment horizontal="left"/>
    </xf>
    <xf numFmtId="0" fontId="109" fillId="0" borderId="0" xfId="0" applyFont="1" applyAlignment="1">
      <alignment horizontal="left"/>
    </xf>
    <xf numFmtId="0" fontId="129" fillId="67" borderId="0" xfId="0" applyFont="1" applyFill="1" applyAlignment="1">
      <alignment horizontal="center"/>
    </xf>
    <xf numFmtId="0" fontId="109" fillId="67" borderId="0" xfId="0" applyFont="1" applyFill="1" applyAlignment="1">
      <alignment horizontal="center"/>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7" fillId="0" borderId="37" xfId="0" applyFont="1" applyBorder="1" applyAlignment="1">
      <alignment horizontal="center"/>
    </xf>
    <xf numFmtId="0" fontId="128" fillId="0" borderId="0" xfId="0" applyFont="1" applyAlignment="1">
      <alignment horizontal="center"/>
    </xf>
    <xf numFmtId="0" fontId="129" fillId="65" borderId="10" xfId="0" applyFont="1" applyFill="1" applyBorder="1" applyAlignment="1">
      <alignment horizontal="center" vertical="center" wrapText="1"/>
    </xf>
    <xf numFmtId="0" fontId="91" fillId="0" borderId="0" xfId="0" applyFont="1" applyAlignment="1">
      <alignment horizontal="left" vertical="center"/>
    </xf>
    <xf numFmtId="49" fontId="128" fillId="0" borderId="0" xfId="0" applyNumberFormat="1" applyFont="1" applyAlignment="1">
      <alignment horizontal="center"/>
    </xf>
    <xf numFmtId="0" fontId="136" fillId="65" borderId="39" xfId="0" applyFont="1" applyFill="1" applyBorder="1" applyAlignment="1">
      <alignment horizontal="center" vertical="center" wrapText="1"/>
    </xf>
    <xf numFmtId="0" fontId="136" fillId="65" borderId="40" xfId="0" applyFont="1" applyFill="1" applyBorder="1" applyAlignment="1">
      <alignment horizontal="center" vertical="center" wrapText="1"/>
    </xf>
    <xf numFmtId="0" fontId="135" fillId="66" borderId="42" xfId="0" applyFont="1" applyFill="1" applyBorder="1" applyAlignment="1">
      <alignment horizontal="left" vertical="center"/>
    </xf>
    <xf numFmtId="0" fontId="135" fillId="66" borderId="43" xfId="0" applyFont="1" applyFill="1" applyBorder="1" applyAlignment="1">
      <alignment horizontal="left" vertical="center"/>
    </xf>
    <xf numFmtId="0" fontId="135" fillId="59" borderId="0" xfId="0" applyFont="1" applyFill="1" applyAlignment="1">
      <alignment horizontal="center"/>
    </xf>
    <xf numFmtId="0" fontId="136" fillId="74" borderId="50" xfId="0" applyFont="1" applyFill="1" applyBorder="1" applyAlignment="1">
      <alignment horizontal="center" vertical="center"/>
    </xf>
    <xf numFmtId="0" fontId="136" fillId="74" borderId="41" xfId="0" applyFont="1" applyFill="1" applyBorder="1" applyAlignment="1">
      <alignment horizontal="center" vertical="center"/>
    </xf>
    <xf numFmtId="0" fontId="136" fillId="74" borderId="51" xfId="0" applyFont="1" applyFill="1" applyBorder="1" applyAlignment="1">
      <alignment horizontal="center" vertical="center"/>
    </xf>
    <xf numFmtId="0" fontId="140" fillId="74" borderId="50" xfId="0" applyFont="1" applyFill="1" applyBorder="1" applyAlignment="1">
      <alignment horizontal="center" vertical="center"/>
    </xf>
    <xf numFmtId="0" fontId="140" fillId="74" borderId="51" xfId="0" applyFont="1" applyFill="1" applyBorder="1" applyAlignment="1">
      <alignment horizontal="center" vertical="center"/>
    </xf>
    <xf numFmtId="0" fontId="136" fillId="73" borderId="44" xfId="0" applyFont="1" applyFill="1" applyBorder="1" applyAlignment="1">
      <alignment horizontal="center" vertical="center"/>
    </xf>
    <xf numFmtId="0" fontId="136" fillId="73" borderId="45" xfId="0" applyFont="1" applyFill="1" applyBorder="1" applyAlignment="1">
      <alignment horizontal="center" vertical="center"/>
    </xf>
    <xf numFmtId="0" fontId="136" fillId="73" borderId="46" xfId="0" applyFont="1" applyFill="1" applyBorder="1" applyAlignment="1">
      <alignment horizontal="center" vertical="center"/>
    </xf>
    <xf numFmtId="0" fontId="140" fillId="73" borderId="44" xfId="0" applyFont="1" applyFill="1" applyBorder="1" applyAlignment="1">
      <alignment horizontal="center" vertical="center"/>
    </xf>
    <xf numFmtId="0" fontId="140" fillId="73" borderId="46" xfId="0" applyFont="1" applyFill="1" applyBorder="1" applyAlignment="1">
      <alignment horizontal="center" vertical="center"/>
    </xf>
    <xf numFmtId="0" fontId="135" fillId="66" borderId="61" xfId="0" applyFont="1" applyFill="1" applyBorder="1" applyAlignment="1">
      <alignment horizontal="left" vertical="center"/>
    </xf>
    <xf numFmtId="0" fontId="136" fillId="72" borderId="50" xfId="0" applyFont="1" applyFill="1" applyBorder="1" applyAlignment="1">
      <alignment horizontal="center" vertical="center"/>
    </xf>
    <xf numFmtId="0" fontId="136" fillId="72" borderId="41" xfId="0" applyFont="1" applyFill="1" applyBorder="1" applyAlignment="1">
      <alignment horizontal="center" vertical="center"/>
    </xf>
    <xf numFmtId="0" fontId="136" fillId="72" borderId="51" xfId="0" applyFont="1" applyFill="1" applyBorder="1" applyAlignment="1">
      <alignment horizontal="center" vertical="center"/>
    </xf>
    <xf numFmtId="0" fontId="140" fillId="72" borderId="50" xfId="0" applyFont="1" applyFill="1" applyBorder="1" applyAlignment="1">
      <alignment horizontal="center" vertical="center"/>
    </xf>
    <xf numFmtId="0" fontId="140" fillId="72" borderId="51" xfId="0" applyFont="1" applyFill="1" applyBorder="1" applyAlignment="1">
      <alignment horizontal="center" vertical="center"/>
    </xf>
    <xf numFmtId="0" fontId="136" fillId="71" borderId="44" xfId="0" applyFont="1" applyFill="1" applyBorder="1" applyAlignment="1">
      <alignment horizontal="center" vertical="center"/>
    </xf>
    <xf numFmtId="0" fontId="136" fillId="71" borderId="45" xfId="0" applyFont="1" applyFill="1" applyBorder="1" applyAlignment="1">
      <alignment horizontal="center" vertical="center"/>
    </xf>
    <xf numFmtId="0" fontId="136" fillId="71" borderId="46" xfId="0" applyFont="1" applyFill="1" applyBorder="1" applyAlignment="1">
      <alignment horizontal="center" vertical="center"/>
    </xf>
    <xf numFmtId="0" fontId="140" fillId="71" borderId="44" xfId="0" applyFont="1" applyFill="1" applyBorder="1" applyAlignment="1">
      <alignment horizontal="center" vertical="center"/>
    </xf>
    <xf numFmtId="0" fontId="140" fillId="71" borderId="46" xfId="0" applyFont="1" applyFill="1" applyBorder="1" applyAlignment="1">
      <alignment horizontal="center" vertical="center"/>
    </xf>
    <xf numFmtId="0" fontId="135" fillId="59" borderId="7" xfId="0" applyFont="1" applyFill="1" applyBorder="1" applyAlignment="1">
      <alignment horizontal="center"/>
    </xf>
    <xf numFmtId="0" fontId="136" fillId="70" borderId="50" xfId="0" applyFont="1" applyFill="1" applyBorder="1" applyAlignment="1">
      <alignment horizontal="center" vertical="center"/>
    </xf>
    <xf numFmtId="0" fontId="136" fillId="70" borderId="41" xfId="0" applyFont="1" applyFill="1" applyBorder="1" applyAlignment="1">
      <alignment horizontal="center" vertical="center"/>
    </xf>
    <xf numFmtId="0" fontId="136" fillId="70" borderId="51" xfId="0" applyFont="1" applyFill="1" applyBorder="1" applyAlignment="1">
      <alignment horizontal="center" vertical="center"/>
    </xf>
    <xf numFmtId="4" fontId="135" fillId="70" borderId="50" xfId="0" applyNumberFormat="1" applyFont="1" applyFill="1" applyBorder="1" applyAlignment="1">
      <alignment horizontal="center" vertical="center"/>
    </xf>
    <xf numFmtId="4" fontId="135" fillId="70" borderId="51" xfId="0" applyNumberFormat="1" applyFont="1" applyFill="1" applyBorder="1" applyAlignment="1">
      <alignment horizontal="center" vertical="center"/>
    </xf>
    <xf numFmtId="0" fontId="135" fillId="66" borderId="53" xfId="0" applyFont="1" applyFill="1" applyBorder="1" applyAlignment="1">
      <alignment horizontal="left" vertical="center"/>
    </xf>
    <xf numFmtId="0" fontId="135" fillId="66" borderId="0" xfId="0" applyFont="1" applyFill="1" applyAlignment="1">
      <alignment horizontal="left" vertical="center"/>
    </xf>
    <xf numFmtId="0" fontId="135" fillId="66" borderId="54" xfId="0" applyFont="1" applyFill="1" applyBorder="1" applyAlignment="1">
      <alignment horizontal="left" vertical="center"/>
    </xf>
    <xf numFmtId="0" fontId="135" fillId="66" borderId="57" xfId="0" applyFont="1" applyFill="1" applyBorder="1" applyAlignment="1">
      <alignment horizontal="left" vertical="center"/>
    </xf>
    <xf numFmtId="0" fontId="135" fillId="66" borderId="14" xfId="0" applyFont="1" applyFill="1" applyBorder="1" applyAlignment="1">
      <alignment horizontal="left" vertical="center"/>
    </xf>
    <xf numFmtId="0" fontId="135" fillId="66" borderId="58" xfId="0" applyFont="1" applyFill="1" applyBorder="1" applyAlignment="1">
      <alignment horizontal="left" vertical="center"/>
    </xf>
    <xf numFmtId="0" fontId="135" fillId="59" borderId="14" xfId="0" applyFont="1" applyFill="1" applyBorder="1" applyAlignment="1">
      <alignment horizontal="center"/>
    </xf>
    <xf numFmtId="0" fontId="139" fillId="0" borderId="0" xfId="0" applyFont="1" applyAlignment="1">
      <alignment horizontal="right" vertical="center" wrapText="1"/>
    </xf>
    <xf numFmtId="0" fontId="140" fillId="65" borderId="45" xfId="0" applyFont="1" applyFill="1" applyBorder="1" applyAlignment="1">
      <alignment horizontal="center" vertical="center" wrapText="1"/>
    </xf>
    <xf numFmtId="0" fontId="140" fillId="65" borderId="46" xfId="0" applyFont="1" applyFill="1" applyBorder="1" applyAlignment="1">
      <alignment horizontal="center" vertical="center" wrapText="1"/>
    </xf>
    <xf numFmtId="0" fontId="98" fillId="69" borderId="47" xfId="0" applyFont="1" applyFill="1" applyBorder="1" applyAlignment="1">
      <alignment horizontal="center" vertical="center"/>
    </xf>
    <xf numFmtId="0" fontId="98" fillId="69" borderId="48" xfId="0" applyFont="1" applyFill="1" applyBorder="1" applyAlignment="1">
      <alignment horizontal="center" vertical="center"/>
    </xf>
    <xf numFmtId="0" fontId="98" fillId="69" borderId="49" xfId="0" applyFont="1" applyFill="1" applyBorder="1" applyAlignment="1">
      <alignment horizontal="center" vertical="center"/>
    </xf>
    <xf numFmtId="0" fontId="140" fillId="69" borderId="47" xfId="0" applyFont="1" applyFill="1" applyBorder="1" applyAlignment="1">
      <alignment horizontal="center" vertical="center"/>
    </xf>
    <xf numFmtId="0" fontId="140" fillId="69" borderId="49" xfId="0" applyFont="1" applyFill="1" applyBorder="1" applyAlignment="1">
      <alignment horizontal="center" vertical="center"/>
    </xf>
    <xf numFmtId="0" fontId="0" fillId="0" borderId="0" xfId="0" applyAlignment="1">
      <alignment horizontal="left"/>
    </xf>
    <xf numFmtId="0" fontId="145" fillId="0" borderId="0" xfId="0" applyFont="1" applyAlignment="1">
      <alignment horizontal="left"/>
    </xf>
    <xf numFmtId="0" fontId="110" fillId="78" borderId="44" xfId="0" applyFont="1" applyFill="1" applyBorder="1" applyAlignment="1">
      <alignment horizontal="center" vertical="center"/>
    </xf>
    <xf numFmtId="0" fontId="110" fillId="78" borderId="46" xfId="0" applyFont="1" applyFill="1" applyBorder="1" applyAlignment="1">
      <alignment horizontal="center" vertical="center"/>
    </xf>
    <xf numFmtId="0" fontId="142" fillId="0" borderId="0" xfId="0" applyFont="1" applyAlignment="1">
      <alignment horizontal="center"/>
    </xf>
    <xf numFmtId="49" fontId="142" fillId="0" borderId="0" xfId="0" applyNumberFormat="1" applyFont="1" applyAlignment="1">
      <alignment horizontal="center"/>
    </xf>
    <xf numFmtId="0" fontId="143" fillId="0" borderId="0" xfId="0" applyFont="1" applyAlignment="1">
      <alignment horizontal="right"/>
    </xf>
    <xf numFmtId="0" fontId="110" fillId="65" borderId="44" xfId="0" applyFont="1" applyFill="1" applyBorder="1" applyAlignment="1">
      <alignment horizontal="center" vertical="center"/>
    </xf>
    <xf numFmtId="0" fontId="110" fillId="65" borderId="47" xfId="0" applyFont="1" applyFill="1" applyBorder="1" applyAlignment="1">
      <alignment horizontal="center" vertical="center"/>
    </xf>
    <xf numFmtId="0" fontId="110" fillId="65" borderId="45" xfId="0" applyFont="1" applyFill="1" applyBorder="1" applyAlignment="1">
      <alignment horizontal="center" vertical="center"/>
    </xf>
    <xf numFmtId="0" fontId="110" fillId="65" borderId="46" xfId="0" applyFont="1" applyFill="1" applyBorder="1" applyAlignment="1">
      <alignment horizontal="center" vertical="center"/>
    </xf>
    <xf numFmtId="0" fontId="110" fillId="65" borderId="48" xfId="0" applyFont="1" applyFill="1" applyBorder="1" applyAlignment="1">
      <alignment horizontal="center" vertical="center"/>
    </xf>
    <xf numFmtId="0" fontId="110" fillId="65" borderId="49" xfId="0" applyFont="1" applyFill="1" applyBorder="1" applyAlignment="1">
      <alignment horizontal="center" vertical="center"/>
    </xf>
    <xf numFmtId="0" fontId="110" fillId="75" borderId="44" xfId="0" applyFont="1" applyFill="1" applyBorder="1" applyAlignment="1">
      <alignment horizontal="center" vertical="center"/>
    </xf>
    <xf numFmtId="0" fontId="110" fillId="75" borderId="46" xfId="0" applyFont="1" applyFill="1" applyBorder="1" applyAlignment="1">
      <alignment horizontal="center" vertical="center"/>
    </xf>
    <xf numFmtId="0" fontId="99" fillId="69" borderId="44" xfId="0" applyFont="1" applyFill="1" applyBorder="1" applyAlignment="1">
      <alignment horizontal="center" vertical="center"/>
    </xf>
    <xf numFmtId="0" fontId="99" fillId="69" borderId="46" xfId="0" applyFont="1" applyFill="1" applyBorder="1" applyAlignment="1">
      <alignment horizontal="center" vertical="center"/>
    </xf>
    <xf numFmtId="0" fontId="110" fillId="76" borderId="44" xfId="0" applyFont="1" applyFill="1" applyBorder="1" applyAlignment="1">
      <alignment horizontal="center" vertical="center"/>
    </xf>
    <xf numFmtId="0" fontId="110" fillId="76" borderId="46" xfId="0" applyFont="1" applyFill="1" applyBorder="1" applyAlignment="1">
      <alignment horizontal="center" vertical="center"/>
    </xf>
    <xf numFmtId="0" fontId="110" fillId="77" borderId="44" xfId="0" applyFont="1" applyFill="1" applyBorder="1" applyAlignment="1">
      <alignment horizontal="center" vertical="center"/>
    </xf>
    <xf numFmtId="0" fontId="110" fillId="77" borderId="46"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0" fontId="146" fillId="0" borderId="0" xfId="0" applyFont="1" applyAlignment="1">
      <alignment horizontal="center"/>
    </xf>
    <xf numFmtId="0" fontId="147" fillId="0" borderId="0" xfId="0" applyFont="1"/>
    <xf numFmtId="0" fontId="146" fillId="0" borderId="0" xfId="0" applyFont="1"/>
    <xf numFmtId="49" fontId="146" fillId="0" borderId="0" xfId="0" applyNumberFormat="1" applyFont="1" applyAlignment="1">
      <alignment horizontal="center"/>
    </xf>
    <xf numFmtId="0" fontId="138" fillId="66" borderId="22" xfId="0" applyFont="1" applyFill="1" applyBorder="1" applyAlignment="1">
      <alignment horizontal="center" vertical="center"/>
    </xf>
    <xf numFmtId="0" fontId="138" fillId="66" borderId="20" xfId="0" applyFont="1" applyFill="1" applyBorder="1" applyAlignment="1">
      <alignment vertical="center"/>
    </xf>
    <xf numFmtId="0" fontId="135" fillId="66" borderId="20" xfId="0" applyFont="1" applyFill="1" applyBorder="1" applyAlignment="1">
      <alignment horizontal="left" vertical="center"/>
    </xf>
    <xf numFmtId="2" fontId="138" fillId="66" borderId="20" xfId="0" applyNumberFormat="1" applyFont="1" applyFill="1" applyBorder="1" applyAlignment="1">
      <alignment horizontal="center" vertical="center"/>
    </xf>
    <xf numFmtId="2" fontId="135" fillId="66" borderId="21" xfId="0" applyNumberFormat="1" applyFont="1" applyFill="1" applyBorder="1" applyAlignment="1">
      <alignment horizontal="center" vertical="center"/>
    </xf>
    <xf numFmtId="4" fontId="135" fillId="66" borderId="22" xfId="0" applyNumberFormat="1" applyFont="1" applyFill="1" applyBorder="1" applyAlignment="1">
      <alignment horizontal="center" vertical="center"/>
    </xf>
    <xf numFmtId="4" fontId="135" fillId="66" borderId="21" xfId="0" applyNumberFormat="1" applyFont="1" applyFill="1" applyBorder="1" applyAlignment="1">
      <alignment horizontal="center" vertical="center"/>
    </xf>
    <xf numFmtId="0" fontId="138" fillId="66" borderId="13" xfId="0" applyFont="1" applyFill="1" applyBorder="1" applyAlignment="1">
      <alignment horizontal="center" vertical="center"/>
    </xf>
    <xf numFmtId="0" fontId="138" fillId="66" borderId="0" xfId="0" applyFont="1" applyFill="1" applyAlignment="1">
      <alignment vertical="center"/>
    </xf>
    <xf numFmtId="2" fontId="138" fillId="66" borderId="0" xfId="0" applyNumberFormat="1" applyFont="1" applyFill="1" applyAlignment="1">
      <alignment horizontal="center" vertical="center"/>
    </xf>
    <xf numFmtId="2" fontId="135" fillId="66" borderId="19" xfId="0" applyNumberFormat="1" applyFont="1" applyFill="1" applyBorder="1" applyAlignment="1">
      <alignment horizontal="center" vertical="center"/>
    </xf>
    <xf numFmtId="4" fontId="135" fillId="66" borderId="13" xfId="0" applyNumberFormat="1" applyFont="1" applyFill="1" applyBorder="1" applyAlignment="1">
      <alignment horizontal="center" vertical="center"/>
    </xf>
    <xf numFmtId="4" fontId="135" fillId="66" borderId="19" xfId="0" applyNumberFormat="1" applyFont="1" applyFill="1" applyBorder="1" applyAlignment="1">
      <alignment horizontal="center" vertical="center"/>
    </xf>
    <xf numFmtId="0" fontId="138" fillId="66" borderId="17" xfId="0" applyFont="1" applyFill="1" applyBorder="1" applyAlignment="1">
      <alignment horizontal="center" vertical="center"/>
    </xf>
    <xf numFmtId="0" fontId="138" fillId="66" borderId="14" xfId="0" applyFont="1" applyFill="1" applyBorder="1" applyAlignment="1">
      <alignment vertical="center"/>
    </xf>
    <xf numFmtId="2" fontId="138" fillId="66" borderId="14" xfId="0" applyNumberFormat="1" applyFont="1" applyFill="1" applyBorder="1" applyAlignment="1">
      <alignment horizontal="center" vertical="center"/>
    </xf>
    <xf numFmtId="2" fontId="135" fillId="66" borderId="18" xfId="0" applyNumberFormat="1" applyFont="1" applyFill="1" applyBorder="1" applyAlignment="1">
      <alignment horizontal="center" vertical="center"/>
    </xf>
    <xf numFmtId="4" fontId="135" fillId="66" borderId="17" xfId="0" applyNumberFormat="1" applyFont="1" applyFill="1" applyBorder="1" applyAlignment="1">
      <alignment horizontal="center" vertical="center"/>
    </xf>
    <xf numFmtId="4" fontId="135" fillId="66" borderId="18" xfId="0" applyNumberFormat="1" applyFont="1" applyFill="1" applyBorder="1" applyAlignment="1">
      <alignment horizontal="center" vertical="center"/>
    </xf>
    <xf numFmtId="0" fontId="109" fillId="0" borderId="0" xfId="0" applyFont="1" applyAlignment="1">
      <alignment horizontal="left" vertical="center"/>
    </xf>
    <xf numFmtId="2" fontId="109" fillId="0" borderId="0" xfId="0" applyNumberFormat="1" applyFont="1" applyAlignment="1">
      <alignment horizontal="center" vertical="center"/>
    </xf>
    <xf numFmtId="4" fontId="109" fillId="0" borderId="0" xfId="0" applyNumberFormat="1" applyFont="1" applyAlignment="1">
      <alignment horizontal="center" vertical="center"/>
    </xf>
    <xf numFmtId="0" fontId="138" fillId="66" borderId="60" xfId="536" applyNumberFormat="1" applyFont="1" applyFill="1" applyBorder="1" applyAlignment="1">
      <alignment horizontal="center" vertical="center"/>
    </xf>
    <xf numFmtId="49" fontId="138" fillId="66" borderId="61" xfId="0" quotePrefix="1" applyNumberFormat="1" applyFont="1" applyFill="1" applyBorder="1" applyAlignment="1">
      <alignment vertical="center"/>
    </xf>
    <xf numFmtId="49" fontId="138" fillId="66" borderId="42" xfId="0" quotePrefix="1" applyNumberFormat="1" applyFont="1" applyFill="1" applyBorder="1" applyAlignment="1">
      <alignment vertical="center"/>
    </xf>
    <xf numFmtId="49" fontId="138" fillId="66" borderId="43" xfId="0" quotePrefix="1" applyNumberFormat="1" applyFont="1" applyFill="1" applyBorder="1" applyAlignment="1">
      <alignment vertic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Noviembre 2025</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433638</xdr:colOff>
      <xdr:row>0</xdr:row>
      <xdr:rowOff>0</xdr:rowOff>
    </xdr:from>
    <xdr:to>
      <xdr:col>15</xdr:col>
      <xdr:colOff>246376</xdr:colOff>
      <xdr:row>5</xdr:row>
      <xdr:rowOff>129700</xdr:rowOff>
    </xdr:to>
    <xdr:pic>
      <xdr:nvPicPr>
        <xdr:cNvPr id="2" name="Imagen 1">
          <a:extLst>
            <a:ext uri="{FF2B5EF4-FFF2-40B4-BE49-F238E27FC236}">
              <a16:creationId xmlns:a16="http://schemas.microsoft.com/office/drawing/2014/main" id="{5123D6E9-F873-41ED-B938-29DACBCA22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844213" y="0"/>
          <a:ext cx="1012888" cy="1082200"/>
        </a:xfrm>
        <a:prstGeom prst="rect">
          <a:avLst/>
        </a:prstGeom>
      </xdr:spPr>
    </xdr:pic>
    <xdr:clientData/>
  </xdr:twoCellAnchor>
  <xdr:twoCellAnchor editAs="oneCell">
    <xdr:from>
      <xdr:col>0</xdr:col>
      <xdr:colOff>245098</xdr:colOff>
      <xdr:row>1</xdr:row>
      <xdr:rowOff>91541</xdr:rowOff>
    </xdr:from>
    <xdr:to>
      <xdr:col>7</xdr:col>
      <xdr:colOff>443062</xdr:colOff>
      <xdr:row>4</xdr:row>
      <xdr:rowOff>165365</xdr:rowOff>
    </xdr:to>
    <xdr:pic>
      <xdr:nvPicPr>
        <xdr:cNvPr id="3" name="Imagen 2">
          <a:extLst>
            <a:ext uri="{FF2B5EF4-FFF2-40B4-BE49-F238E27FC236}">
              <a16:creationId xmlns:a16="http://schemas.microsoft.com/office/drawing/2014/main" id="{525BE4D6-3400-44C4-AEB3-1A47755EC7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82041"/>
          <a:ext cx="4893789" cy="6453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471341</xdr:colOff>
      <xdr:row>0</xdr:row>
      <xdr:rowOff>0</xdr:rowOff>
    </xdr:from>
    <xdr:to>
      <xdr:col>11</xdr:col>
      <xdr:colOff>284313</xdr:colOff>
      <xdr:row>4</xdr:row>
      <xdr:rowOff>124717</xdr:rowOff>
    </xdr:to>
    <xdr:pic>
      <xdr:nvPicPr>
        <xdr:cNvPr id="2" name="Imagen 1">
          <a:extLst>
            <a:ext uri="{FF2B5EF4-FFF2-40B4-BE49-F238E27FC236}">
              <a16:creationId xmlns:a16="http://schemas.microsoft.com/office/drawing/2014/main" id="{13546E4F-6225-4821-BE74-B28EE9AAF84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57966" y="0"/>
          <a:ext cx="1060747" cy="962917"/>
        </a:xfrm>
        <a:prstGeom prst="rect">
          <a:avLst/>
        </a:prstGeom>
      </xdr:spPr>
    </xdr:pic>
    <xdr:clientData/>
  </xdr:twoCellAnchor>
  <xdr:twoCellAnchor editAs="oneCell">
    <xdr:from>
      <xdr:col>0</xdr:col>
      <xdr:colOff>262311</xdr:colOff>
      <xdr:row>0</xdr:row>
      <xdr:rowOff>148761</xdr:rowOff>
    </xdr:from>
    <xdr:to>
      <xdr:col>7</xdr:col>
      <xdr:colOff>531282</xdr:colOff>
      <xdr:row>3</xdr:row>
      <xdr:rowOff>48039</xdr:rowOff>
    </xdr:to>
    <xdr:pic>
      <xdr:nvPicPr>
        <xdr:cNvPr id="3" name="Imagen 2">
          <a:extLst>
            <a:ext uri="{FF2B5EF4-FFF2-40B4-BE49-F238E27FC236}">
              <a16:creationId xmlns:a16="http://schemas.microsoft.com/office/drawing/2014/main" id="{D8F017DF-0FD1-4226-A9DD-004F6B38C2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1" y="148761"/>
          <a:ext cx="4898121" cy="5279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493365</xdr:colOff>
      <xdr:row>0</xdr:row>
      <xdr:rowOff>0</xdr:rowOff>
    </xdr:from>
    <xdr:to>
      <xdr:col>12</xdr:col>
      <xdr:colOff>283327</xdr:colOff>
      <xdr:row>5</xdr:row>
      <xdr:rowOff>154940</xdr:rowOff>
    </xdr:to>
    <xdr:pic>
      <xdr:nvPicPr>
        <xdr:cNvPr id="2" name="Imagen 1">
          <a:extLst>
            <a:ext uri="{FF2B5EF4-FFF2-40B4-BE49-F238E27FC236}">
              <a16:creationId xmlns:a16="http://schemas.microsoft.com/office/drawing/2014/main" id="{C88DEB8C-B939-4E29-9CB9-E2791321862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37737" cy="1107440"/>
        </a:xfrm>
        <a:prstGeom prst="rect">
          <a:avLst/>
        </a:prstGeom>
      </xdr:spPr>
    </xdr:pic>
    <xdr:clientData/>
  </xdr:twoCellAnchor>
  <xdr:twoCellAnchor editAs="oneCell">
    <xdr:from>
      <xdr:col>0</xdr:col>
      <xdr:colOff>245097</xdr:colOff>
      <xdr:row>1</xdr:row>
      <xdr:rowOff>6272</xdr:rowOff>
    </xdr:from>
    <xdr:to>
      <xdr:col>7</xdr:col>
      <xdr:colOff>490194</xdr:colOff>
      <xdr:row>4</xdr:row>
      <xdr:rowOff>71096</xdr:rowOff>
    </xdr:to>
    <xdr:pic>
      <xdr:nvPicPr>
        <xdr:cNvPr id="3" name="Imagen 2">
          <a:extLst>
            <a:ext uri="{FF2B5EF4-FFF2-40B4-BE49-F238E27FC236}">
              <a16:creationId xmlns:a16="http://schemas.microsoft.com/office/drawing/2014/main" id="{DF3D1C98-4302-4895-8B6D-658F15636C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96772"/>
          <a:ext cx="4798047" cy="6363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1178717</xdr:colOff>
      <xdr:row>0</xdr:row>
      <xdr:rowOff>0</xdr:rowOff>
    </xdr:from>
    <xdr:to>
      <xdr:col>19</xdr:col>
      <xdr:colOff>1354036</xdr:colOff>
      <xdr:row>4</xdr:row>
      <xdr:rowOff>283110</xdr:rowOff>
    </xdr:to>
    <xdr:pic>
      <xdr:nvPicPr>
        <xdr:cNvPr id="2" name="Imagen 1">
          <a:extLst>
            <a:ext uri="{FF2B5EF4-FFF2-40B4-BE49-F238E27FC236}">
              <a16:creationId xmlns:a16="http://schemas.microsoft.com/office/drawing/2014/main" id="{5DE99569-EB9A-4F24-B7D7-68980FAD31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56444" cy="1464210"/>
        </a:xfrm>
        <a:prstGeom prst="rect">
          <a:avLst/>
        </a:prstGeom>
      </xdr:spPr>
    </xdr:pic>
    <xdr:clientData/>
  </xdr:twoCellAnchor>
  <xdr:twoCellAnchor editAs="oneCell">
    <xdr:from>
      <xdr:col>0</xdr:col>
      <xdr:colOff>222815</xdr:colOff>
      <xdr:row>0</xdr:row>
      <xdr:rowOff>171398</xdr:rowOff>
    </xdr:from>
    <xdr:to>
      <xdr:col>6</xdr:col>
      <xdr:colOff>565609</xdr:colOff>
      <xdr:row>3</xdr:row>
      <xdr:rowOff>230857</xdr:rowOff>
    </xdr:to>
    <xdr:pic>
      <xdr:nvPicPr>
        <xdr:cNvPr id="3" name="Imagen 2">
          <a:extLst>
            <a:ext uri="{FF2B5EF4-FFF2-40B4-BE49-F238E27FC236}">
              <a16:creationId xmlns:a16="http://schemas.microsoft.com/office/drawing/2014/main" id="{AFF6CA92-87ED-4259-AA28-78E3F5C8CD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5" y="171398"/>
          <a:ext cx="6562619" cy="8595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quipo%20Gladys\GLA\Ficha%20MERCI\202511\Ficha_Calidad_Final.xlsm" TargetMode="External"/><Relationship Id="rId1" Type="http://schemas.openxmlformats.org/officeDocument/2006/relationships/externalLinkPath" Target="file:///D:\Equipo%20Gladys\GLA\Ficha%20MERCI\202511\Ficha_Calidad_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ificación"/>
      <sheetName val="Calificación_Grupos"/>
      <sheetName val="Valores"/>
      <sheetName val="Ficha Técnica"/>
      <sheetName val="Evaluación Calidad"/>
      <sheetName val="Evaluación Calidad Grupos"/>
      <sheetName val="Evaluación Calidad Detallada"/>
    </sheetNames>
    <sheetDataSet>
      <sheetData sheetId="0">
        <row r="1">
          <cell r="A1" t="str">
            <v>RANKING</v>
          </cell>
          <cell r="D1" t="str">
            <v>INSTITUCION</v>
          </cell>
          <cell r="E1" t="str">
            <v>.</v>
          </cell>
          <cell r="F1" t="str">
            <v>CALIDAD</v>
          </cell>
          <cell r="G1" t="str">
            <v>OPORTUNIDAD</v>
          </cell>
          <cell r="H1" t="str">
            <v>CALIFICACIÓN</v>
          </cell>
          <cell r="I1" t="str">
            <v>CALIFICACIÓN1</v>
          </cell>
          <cell r="J1" t="str">
            <v>-</v>
          </cell>
          <cell r="K1" t="str">
            <v>1</v>
          </cell>
          <cell r="L1" t="str">
            <v>2</v>
          </cell>
          <cell r="M1" t="str">
            <v>3</v>
          </cell>
          <cell r="N1" t="str">
            <v>4</v>
          </cell>
          <cell r="O1" t="str">
            <v>SF_calidad</v>
          </cell>
          <cell r="P1" t="str">
            <v>SF_oportunidad</v>
          </cell>
          <cell r="Q1" t="str">
            <v>CC_calidad</v>
          </cell>
          <cell r="R1" t="str">
            <v>CC_oportunidad</v>
          </cell>
          <cell r="S1" t="str">
            <v>CV_calidad</v>
          </cell>
          <cell r="T1" t="str">
            <v>CV_oportunidad</v>
          </cell>
          <cell r="U1" t="str">
            <v>CAP_calidad</v>
          </cell>
          <cell r="V1" t="str">
            <v>CAP_oportunidad</v>
          </cell>
          <cell r="W1" t="str">
            <v>OPE_calidad</v>
          </cell>
          <cell r="X1" t="str">
            <v>OPE_oportunidad</v>
          </cell>
        </row>
        <row r="2">
          <cell r="A2">
            <v>1</v>
          </cell>
          <cell r="D2" t="str">
            <v>040126</v>
          </cell>
          <cell r="E2" t="str">
            <v>Credit Suisse</v>
          </cell>
          <cell r="F2">
            <v>100</v>
          </cell>
          <cell r="G2">
            <v>100</v>
          </cell>
          <cell r="H2">
            <v>100</v>
          </cell>
          <cell r="I2">
            <v>100</v>
          </cell>
          <cell r="J2" t="str">
            <v>-</v>
          </cell>
          <cell r="K2" t="str">
            <v>-</v>
          </cell>
          <cell r="L2" t="str">
            <v>-</v>
          </cell>
          <cell r="M2" t="str">
            <v>-</v>
          </cell>
          <cell r="N2" t="str">
            <v>-</v>
          </cell>
          <cell r="O2">
            <v>100</v>
          </cell>
          <cell r="P2">
            <v>100</v>
          </cell>
          <cell r="R2">
            <v>100</v>
          </cell>
          <cell r="T2">
            <v>100</v>
          </cell>
          <cell r="U2">
            <v>100</v>
          </cell>
          <cell r="V2">
            <v>100</v>
          </cell>
          <cell r="W2">
            <v>100</v>
          </cell>
          <cell r="X2">
            <v>100</v>
          </cell>
        </row>
        <row r="3">
          <cell r="A3">
            <v>1</v>
          </cell>
          <cell r="D3" t="str">
            <v>040139</v>
          </cell>
          <cell r="E3" t="str">
            <v>BIAfirme</v>
          </cell>
          <cell r="F3">
            <v>100</v>
          </cell>
          <cell r="G3">
            <v>100</v>
          </cell>
          <cell r="H3">
            <v>100</v>
          </cell>
          <cell r="I3">
            <v>100</v>
          </cell>
          <cell r="J3" t="str">
            <v>-</v>
          </cell>
          <cell r="K3" t="str">
            <v>-</v>
          </cell>
          <cell r="L3" t="str">
            <v>-</v>
          </cell>
          <cell r="M3" t="str">
            <v>-</v>
          </cell>
          <cell r="N3" t="str">
            <v>-</v>
          </cell>
          <cell r="O3">
            <v>100</v>
          </cell>
          <cell r="P3">
            <v>100</v>
          </cell>
          <cell r="Q3">
            <v>100</v>
          </cell>
          <cell r="R3">
            <v>100</v>
          </cell>
          <cell r="T3">
            <v>100</v>
          </cell>
          <cell r="U3">
            <v>100</v>
          </cell>
          <cell r="V3">
            <v>100</v>
          </cell>
          <cell r="W3">
            <v>100</v>
          </cell>
          <cell r="X3">
            <v>100</v>
          </cell>
        </row>
        <row r="4">
          <cell r="A4">
            <v>1</v>
          </cell>
          <cell r="D4" t="str">
            <v>040162</v>
          </cell>
          <cell r="E4" t="str">
            <v>KEB Hana México</v>
          </cell>
          <cell r="F4">
            <v>100</v>
          </cell>
          <cell r="G4">
            <v>100</v>
          </cell>
          <cell r="H4">
            <v>100</v>
          </cell>
          <cell r="I4">
            <v>100</v>
          </cell>
          <cell r="J4" t="str">
            <v>-</v>
          </cell>
          <cell r="K4" t="str">
            <v>-</v>
          </cell>
          <cell r="L4" t="str">
            <v>-</v>
          </cell>
          <cell r="M4" t="str">
            <v>-</v>
          </cell>
          <cell r="N4" t="str">
            <v>-</v>
          </cell>
          <cell r="O4">
            <v>100</v>
          </cell>
          <cell r="P4">
            <v>100</v>
          </cell>
          <cell r="Q4">
            <v>100</v>
          </cell>
          <cell r="R4">
            <v>100</v>
          </cell>
          <cell r="T4">
            <v>100</v>
          </cell>
          <cell r="U4">
            <v>100</v>
          </cell>
          <cell r="V4">
            <v>100</v>
          </cell>
          <cell r="W4">
            <v>100</v>
          </cell>
          <cell r="X4">
            <v>100</v>
          </cell>
        </row>
        <row r="5">
          <cell r="A5">
            <v>1</v>
          </cell>
          <cell r="D5" t="str">
            <v>040165</v>
          </cell>
          <cell r="E5" t="str">
            <v>Banco Bineo</v>
          </cell>
          <cell r="F5">
            <v>100</v>
          </cell>
          <cell r="G5">
            <v>100</v>
          </cell>
          <cell r="H5">
            <v>100</v>
          </cell>
          <cell r="I5">
            <v>100</v>
          </cell>
          <cell r="J5" t="str">
            <v>-</v>
          </cell>
          <cell r="K5" t="str">
            <v>-</v>
          </cell>
          <cell r="L5" t="str">
            <v>-</v>
          </cell>
          <cell r="M5" t="str">
            <v>-</v>
          </cell>
          <cell r="N5" t="str">
            <v>-</v>
          </cell>
          <cell r="O5">
            <v>100</v>
          </cell>
          <cell r="P5">
            <v>100</v>
          </cell>
          <cell r="R5">
            <v>100</v>
          </cell>
          <cell r="T5">
            <v>100</v>
          </cell>
          <cell r="U5">
            <v>100</v>
          </cell>
          <cell r="V5">
            <v>100</v>
          </cell>
          <cell r="W5">
            <v>100</v>
          </cell>
          <cell r="X5">
            <v>100</v>
          </cell>
        </row>
        <row r="6">
          <cell r="A6">
            <v>1</v>
          </cell>
          <cell r="D6" t="str">
            <v>040167</v>
          </cell>
          <cell r="E6" t="str">
            <v>Hey Banco</v>
          </cell>
          <cell r="F6">
            <v>100</v>
          </cell>
          <cell r="G6">
            <v>100</v>
          </cell>
          <cell r="H6">
            <v>100</v>
          </cell>
          <cell r="I6">
            <v>100</v>
          </cell>
          <cell r="J6" t="str">
            <v>-</v>
          </cell>
          <cell r="K6" t="str">
            <v>-</v>
          </cell>
          <cell r="L6" t="str">
            <v>-</v>
          </cell>
          <cell r="M6" t="str">
            <v>-</v>
          </cell>
          <cell r="N6" t="str">
            <v>-</v>
          </cell>
          <cell r="O6">
            <v>100</v>
          </cell>
          <cell r="P6">
            <v>100</v>
          </cell>
          <cell r="R6">
            <v>100</v>
          </cell>
          <cell r="T6">
            <v>100</v>
          </cell>
          <cell r="U6">
            <v>100</v>
          </cell>
          <cell r="V6">
            <v>100</v>
          </cell>
          <cell r="W6">
            <v>100</v>
          </cell>
          <cell r="X6">
            <v>100</v>
          </cell>
        </row>
        <row r="7">
          <cell r="A7">
            <v>6</v>
          </cell>
          <cell r="D7" t="str">
            <v>040113</v>
          </cell>
          <cell r="E7" t="str">
            <v>Ve por Más</v>
          </cell>
          <cell r="F7">
            <v>99.93</v>
          </cell>
          <cell r="G7">
            <v>100</v>
          </cell>
          <cell r="H7">
            <v>99.93</v>
          </cell>
          <cell r="I7">
            <v>99.93</v>
          </cell>
          <cell r="J7" t="str">
            <v>-</v>
          </cell>
          <cell r="K7" t="str">
            <v>-</v>
          </cell>
          <cell r="L7" t="str">
            <v>-</v>
          </cell>
          <cell r="M7" t="str">
            <v>-</v>
          </cell>
          <cell r="N7" t="str">
            <v>-</v>
          </cell>
          <cell r="O7">
            <v>100</v>
          </cell>
          <cell r="P7">
            <v>100</v>
          </cell>
          <cell r="Q7">
            <v>100</v>
          </cell>
          <cell r="R7">
            <v>100</v>
          </cell>
          <cell r="S7">
            <v>100</v>
          </cell>
          <cell r="T7">
            <v>100</v>
          </cell>
          <cell r="U7">
            <v>100</v>
          </cell>
          <cell r="V7">
            <v>100</v>
          </cell>
          <cell r="W7">
            <v>99.49</v>
          </cell>
          <cell r="X7">
            <v>100</v>
          </cell>
        </row>
        <row r="8">
          <cell r="A8">
            <v>7</v>
          </cell>
          <cell r="D8" t="str">
            <v>040002</v>
          </cell>
          <cell r="E8" t="str">
            <v>Banamex</v>
          </cell>
          <cell r="F8">
            <v>99.86</v>
          </cell>
          <cell r="G8">
            <v>100</v>
          </cell>
          <cell r="H8">
            <v>99.86</v>
          </cell>
          <cell r="I8">
            <v>99.86</v>
          </cell>
          <cell r="J8" t="str">
            <v>-</v>
          </cell>
          <cell r="K8" t="str">
            <v>-</v>
          </cell>
          <cell r="L8" t="str">
            <v>-</v>
          </cell>
          <cell r="M8" t="str">
            <v>-</v>
          </cell>
          <cell r="N8" t="str">
            <v>-</v>
          </cell>
          <cell r="O8">
            <v>100</v>
          </cell>
          <cell r="P8">
            <v>100</v>
          </cell>
          <cell r="Q8">
            <v>100</v>
          </cell>
          <cell r="R8">
            <v>100</v>
          </cell>
          <cell r="S8">
            <v>100</v>
          </cell>
          <cell r="T8">
            <v>100</v>
          </cell>
          <cell r="U8">
            <v>100</v>
          </cell>
          <cell r="V8">
            <v>100</v>
          </cell>
          <cell r="W8">
            <v>98.97</v>
          </cell>
          <cell r="X8">
            <v>100</v>
          </cell>
        </row>
        <row r="9">
          <cell r="A9">
            <v>8</v>
          </cell>
          <cell r="D9" t="str">
            <v>040169</v>
          </cell>
          <cell r="E9" t="str">
            <v>Openbank</v>
          </cell>
          <cell r="F9">
            <v>99.84</v>
          </cell>
          <cell r="G9">
            <v>100</v>
          </cell>
          <cell r="H9">
            <v>99.84</v>
          </cell>
          <cell r="I9">
            <v>99.84</v>
          </cell>
          <cell r="J9" t="str">
            <v>-</v>
          </cell>
          <cell r="K9" t="str">
            <v>-</v>
          </cell>
          <cell r="L9" t="str">
            <v>-</v>
          </cell>
          <cell r="M9" t="str">
            <v>-</v>
          </cell>
          <cell r="N9" t="str">
            <v>-</v>
          </cell>
          <cell r="O9">
            <v>99.73</v>
          </cell>
          <cell r="P9">
            <v>100</v>
          </cell>
          <cell r="R9">
            <v>100</v>
          </cell>
          <cell r="T9">
            <v>100</v>
          </cell>
          <cell r="U9">
            <v>100</v>
          </cell>
          <cell r="V9">
            <v>100</v>
          </cell>
          <cell r="W9">
            <v>100</v>
          </cell>
          <cell r="X9">
            <v>100</v>
          </cell>
        </row>
        <row r="10">
          <cell r="A10">
            <v>9</v>
          </cell>
          <cell r="D10" t="str">
            <v>040030</v>
          </cell>
          <cell r="E10" t="str">
            <v>Banco del Bajío</v>
          </cell>
          <cell r="F10">
            <v>99.79</v>
          </cell>
          <cell r="G10">
            <v>100</v>
          </cell>
          <cell r="H10">
            <v>99.79</v>
          </cell>
          <cell r="I10">
            <v>99.79</v>
          </cell>
          <cell r="J10" t="str">
            <v>-</v>
          </cell>
          <cell r="K10" t="str">
            <v>-</v>
          </cell>
          <cell r="L10" t="str">
            <v>-</v>
          </cell>
          <cell r="M10" t="str">
            <v>-</v>
          </cell>
          <cell r="N10" t="str">
            <v>-</v>
          </cell>
          <cell r="O10">
            <v>100</v>
          </cell>
          <cell r="P10">
            <v>100</v>
          </cell>
          <cell r="Q10">
            <v>99.52</v>
          </cell>
          <cell r="R10">
            <v>100</v>
          </cell>
          <cell r="S10">
            <v>99.76</v>
          </cell>
          <cell r="T10">
            <v>100</v>
          </cell>
          <cell r="U10">
            <v>100</v>
          </cell>
          <cell r="V10">
            <v>100</v>
          </cell>
          <cell r="W10">
            <v>100</v>
          </cell>
          <cell r="X10">
            <v>100</v>
          </cell>
        </row>
        <row r="11">
          <cell r="A11">
            <v>10</v>
          </cell>
          <cell r="D11" t="str">
            <v>040151</v>
          </cell>
          <cell r="E11" t="str">
            <v>Dondé Banco</v>
          </cell>
          <cell r="F11">
            <v>99.62</v>
          </cell>
          <cell r="G11">
            <v>100</v>
          </cell>
          <cell r="H11">
            <v>99.62</v>
          </cell>
          <cell r="I11">
            <v>99.62</v>
          </cell>
          <cell r="J11" t="str">
            <v>-</v>
          </cell>
          <cell r="K11" t="str">
            <v>-</v>
          </cell>
          <cell r="L11" t="str">
            <v>-</v>
          </cell>
          <cell r="M11" t="str">
            <v>-</v>
          </cell>
          <cell r="N11" t="str">
            <v>-</v>
          </cell>
          <cell r="O11">
            <v>100</v>
          </cell>
          <cell r="P11">
            <v>100</v>
          </cell>
          <cell r="Q11">
            <v>100</v>
          </cell>
          <cell r="R11">
            <v>100</v>
          </cell>
          <cell r="T11">
            <v>100</v>
          </cell>
          <cell r="U11">
            <v>89.74</v>
          </cell>
          <cell r="V11">
            <v>100</v>
          </cell>
          <cell r="W11">
            <v>100</v>
          </cell>
          <cell r="X11">
            <v>100</v>
          </cell>
        </row>
        <row r="12">
          <cell r="A12">
            <v>11</v>
          </cell>
          <cell r="D12" t="str">
            <v>040129</v>
          </cell>
          <cell r="E12" t="str">
            <v>Barclays</v>
          </cell>
          <cell r="F12">
            <v>99.56</v>
          </cell>
          <cell r="G12">
            <v>100</v>
          </cell>
          <cell r="H12">
            <v>99.56</v>
          </cell>
          <cell r="I12">
            <v>99.56</v>
          </cell>
          <cell r="J12" t="str">
            <v>-</v>
          </cell>
          <cell r="K12" t="str">
            <v>-</v>
          </cell>
          <cell r="L12" t="str">
            <v>-</v>
          </cell>
          <cell r="M12" t="str">
            <v>-</v>
          </cell>
          <cell r="N12" t="str">
            <v>-</v>
          </cell>
          <cell r="O12">
            <v>99.1</v>
          </cell>
          <cell r="P12">
            <v>100</v>
          </cell>
          <cell r="R12">
            <v>100</v>
          </cell>
          <cell r="T12">
            <v>100</v>
          </cell>
          <cell r="U12">
            <v>100</v>
          </cell>
          <cell r="V12">
            <v>100</v>
          </cell>
          <cell r="W12">
            <v>100</v>
          </cell>
          <cell r="X12">
            <v>100</v>
          </cell>
        </row>
        <row r="13">
          <cell r="A13">
            <v>12</v>
          </cell>
          <cell r="D13" t="str">
            <v>040149</v>
          </cell>
          <cell r="E13" t="str">
            <v>Forjadores</v>
          </cell>
          <cell r="F13">
            <v>99.51</v>
          </cell>
          <cell r="G13">
            <v>100</v>
          </cell>
          <cell r="H13">
            <v>99.51</v>
          </cell>
          <cell r="I13">
            <v>99.51</v>
          </cell>
          <cell r="J13" t="str">
            <v>-</v>
          </cell>
          <cell r="K13" t="str">
            <v>-</v>
          </cell>
          <cell r="L13" t="str">
            <v>-</v>
          </cell>
          <cell r="M13" t="str">
            <v>-</v>
          </cell>
          <cell r="N13" t="str">
            <v>-</v>
          </cell>
          <cell r="O13">
            <v>100</v>
          </cell>
          <cell r="P13">
            <v>100</v>
          </cell>
          <cell r="Q13">
            <v>98.85</v>
          </cell>
          <cell r="R13">
            <v>100</v>
          </cell>
          <cell r="T13">
            <v>100</v>
          </cell>
          <cell r="U13">
            <v>100</v>
          </cell>
          <cell r="V13">
            <v>100</v>
          </cell>
          <cell r="W13">
            <v>100</v>
          </cell>
          <cell r="X13">
            <v>100</v>
          </cell>
        </row>
        <row r="14">
          <cell r="A14">
            <v>13</v>
          </cell>
          <cell r="D14" t="str">
            <v>040170</v>
          </cell>
          <cell r="E14" t="str">
            <v>Revolut Bank</v>
          </cell>
          <cell r="F14">
            <v>99.35</v>
          </cell>
          <cell r="G14">
            <v>100</v>
          </cell>
          <cell r="H14">
            <v>99.35</v>
          </cell>
          <cell r="I14">
            <v>99.35</v>
          </cell>
          <cell r="J14" t="str">
            <v>-</v>
          </cell>
          <cell r="K14" t="str">
            <v>-</v>
          </cell>
          <cell r="L14" t="str">
            <v>-</v>
          </cell>
          <cell r="M14" t="str">
            <v>-</v>
          </cell>
          <cell r="N14" t="str">
            <v>-</v>
          </cell>
          <cell r="O14">
            <v>98.94</v>
          </cell>
          <cell r="P14">
            <v>100</v>
          </cell>
          <cell r="R14">
            <v>100</v>
          </cell>
          <cell r="T14">
            <v>100</v>
          </cell>
          <cell r="U14">
            <v>100</v>
          </cell>
          <cell r="V14">
            <v>100</v>
          </cell>
          <cell r="W14">
            <v>100</v>
          </cell>
          <cell r="X14">
            <v>100</v>
          </cell>
        </row>
        <row r="15">
          <cell r="A15">
            <v>14</v>
          </cell>
          <cell r="D15" t="str">
            <v>040147</v>
          </cell>
          <cell r="E15" t="str">
            <v>Bankaool</v>
          </cell>
          <cell r="F15">
            <v>99.04</v>
          </cell>
          <cell r="G15">
            <v>100</v>
          </cell>
          <cell r="H15">
            <v>99.04</v>
          </cell>
          <cell r="I15">
            <v>99.04</v>
          </cell>
          <cell r="J15" t="str">
            <v>-</v>
          </cell>
          <cell r="K15" t="str">
            <v>-</v>
          </cell>
          <cell r="L15" t="str">
            <v>-</v>
          </cell>
          <cell r="M15" t="str">
            <v>-</v>
          </cell>
          <cell r="N15" t="str">
            <v>-</v>
          </cell>
          <cell r="O15">
            <v>99.21</v>
          </cell>
          <cell r="P15">
            <v>100</v>
          </cell>
          <cell r="Q15">
            <v>98.4</v>
          </cell>
          <cell r="R15">
            <v>100</v>
          </cell>
          <cell r="T15">
            <v>100</v>
          </cell>
          <cell r="U15">
            <v>100</v>
          </cell>
          <cell r="V15">
            <v>100</v>
          </cell>
          <cell r="W15">
            <v>100</v>
          </cell>
          <cell r="X15">
            <v>100</v>
          </cell>
        </row>
        <row r="16">
          <cell r="A16">
            <v>15</v>
          </cell>
          <cell r="D16" t="str">
            <v>040108</v>
          </cell>
          <cell r="E16" t="str">
            <v>MUFG Bank</v>
          </cell>
          <cell r="F16">
            <v>99.02</v>
          </cell>
          <cell r="G16">
            <v>100</v>
          </cell>
          <cell r="H16">
            <v>99.02</v>
          </cell>
          <cell r="I16">
            <v>99.02</v>
          </cell>
          <cell r="J16" t="str">
            <v>-</v>
          </cell>
          <cell r="K16" t="str">
            <v>-</v>
          </cell>
          <cell r="L16" t="str">
            <v>-</v>
          </cell>
          <cell r="M16" t="str">
            <v>-</v>
          </cell>
          <cell r="N16" t="str">
            <v>-</v>
          </cell>
          <cell r="O16">
            <v>98.63</v>
          </cell>
          <cell r="P16">
            <v>100</v>
          </cell>
          <cell r="Q16">
            <v>99.04</v>
          </cell>
          <cell r="R16">
            <v>100</v>
          </cell>
          <cell r="T16">
            <v>100</v>
          </cell>
          <cell r="U16">
            <v>100</v>
          </cell>
          <cell r="V16">
            <v>100</v>
          </cell>
          <cell r="W16">
            <v>99.49</v>
          </cell>
          <cell r="X16">
            <v>100</v>
          </cell>
        </row>
        <row r="17">
          <cell r="A17">
            <v>16</v>
          </cell>
          <cell r="D17" t="str">
            <v>040112</v>
          </cell>
          <cell r="E17" t="str">
            <v>Monex</v>
          </cell>
          <cell r="F17">
            <v>98.95</v>
          </cell>
          <cell r="G17">
            <v>100</v>
          </cell>
          <cell r="H17">
            <v>98.95</v>
          </cell>
          <cell r="I17">
            <v>98.95</v>
          </cell>
          <cell r="J17" t="str">
            <v>-</v>
          </cell>
          <cell r="K17" t="str">
            <v>-</v>
          </cell>
          <cell r="L17" t="str">
            <v>-</v>
          </cell>
          <cell r="M17" t="str">
            <v>-</v>
          </cell>
          <cell r="N17" t="str">
            <v>-</v>
          </cell>
          <cell r="O17">
            <v>100</v>
          </cell>
          <cell r="P17">
            <v>100</v>
          </cell>
          <cell r="Q17">
            <v>96.44</v>
          </cell>
          <cell r="R17">
            <v>100</v>
          </cell>
          <cell r="S17">
            <v>100</v>
          </cell>
          <cell r="T17">
            <v>100</v>
          </cell>
          <cell r="U17">
            <v>100</v>
          </cell>
          <cell r="V17">
            <v>100</v>
          </cell>
          <cell r="W17">
            <v>100</v>
          </cell>
          <cell r="X17">
            <v>100</v>
          </cell>
        </row>
        <row r="18">
          <cell r="A18">
            <v>17</v>
          </cell>
          <cell r="D18" t="str">
            <v>040141</v>
          </cell>
          <cell r="E18" t="str">
            <v>Volkswagen Bank</v>
          </cell>
          <cell r="F18">
            <v>98.84</v>
          </cell>
          <cell r="G18">
            <v>100</v>
          </cell>
          <cell r="H18">
            <v>98.84</v>
          </cell>
          <cell r="I18">
            <v>98.84</v>
          </cell>
          <cell r="J18" t="str">
            <v>-</v>
          </cell>
          <cell r="K18" t="str">
            <v>-</v>
          </cell>
          <cell r="L18" t="str">
            <v>-</v>
          </cell>
          <cell r="M18" t="str">
            <v>-</v>
          </cell>
          <cell r="N18" t="str">
            <v>-</v>
          </cell>
          <cell r="O18">
            <v>99.49</v>
          </cell>
          <cell r="P18">
            <v>100</v>
          </cell>
          <cell r="R18">
            <v>100</v>
          </cell>
          <cell r="T18">
            <v>100</v>
          </cell>
          <cell r="U18">
            <v>100</v>
          </cell>
          <cell r="V18">
            <v>100</v>
          </cell>
          <cell r="W18">
            <v>100</v>
          </cell>
          <cell r="X18">
            <v>100</v>
          </cell>
        </row>
        <row r="19">
          <cell r="A19">
            <v>18</v>
          </cell>
          <cell r="D19" t="str">
            <v>040159</v>
          </cell>
          <cell r="E19" t="str">
            <v>Bank of China</v>
          </cell>
          <cell r="F19">
            <v>98.48</v>
          </cell>
          <cell r="G19">
            <v>100</v>
          </cell>
          <cell r="H19">
            <v>98.48</v>
          </cell>
          <cell r="I19">
            <v>98.48</v>
          </cell>
          <cell r="J19" t="str">
            <v>-</v>
          </cell>
          <cell r="K19" t="str">
            <v>-</v>
          </cell>
          <cell r="L19" t="str">
            <v>-</v>
          </cell>
          <cell r="M19" t="str">
            <v>-</v>
          </cell>
          <cell r="N19" t="str">
            <v>-</v>
          </cell>
          <cell r="O19">
            <v>100</v>
          </cell>
          <cell r="P19">
            <v>100</v>
          </cell>
          <cell r="Q19">
            <v>96.87</v>
          </cell>
          <cell r="R19">
            <v>100</v>
          </cell>
          <cell r="T19">
            <v>100</v>
          </cell>
          <cell r="U19">
            <v>94.87</v>
          </cell>
          <cell r="V19">
            <v>100</v>
          </cell>
          <cell r="W19">
            <v>100</v>
          </cell>
          <cell r="X19">
            <v>100</v>
          </cell>
        </row>
        <row r="20">
          <cell r="A20">
            <v>19</v>
          </cell>
          <cell r="D20" t="str">
            <v>040130</v>
          </cell>
          <cell r="E20" t="str">
            <v>Compartamos</v>
          </cell>
          <cell r="F20">
            <v>98.4</v>
          </cell>
          <cell r="G20">
            <v>100</v>
          </cell>
          <cell r="H20">
            <v>98.4</v>
          </cell>
          <cell r="I20">
            <v>98.4</v>
          </cell>
          <cell r="J20" t="str">
            <v>-</v>
          </cell>
          <cell r="K20" t="str">
            <v>-</v>
          </cell>
          <cell r="L20" t="str">
            <v>-</v>
          </cell>
          <cell r="M20" t="str">
            <v>-</v>
          </cell>
          <cell r="N20" t="str">
            <v>-</v>
          </cell>
          <cell r="O20">
            <v>98.23</v>
          </cell>
          <cell r="P20">
            <v>100</v>
          </cell>
          <cell r="Q20">
            <v>99.76</v>
          </cell>
          <cell r="R20">
            <v>100</v>
          </cell>
          <cell r="T20">
            <v>100</v>
          </cell>
          <cell r="U20">
            <v>79.489999999999995</v>
          </cell>
          <cell r="V20">
            <v>100</v>
          </cell>
          <cell r="W20">
            <v>99.49</v>
          </cell>
          <cell r="X20">
            <v>100</v>
          </cell>
        </row>
        <row r="21">
          <cell r="A21">
            <v>20</v>
          </cell>
          <cell r="D21" t="str">
            <v>040012</v>
          </cell>
          <cell r="E21" t="str">
            <v>BBVA México</v>
          </cell>
          <cell r="F21">
            <v>98.29</v>
          </cell>
          <cell r="G21">
            <v>100</v>
          </cell>
          <cell r="H21">
            <v>98.29</v>
          </cell>
          <cell r="I21">
            <v>98.29</v>
          </cell>
          <cell r="J21" t="str">
            <v>-</v>
          </cell>
          <cell r="K21" t="str">
            <v>-</v>
          </cell>
          <cell r="L21" t="str">
            <v>-</v>
          </cell>
          <cell r="M21" t="str">
            <v>-</v>
          </cell>
          <cell r="N21" t="str">
            <v>-</v>
          </cell>
          <cell r="O21">
            <v>100</v>
          </cell>
          <cell r="P21">
            <v>100</v>
          </cell>
          <cell r="Q21">
            <v>94.38</v>
          </cell>
          <cell r="R21">
            <v>100</v>
          </cell>
          <cell r="S21">
            <v>100</v>
          </cell>
          <cell r="T21">
            <v>100</v>
          </cell>
          <cell r="U21">
            <v>100</v>
          </cell>
          <cell r="V21">
            <v>100</v>
          </cell>
          <cell r="W21">
            <v>100</v>
          </cell>
          <cell r="X21">
            <v>100</v>
          </cell>
        </row>
        <row r="22">
          <cell r="A22">
            <v>21</v>
          </cell>
          <cell r="D22" t="str">
            <v>040106</v>
          </cell>
          <cell r="E22" t="str">
            <v>Bank of America</v>
          </cell>
          <cell r="F22">
            <v>98.05</v>
          </cell>
          <cell r="G22">
            <v>100</v>
          </cell>
          <cell r="H22">
            <v>98.05</v>
          </cell>
          <cell r="I22">
            <v>98.05</v>
          </cell>
          <cell r="J22" t="str">
            <v>-</v>
          </cell>
          <cell r="K22" t="str">
            <v>-</v>
          </cell>
          <cell r="L22" t="str">
            <v>-</v>
          </cell>
          <cell r="M22" t="str">
            <v>-</v>
          </cell>
          <cell r="N22" t="str">
            <v>-</v>
          </cell>
          <cell r="O22">
            <v>99.18</v>
          </cell>
          <cell r="P22">
            <v>100</v>
          </cell>
          <cell r="Q22">
            <v>98.37</v>
          </cell>
          <cell r="R22">
            <v>100</v>
          </cell>
          <cell r="T22">
            <v>100</v>
          </cell>
          <cell r="U22">
            <v>97.44</v>
          </cell>
          <cell r="V22">
            <v>100</v>
          </cell>
          <cell r="W22">
            <v>95.38</v>
          </cell>
          <cell r="X22">
            <v>100</v>
          </cell>
        </row>
        <row r="23">
          <cell r="A23">
            <v>22</v>
          </cell>
          <cell r="D23" t="str">
            <v>040072</v>
          </cell>
          <cell r="E23" t="str">
            <v>Banorte</v>
          </cell>
          <cell r="F23">
            <v>98.03</v>
          </cell>
          <cell r="G23">
            <v>100</v>
          </cell>
          <cell r="H23">
            <v>98.03</v>
          </cell>
          <cell r="I23">
            <v>98.03</v>
          </cell>
          <cell r="J23" t="str">
            <v>-</v>
          </cell>
          <cell r="K23" t="str">
            <v>-</v>
          </cell>
          <cell r="L23" t="str">
            <v>-</v>
          </cell>
          <cell r="M23" t="str">
            <v>-</v>
          </cell>
          <cell r="N23" t="str">
            <v>-</v>
          </cell>
          <cell r="O23">
            <v>100</v>
          </cell>
          <cell r="P23">
            <v>100</v>
          </cell>
          <cell r="Q23">
            <v>97.19</v>
          </cell>
          <cell r="R23">
            <v>100</v>
          </cell>
          <cell r="S23">
            <v>96.06</v>
          </cell>
          <cell r="T23">
            <v>100</v>
          </cell>
          <cell r="U23">
            <v>100</v>
          </cell>
          <cell r="V23">
            <v>100</v>
          </cell>
          <cell r="W23">
            <v>100</v>
          </cell>
          <cell r="X23">
            <v>100</v>
          </cell>
        </row>
        <row r="24">
          <cell r="A24">
            <v>23</v>
          </cell>
          <cell r="D24" t="str">
            <v>040164</v>
          </cell>
          <cell r="E24" t="str">
            <v>BNP Paribas México</v>
          </cell>
          <cell r="F24">
            <v>97.99</v>
          </cell>
          <cell r="G24">
            <v>100</v>
          </cell>
          <cell r="H24">
            <v>97.99</v>
          </cell>
          <cell r="I24">
            <v>97.99</v>
          </cell>
          <cell r="J24" t="str">
            <v>-</v>
          </cell>
          <cell r="K24" t="str">
            <v>-</v>
          </cell>
          <cell r="L24" t="str">
            <v>-</v>
          </cell>
          <cell r="M24" t="str">
            <v>-</v>
          </cell>
          <cell r="N24" t="str">
            <v>-</v>
          </cell>
          <cell r="O24">
            <v>96.1</v>
          </cell>
          <cell r="P24">
            <v>100</v>
          </cell>
          <cell r="R24">
            <v>100</v>
          </cell>
          <cell r="T24">
            <v>100</v>
          </cell>
          <cell r="V24">
            <v>100</v>
          </cell>
          <cell r="W24">
            <v>100</v>
          </cell>
          <cell r="X24">
            <v>100</v>
          </cell>
        </row>
        <row r="25">
          <cell r="A25">
            <v>24</v>
          </cell>
          <cell r="D25" t="str">
            <v>040060</v>
          </cell>
          <cell r="E25" t="str">
            <v>Bansí</v>
          </cell>
          <cell r="F25">
            <v>97.91</v>
          </cell>
          <cell r="G25">
            <v>100</v>
          </cell>
          <cell r="H25">
            <v>97.91</v>
          </cell>
          <cell r="I25">
            <v>97.91</v>
          </cell>
          <cell r="J25" t="str">
            <v>-</v>
          </cell>
          <cell r="K25" t="str">
            <v>-</v>
          </cell>
          <cell r="L25" t="str">
            <v>-</v>
          </cell>
          <cell r="M25" t="str">
            <v>-</v>
          </cell>
          <cell r="N25" t="str">
            <v>-</v>
          </cell>
          <cell r="O25">
            <v>100</v>
          </cell>
          <cell r="P25">
            <v>100</v>
          </cell>
          <cell r="Q25">
            <v>95.26</v>
          </cell>
          <cell r="R25">
            <v>100</v>
          </cell>
          <cell r="S25">
            <v>100</v>
          </cell>
          <cell r="T25">
            <v>100</v>
          </cell>
          <cell r="U25">
            <v>100</v>
          </cell>
          <cell r="V25">
            <v>100</v>
          </cell>
          <cell r="W25">
            <v>95.38</v>
          </cell>
          <cell r="X25">
            <v>100</v>
          </cell>
        </row>
        <row r="26">
          <cell r="A26">
            <v>25</v>
          </cell>
          <cell r="D26" t="str">
            <v>040156</v>
          </cell>
          <cell r="E26" t="str">
            <v>Sabadell</v>
          </cell>
          <cell r="F26">
            <v>97.88</v>
          </cell>
          <cell r="G26">
            <v>100</v>
          </cell>
          <cell r="H26">
            <v>97.88</v>
          </cell>
          <cell r="I26">
            <v>97.88</v>
          </cell>
          <cell r="J26" t="str">
            <v>-</v>
          </cell>
          <cell r="K26" t="str">
            <v>-</v>
          </cell>
          <cell r="L26" t="str">
            <v>-</v>
          </cell>
          <cell r="M26" t="str">
            <v>-</v>
          </cell>
          <cell r="N26" t="str">
            <v>-</v>
          </cell>
          <cell r="O26">
            <v>100</v>
          </cell>
          <cell r="P26">
            <v>100</v>
          </cell>
          <cell r="Q26">
            <v>93.08</v>
          </cell>
          <cell r="R26">
            <v>100</v>
          </cell>
          <cell r="S26">
            <v>100</v>
          </cell>
          <cell r="T26">
            <v>100</v>
          </cell>
          <cell r="U26">
            <v>100</v>
          </cell>
          <cell r="V26">
            <v>100</v>
          </cell>
          <cell r="W26">
            <v>100</v>
          </cell>
          <cell r="X26">
            <v>100</v>
          </cell>
        </row>
        <row r="27">
          <cell r="A27">
            <v>26</v>
          </cell>
          <cell r="D27" t="str">
            <v>040157</v>
          </cell>
          <cell r="E27" t="str">
            <v>Shinhan</v>
          </cell>
          <cell r="F27">
            <v>97.78</v>
          </cell>
          <cell r="G27">
            <v>100</v>
          </cell>
          <cell r="H27">
            <v>97.78</v>
          </cell>
          <cell r="I27">
            <v>97.78</v>
          </cell>
          <cell r="J27" t="str">
            <v>-</v>
          </cell>
          <cell r="K27" t="str">
            <v>-</v>
          </cell>
          <cell r="L27" t="str">
            <v>-</v>
          </cell>
          <cell r="M27" t="str">
            <v>-</v>
          </cell>
          <cell r="N27" t="str">
            <v>-</v>
          </cell>
          <cell r="O27">
            <v>100</v>
          </cell>
          <cell r="P27">
            <v>100</v>
          </cell>
          <cell r="Q27">
            <v>94.82</v>
          </cell>
          <cell r="R27">
            <v>100</v>
          </cell>
          <cell r="T27">
            <v>100</v>
          </cell>
          <cell r="U27">
            <v>100</v>
          </cell>
          <cell r="V27">
            <v>100</v>
          </cell>
          <cell r="W27">
            <v>100</v>
          </cell>
          <cell r="X27">
            <v>100</v>
          </cell>
        </row>
        <row r="28">
          <cell r="A28">
            <v>27</v>
          </cell>
          <cell r="D28" t="str">
            <v>040155</v>
          </cell>
          <cell r="E28" t="str">
            <v>ICBC</v>
          </cell>
          <cell r="F28">
            <v>97.62</v>
          </cell>
          <cell r="G28">
            <v>100</v>
          </cell>
          <cell r="H28">
            <v>97.62</v>
          </cell>
          <cell r="I28">
            <v>97.62</v>
          </cell>
          <cell r="J28" t="str">
            <v>-</v>
          </cell>
          <cell r="K28" t="str">
            <v>-</v>
          </cell>
          <cell r="L28" t="str">
            <v>-</v>
          </cell>
          <cell r="M28" t="str">
            <v>-</v>
          </cell>
          <cell r="N28" t="str">
            <v>-</v>
          </cell>
          <cell r="O28">
            <v>98.35</v>
          </cell>
          <cell r="P28">
            <v>100</v>
          </cell>
          <cell r="Q28">
            <v>96.21</v>
          </cell>
          <cell r="R28">
            <v>100</v>
          </cell>
          <cell r="T28">
            <v>100</v>
          </cell>
          <cell r="U28">
            <v>94.87</v>
          </cell>
          <cell r="V28">
            <v>100</v>
          </cell>
          <cell r="W28">
            <v>100</v>
          </cell>
          <cell r="X28">
            <v>100</v>
          </cell>
        </row>
        <row r="29">
          <cell r="A29">
            <v>28</v>
          </cell>
          <cell r="D29" t="str">
            <v>040148</v>
          </cell>
          <cell r="E29" t="str">
            <v>Pagatodo</v>
          </cell>
          <cell r="F29">
            <v>97.51</v>
          </cell>
          <cell r="G29">
            <v>100</v>
          </cell>
          <cell r="H29">
            <v>97.51</v>
          </cell>
          <cell r="I29">
            <v>97.51</v>
          </cell>
          <cell r="J29" t="str">
            <v>-</v>
          </cell>
          <cell r="K29" t="str">
            <v>-</v>
          </cell>
          <cell r="L29" t="str">
            <v>-</v>
          </cell>
          <cell r="M29" t="str">
            <v>-</v>
          </cell>
          <cell r="N29" t="str">
            <v>-</v>
          </cell>
          <cell r="O29">
            <v>100</v>
          </cell>
          <cell r="P29">
            <v>100</v>
          </cell>
          <cell r="R29">
            <v>100</v>
          </cell>
          <cell r="T29">
            <v>100</v>
          </cell>
          <cell r="U29">
            <v>74.36</v>
          </cell>
          <cell r="V29">
            <v>100</v>
          </cell>
          <cell r="W29">
            <v>99.49</v>
          </cell>
          <cell r="X29">
            <v>100</v>
          </cell>
        </row>
        <row r="30">
          <cell r="A30">
            <v>29</v>
          </cell>
          <cell r="D30" t="str">
            <v>040044</v>
          </cell>
          <cell r="E30" t="str">
            <v>Scotiabank</v>
          </cell>
          <cell r="F30">
            <v>97.13</v>
          </cell>
          <cell r="G30">
            <v>100</v>
          </cell>
          <cell r="H30">
            <v>97.13</v>
          </cell>
          <cell r="I30">
            <v>97.13</v>
          </cell>
          <cell r="J30" t="str">
            <v>-</v>
          </cell>
          <cell r="K30" t="str">
            <v>-</v>
          </cell>
          <cell r="L30" t="str">
            <v>-</v>
          </cell>
          <cell r="M30" t="str">
            <v>-</v>
          </cell>
          <cell r="N30" t="str">
            <v>-</v>
          </cell>
          <cell r="O30">
            <v>100</v>
          </cell>
          <cell r="P30">
            <v>100</v>
          </cell>
          <cell r="Q30">
            <v>99.52</v>
          </cell>
          <cell r="R30">
            <v>100</v>
          </cell>
          <cell r="S30">
            <v>90.81</v>
          </cell>
          <cell r="T30">
            <v>100</v>
          </cell>
          <cell r="U30">
            <v>100</v>
          </cell>
          <cell r="V30">
            <v>100</v>
          </cell>
          <cell r="W30">
            <v>100</v>
          </cell>
          <cell r="X30">
            <v>100</v>
          </cell>
        </row>
        <row r="31">
          <cell r="A31">
            <v>30</v>
          </cell>
          <cell r="D31" t="str">
            <v>040133</v>
          </cell>
          <cell r="E31" t="str">
            <v>Actinver</v>
          </cell>
          <cell r="F31">
            <v>96.89</v>
          </cell>
          <cell r="G31">
            <v>100</v>
          </cell>
          <cell r="H31">
            <v>96.89</v>
          </cell>
          <cell r="I31">
            <v>96.89</v>
          </cell>
          <cell r="J31" t="str">
            <v>-</v>
          </cell>
          <cell r="K31" t="str">
            <v>-</v>
          </cell>
          <cell r="L31" t="str">
            <v>-</v>
          </cell>
          <cell r="M31" t="str">
            <v>-</v>
          </cell>
          <cell r="N31" t="str">
            <v>-</v>
          </cell>
          <cell r="O31">
            <v>100</v>
          </cell>
          <cell r="P31">
            <v>100</v>
          </cell>
          <cell r="Q31">
            <v>93.18</v>
          </cell>
          <cell r="R31">
            <v>100</v>
          </cell>
          <cell r="T31">
            <v>100</v>
          </cell>
          <cell r="U31">
            <v>100</v>
          </cell>
          <cell r="V31">
            <v>100</v>
          </cell>
          <cell r="W31">
            <v>98.97</v>
          </cell>
          <cell r="X31">
            <v>100</v>
          </cell>
        </row>
        <row r="32">
          <cell r="A32">
            <v>31</v>
          </cell>
          <cell r="D32" t="str">
            <v>040160</v>
          </cell>
          <cell r="E32" t="str">
            <v>Banco S3</v>
          </cell>
          <cell r="F32">
            <v>96.71</v>
          </cell>
          <cell r="G32">
            <v>100</v>
          </cell>
          <cell r="H32">
            <v>96.71</v>
          </cell>
          <cell r="I32">
            <v>96.71</v>
          </cell>
          <cell r="J32" t="str">
            <v>-</v>
          </cell>
          <cell r="K32" t="str">
            <v>-</v>
          </cell>
          <cell r="L32" t="str">
            <v>-</v>
          </cell>
          <cell r="M32" t="str">
            <v>-</v>
          </cell>
          <cell r="N32" t="str">
            <v>-</v>
          </cell>
          <cell r="O32">
            <v>97.01</v>
          </cell>
          <cell r="P32">
            <v>100</v>
          </cell>
          <cell r="Q32">
            <v>97.47</v>
          </cell>
          <cell r="R32">
            <v>100</v>
          </cell>
          <cell r="T32">
            <v>100</v>
          </cell>
          <cell r="U32">
            <v>100</v>
          </cell>
          <cell r="V32">
            <v>100</v>
          </cell>
          <cell r="W32">
            <v>93.85</v>
          </cell>
          <cell r="X32">
            <v>100</v>
          </cell>
        </row>
        <row r="33">
          <cell r="A33">
            <v>32</v>
          </cell>
          <cell r="D33" t="str">
            <v>040154</v>
          </cell>
          <cell r="E33" t="str">
            <v>Covalto</v>
          </cell>
          <cell r="F33">
            <v>96.42</v>
          </cell>
          <cell r="G33">
            <v>100</v>
          </cell>
          <cell r="H33">
            <v>96.42</v>
          </cell>
          <cell r="I33">
            <v>96.42</v>
          </cell>
          <cell r="J33" t="str">
            <v>-</v>
          </cell>
          <cell r="K33" t="str">
            <v>-</v>
          </cell>
          <cell r="L33" t="str">
            <v>-</v>
          </cell>
          <cell r="M33" t="str">
            <v>-</v>
          </cell>
          <cell r="N33" t="str">
            <v>-</v>
          </cell>
          <cell r="O33">
            <v>99.18</v>
          </cell>
          <cell r="P33">
            <v>100</v>
          </cell>
          <cell r="Q33">
            <v>92.29</v>
          </cell>
          <cell r="R33">
            <v>100</v>
          </cell>
          <cell r="T33">
            <v>100</v>
          </cell>
          <cell r="U33">
            <v>100</v>
          </cell>
          <cell r="V33">
            <v>100</v>
          </cell>
          <cell r="W33">
            <v>100</v>
          </cell>
          <cell r="X33">
            <v>100</v>
          </cell>
        </row>
        <row r="34">
          <cell r="A34">
            <v>33</v>
          </cell>
          <cell r="D34" t="str">
            <v>040137</v>
          </cell>
          <cell r="E34" t="str">
            <v>Bancoppel</v>
          </cell>
          <cell r="F34">
            <v>96.23</v>
          </cell>
          <cell r="G34">
            <v>100</v>
          </cell>
          <cell r="H34">
            <v>96.23</v>
          </cell>
          <cell r="I34">
            <v>96.23</v>
          </cell>
          <cell r="J34" t="str">
            <v>-</v>
          </cell>
          <cell r="K34" t="str">
            <v>-</v>
          </cell>
          <cell r="L34" t="str">
            <v>-</v>
          </cell>
          <cell r="M34" t="str">
            <v>-</v>
          </cell>
          <cell r="N34" t="str">
            <v>-</v>
          </cell>
          <cell r="O34">
            <v>96.4</v>
          </cell>
          <cell r="P34">
            <v>100</v>
          </cell>
          <cell r="Q34">
            <v>94.31</v>
          </cell>
          <cell r="R34">
            <v>100</v>
          </cell>
          <cell r="S34">
            <v>98.33</v>
          </cell>
          <cell r="T34">
            <v>100</v>
          </cell>
          <cell r="U34">
            <v>100</v>
          </cell>
          <cell r="V34">
            <v>100</v>
          </cell>
          <cell r="W34">
            <v>94.87</v>
          </cell>
          <cell r="X34">
            <v>100</v>
          </cell>
        </row>
        <row r="35">
          <cell r="A35">
            <v>34</v>
          </cell>
          <cell r="D35" t="str">
            <v>040127</v>
          </cell>
          <cell r="E35" t="str">
            <v>Banco Azteca</v>
          </cell>
          <cell r="F35">
            <v>96.06</v>
          </cell>
          <cell r="G35">
            <v>100</v>
          </cell>
          <cell r="H35">
            <v>96.06</v>
          </cell>
          <cell r="I35">
            <v>96.06</v>
          </cell>
          <cell r="J35" t="str">
            <v>-</v>
          </cell>
          <cell r="K35" t="str">
            <v>-</v>
          </cell>
          <cell r="L35" t="str">
            <v>-</v>
          </cell>
          <cell r="M35" t="str">
            <v>-</v>
          </cell>
          <cell r="N35" t="str">
            <v>-</v>
          </cell>
          <cell r="O35">
            <v>98.94</v>
          </cell>
          <cell r="P35">
            <v>100</v>
          </cell>
          <cell r="Q35">
            <v>95.16</v>
          </cell>
          <cell r="R35">
            <v>100</v>
          </cell>
          <cell r="S35">
            <v>93.05</v>
          </cell>
          <cell r="T35">
            <v>100</v>
          </cell>
          <cell r="U35">
            <v>100</v>
          </cell>
          <cell r="V35">
            <v>100</v>
          </cell>
          <cell r="W35">
            <v>98.46</v>
          </cell>
          <cell r="X35">
            <v>100</v>
          </cell>
        </row>
        <row r="36">
          <cell r="A36">
            <v>35</v>
          </cell>
          <cell r="D36" t="str">
            <v>040058</v>
          </cell>
          <cell r="E36" t="str">
            <v>Banregio</v>
          </cell>
          <cell r="F36">
            <v>95.9</v>
          </cell>
          <cell r="G36">
            <v>100</v>
          </cell>
          <cell r="H36">
            <v>95.9</v>
          </cell>
          <cell r="I36">
            <v>95.9</v>
          </cell>
          <cell r="J36" t="str">
            <v>-</v>
          </cell>
          <cell r="K36" t="str">
            <v>-</v>
          </cell>
          <cell r="L36" t="str">
            <v>-</v>
          </cell>
          <cell r="M36" t="str">
            <v>-</v>
          </cell>
          <cell r="N36" t="str">
            <v>-</v>
          </cell>
          <cell r="O36">
            <v>100</v>
          </cell>
          <cell r="P36">
            <v>100</v>
          </cell>
          <cell r="Q36">
            <v>91.76</v>
          </cell>
          <cell r="R36">
            <v>100</v>
          </cell>
          <cell r="S36">
            <v>94.35</v>
          </cell>
          <cell r="T36">
            <v>100</v>
          </cell>
          <cell r="U36">
            <v>100</v>
          </cell>
          <cell r="V36">
            <v>100</v>
          </cell>
          <cell r="W36">
            <v>100</v>
          </cell>
          <cell r="X36">
            <v>100</v>
          </cell>
        </row>
        <row r="37">
          <cell r="A37">
            <v>36</v>
          </cell>
          <cell r="D37" t="str">
            <v>040150</v>
          </cell>
          <cell r="E37" t="str">
            <v>Inmobiliario Mexicano</v>
          </cell>
          <cell r="F37">
            <v>95.64</v>
          </cell>
          <cell r="G37">
            <v>100</v>
          </cell>
          <cell r="H37">
            <v>95.64</v>
          </cell>
          <cell r="I37">
            <v>95.64</v>
          </cell>
          <cell r="J37" t="str">
            <v>-</v>
          </cell>
          <cell r="K37" t="str">
            <v>-</v>
          </cell>
          <cell r="L37" t="str">
            <v>-</v>
          </cell>
          <cell r="M37" t="str">
            <v>-</v>
          </cell>
          <cell r="N37" t="str">
            <v>-</v>
          </cell>
          <cell r="O37">
            <v>100</v>
          </cell>
          <cell r="P37">
            <v>100</v>
          </cell>
          <cell r="Q37">
            <v>85.63</v>
          </cell>
          <cell r="R37">
            <v>100</v>
          </cell>
          <cell r="S37">
            <v>100</v>
          </cell>
          <cell r="T37">
            <v>100</v>
          </cell>
          <cell r="U37">
            <v>100</v>
          </cell>
          <cell r="V37">
            <v>100</v>
          </cell>
          <cell r="W37">
            <v>100</v>
          </cell>
          <cell r="X37">
            <v>100</v>
          </cell>
        </row>
        <row r="38">
          <cell r="A38">
            <v>37</v>
          </cell>
          <cell r="D38" t="str">
            <v>040138</v>
          </cell>
          <cell r="E38" t="str">
            <v>Ualá</v>
          </cell>
          <cell r="F38">
            <v>95.62</v>
          </cell>
          <cell r="G38">
            <v>100</v>
          </cell>
          <cell r="H38">
            <v>95.62</v>
          </cell>
          <cell r="I38">
            <v>95.62</v>
          </cell>
          <cell r="J38" t="str">
            <v>-</v>
          </cell>
          <cell r="K38" t="str">
            <v>-</v>
          </cell>
          <cell r="L38" t="str">
            <v>-</v>
          </cell>
          <cell r="M38" t="str">
            <v>-</v>
          </cell>
          <cell r="N38" t="str">
            <v>-</v>
          </cell>
          <cell r="O38">
            <v>97.37</v>
          </cell>
          <cell r="P38">
            <v>100</v>
          </cell>
          <cell r="Q38">
            <v>91.39</v>
          </cell>
          <cell r="R38">
            <v>100</v>
          </cell>
          <cell r="S38">
            <v>99.52</v>
          </cell>
          <cell r="T38">
            <v>100</v>
          </cell>
          <cell r="U38">
            <v>100</v>
          </cell>
          <cell r="V38">
            <v>100</v>
          </cell>
          <cell r="W38">
            <v>93.33</v>
          </cell>
          <cell r="X38">
            <v>100</v>
          </cell>
        </row>
        <row r="39">
          <cell r="A39">
            <v>38</v>
          </cell>
          <cell r="D39" t="str">
            <v>040158</v>
          </cell>
          <cell r="E39" t="str">
            <v>Mizuho Bank</v>
          </cell>
          <cell r="F39">
            <v>95.47</v>
          </cell>
          <cell r="G39">
            <v>100</v>
          </cell>
          <cell r="H39">
            <v>95.47</v>
          </cell>
          <cell r="I39">
            <v>95.47</v>
          </cell>
          <cell r="J39" t="str">
            <v>-</v>
          </cell>
          <cell r="K39" t="str">
            <v>-</v>
          </cell>
          <cell r="L39" t="str">
            <v>-</v>
          </cell>
          <cell r="M39" t="str">
            <v>-</v>
          </cell>
          <cell r="N39" t="str">
            <v>-</v>
          </cell>
          <cell r="O39">
            <v>98.63</v>
          </cell>
          <cell r="P39">
            <v>100</v>
          </cell>
          <cell r="Q39">
            <v>90.51</v>
          </cell>
          <cell r="R39">
            <v>100</v>
          </cell>
          <cell r="T39">
            <v>100</v>
          </cell>
          <cell r="U39">
            <v>100</v>
          </cell>
          <cell r="V39">
            <v>100</v>
          </cell>
          <cell r="W39">
            <v>100</v>
          </cell>
          <cell r="X39">
            <v>100</v>
          </cell>
        </row>
        <row r="40">
          <cell r="A40">
            <v>39</v>
          </cell>
          <cell r="D40" t="str">
            <v>040124</v>
          </cell>
          <cell r="E40" t="str">
            <v>Citi México (Antes CBM Banco)</v>
          </cell>
          <cell r="F40">
            <v>95.42</v>
          </cell>
          <cell r="G40">
            <v>100</v>
          </cell>
          <cell r="H40">
            <v>95.42</v>
          </cell>
          <cell r="I40">
            <v>95.42</v>
          </cell>
          <cell r="J40" t="str">
            <v>-</v>
          </cell>
          <cell r="K40" t="str">
            <v>-</v>
          </cell>
          <cell r="L40" t="str">
            <v>-</v>
          </cell>
          <cell r="M40" t="str">
            <v>-</v>
          </cell>
          <cell r="N40" t="str">
            <v>-</v>
          </cell>
          <cell r="O40">
            <v>99.47</v>
          </cell>
          <cell r="P40">
            <v>100</v>
          </cell>
          <cell r="Q40">
            <v>97.12</v>
          </cell>
          <cell r="R40">
            <v>100</v>
          </cell>
          <cell r="T40">
            <v>100</v>
          </cell>
          <cell r="U40">
            <v>25.64</v>
          </cell>
          <cell r="V40">
            <v>100</v>
          </cell>
          <cell r="W40">
            <v>97.95</v>
          </cell>
          <cell r="X40">
            <v>100</v>
          </cell>
        </row>
        <row r="41">
          <cell r="A41">
            <v>40</v>
          </cell>
          <cell r="D41" t="str">
            <v>040042</v>
          </cell>
          <cell r="E41" t="str">
            <v>Banca Mifel</v>
          </cell>
          <cell r="F41">
            <v>95.29</v>
          </cell>
          <cell r="G41">
            <v>100</v>
          </cell>
          <cell r="H41">
            <v>95.29</v>
          </cell>
          <cell r="I41">
            <v>95.29</v>
          </cell>
          <cell r="J41" t="str">
            <v>-</v>
          </cell>
          <cell r="K41" t="str">
            <v>-</v>
          </cell>
          <cell r="L41" t="str">
            <v>-</v>
          </cell>
          <cell r="M41" t="str">
            <v>-</v>
          </cell>
          <cell r="N41" t="str">
            <v>-</v>
          </cell>
          <cell r="O41">
            <v>100</v>
          </cell>
          <cell r="P41">
            <v>100</v>
          </cell>
          <cell r="Q41">
            <v>90.4</v>
          </cell>
          <cell r="R41">
            <v>100</v>
          </cell>
          <cell r="S41">
            <v>95.57</v>
          </cell>
          <cell r="T41">
            <v>100</v>
          </cell>
          <cell r="U41">
            <v>97.44</v>
          </cell>
          <cell r="V41">
            <v>100</v>
          </cell>
          <cell r="W41">
            <v>96.41</v>
          </cell>
          <cell r="X41">
            <v>100</v>
          </cell>
        </row>
        <row r="42">
          <cell r="A42">
            <v>41</v>
          </cell>
          <cell r="D42" t="str">
            <v>040021</v>
          </cell>
          <cell r="E42" t="str">
            <v>HSBC</v>
          </cell>
          <cell r="F42">
            <v>95.25</v>
          </cell>
          <cell r="G42">
            <v>100</v>
          </cell>
          <cell r="H42">
            <v>95.25</v>
          </cell>
          <cell r="I42">
            <v>95.25</v>
          </cell>
          <cell r="J42" t="str">
            <v>-</v>
          </cell>
          <cell r="K42" t="str">
            <v>-</v>
          </cell>
          <cell r="L42" t="str">
            <v>-</v>
          </cell>
          <cell r="M42" t="str">
            <v>-</v>
          </cell>
          <cell r="N42" t="str">
            <v>-</v>
          </cell>
          <cell r="O42">
            <v>99.74</v>
          </cell>
          <cell r="P42">
            <v>100</v>
          </cell>
          <cell r="Q42">
            <v>93.47</v>
          </cell>
          <cell r="R42">
            <v>100</v>
          </cell>
          <cell r="S42">
            <v>90.44</v>
          </cell>
          <cell r="T42">
            <v>100</v>
          </cell>
          <cell r="U42">
            <v>100</v>
          </cell>
          <cell r="V42">
            <v>100</v>
          </cell>
          <cell r="W42">
            <v>100</v>
          </cell>
          <cell r="X42">
            <v>100</v>
          </cell>
        </row>
        <row r="43">
          <cell r="A43">
            <v>42</v>
          </cell>
          <cell r="D43" t="str">
            <v>040062</v>
          </cell>
          <cell r="E43" t="str">
            <v>Afirme</v>
          </cell>
          <cell r="F43">
            <v>95.04</v>
          </cell>
          <cell r="G43">
            <v>100</v>
          </cell>
          <cell r="H43">
            <v>95.04</v>
          </cell>
          <cell r="I43">
            <v>95.04</v>
          </cell>
          <cell r="J43" t="str">
            <v>-</v>
          </cell>
          <cell r="K43" t="str">
            <v>-</v>
          </cell>
          <cell r="L43" t="str">
            <v>-</v>
          </cell>
          <cell r="M43" t="str">
            <v>-</v>
          </cell>
          <cell r="N43" t="str">
            <v>-</v>
          </cell>
          <cell r="O43">
            <v>100</v>
          </cell>
          <cell r="P43">
            <v>100</v>
          </cell>
          <cell r="Q43">
            <v>87.3</v>
          </cell>
          <cell r="R43">
            <v>100</v>
          </cell>
          <cell r="S43">
            <v>95.74</v>
          </cell>
          <cell r="T43">
            <v>100</v>
          </cell>
          <cell r="U43">
            <v>100</v>
          </cell>
          <cell r="V43">
            <v>100</v>
          </cell>
          <cell r="W43">
            <v>100</v>
          </cell>
          <cell r="X43">
            <v>100</v>
          </cell>
        </row>
        <row r="44">
          <cell r="A44">
            <v>43</v>
          </cell>
          <cell r="D44" t="str">
            <v>040132</v>
          </cell>
          <cell r="E44" t="str">
            <v>Multiva</v>
          </cell>
          <cell r="F44">
            <v>93.46</v>
          </cell>
          <cell r="G44">
            <v>100</v>
          </cell>
          <cell r="H44">
            <v>93.46</v>
          </cell>
          <cell r="I44">
            <v>93.46</v>
          </cell>
          <cell r="J44" t="str">
            <v>-</v>
          </cell>
          <cell r="K44" t="str">
            <v>-</v>
          </cell>
          <cell r="L44" t="str">
            <v>-</v>
          </cell>
          <cell r="M44" t="str">
            <v>-</v>
          </cell>
          <cell r="N44" t="str">
            <v>-</v>
          </cell>
          <cell r="O44">
            <v>97.08</v>
          </cell>
          <cell r="P44">
            <v>100</v>
          </cell>
          <cell r="Q44">
            <v>83.92</v>
          </cell>
          <cell r="R44">
            <v>100</v>
          </cell>
          <cell r="S44">
            <v>97.16</v>
          </cell>
          <cell r="T44">
            <v>100</v>
          </cell>
          <cell r="U44">
            <v>94.87</v>
          </cell>
          <cell r="V44">
            <v>100</v>
          </cell>
          <cell r="W44">
            <v>98.97</v>
          </cell>
          <cell r="X44">
            <v>100</v>
          </cell>
        </row>
        <row r="45">
          <cell r="A45">
            <v>44</v>
          </cell>
          <cell r="D45" t="str">
            <v>040140</v>
          </cell>
          <cell r="E45" t="str">
            <v>Consubanco</v>
          </cell>
          <cell r="F45">
            <v>92.95</v>
          </cell>
          <cell r="G45">
            <v>100</v>
          </cell>
          <cell r="H45">
            <v>92.95</v>
          </cell>
          <cell r="I45">
            <v>92.95</v>
          </cell>
          <cell r="J45" t="str">
            <v>-</v>
          </cell>
          <cell r="K45" t="str">
            <v>-</v>
          </cell>
          <cell r="L45" t="str">
            <v>-</v>
          </cell>
          <cell r="M45" t="str">
            <v>-</v>
          </cell>
          <cell r="N45" t="str">
            <v>-</v>
          </cell>
          <cell r="O45">
            <v>99.17</v>
          </cell>
          <cell r="P45">
            <v>100</v>
          </cell>
          <cell r="Q45">
            <v>85.32</v>
          </cell>
          <cell r="R45">
            <v>100</v>
          </cell>
          <cell r="T45">
            <v>100</v>
          </cell>
          <cell r="U45">
            <v>97.44</v>
          </cell>
          <cell r="V45">
            <v>100</v>
          </cell>
          <cell r="W45">
            <v>97.95</v>
          </cell>
          <cell r="X45">
            <v>100</v>
          </cell>
        </row>
        <row r="46">
          <cell r="A46">
            <v>45</v>
          </cell>
          <cell r="D46" t="str">
            <v>040036</v>
          </cell>
          <cell r="E46" t="str">
            <v>Inbursa</v>
          </cell>
          <cell r="F46">
            <v>91.85</v>
          </cell>
          <cell r="G46">
            <v>100</v>
          </cell>
          <cell r="H46">
            <v>91.85</v>
          </cell>
          <cell r="I46">
            <v>91.85</v>
          </cell>
          <cell r="J46" t="str">
            <v>-</v>
          </cell>
          <cell r="K46" t="str">
            <v>-</v>
          </cell>
          <cell r="L46" t="str">
            <v>-</v>
          </cell>
          <cell r="M46" t="str">
            <v>-</v>
          </cell>
          <cell r="N46" t="str">
            <v>-</v>
          </cell>
          <cell r="O46">
            <v>98.94</v>
          </cell>
          <cell r="P46">
            <v>100</v>
          </cell>
          <cell r="Q46">
            <v>80.22</v>
          </cell>
          <cell r="R46">
            <v>100</v>
          </cell>
          <cell r="S46">
            <v>97.97</v>
          </cell>
          <cell r="T46">
            <v>100</v>
          </cell>
          <cell r="U46">
            <v>66.67</v>
          </cell>
          <cell r="V46">
            <v>100</v>
          </cell>
          <cell r="W46">
            <v>95.9</v>
          </cell>
          <cell r="X46">
            <v>100</v>
          </cell>
        </row>
        <row r="47">
          <cell r="A47">
            <v>46</v>
          </cell>
          <cell r="D47" t="str">
            <v>040145</v>
          </cell>
          <cell r="E47" t="str">
            <v>Banco Base</v>
          </cell>
          <cell r="F47">
            <v>91.01</v>
          </cell>
          <cell r="G47">
            <v>100</v>
          </cell>
          <cell r="H47">
            <v>91.01</v>
          </cell>
          <cell r="I47">
            <v>91.01</v>
          </cell>
          <cell r="J47" t="str">
            <v>-</v>
          </cell>
          <cell r="K47" t="str">
            <v>-</v>
          </cell>
          <cell r="L47" t="str">
            <v>-</v>
          </cell>
          <cell r="M47" t="str">
            <v>-</v>
          </cell>
          <cell r="N47" t="str">
            <v>-</v>
          </cell>
          <cell r="O47">
            <v>99.44</v>
          </cell>
          <cell r="P47">
            <v>100</v>
          </cell>
          <cell r="Q47">
            <v>81.84</v>
          </cell>
          <cell r="R47">
            <v>100</v>
          </cell>
          <cell r="T47">
            <v>100</v>
          </cell>
          <cell r="U47">
            <v>84.62</v>
          </cell>
          <cell r="V47">
            <v>100</v>
          </cell>
          <cell r="W47">
            <v>97.44</v>
          </cell>
          <cell r="X47">
            <v>100</v>
          </cell>
        </row>
        <row r="48">
          <cell r="A48">
            <v>47</v>
          </cell>
          <cell r="D48" t="str">
            <v>040110</v>
          </cell>
          <cell r="E48" t="str">
            <v>J.P. Morgan</v>
          </cell>
          <cell r="F48">
            <v>89.79</v>
          </cell>
          <cell r="G48">
            <v>100</v>
          </cell>
          <cell r="H48">
            <v>89.79</v>
          </cell>
          <cell r="I48">
            <v>89.79</v>
          </cell>
          <cell r="J48" t="str">
            <v>-</v>
          </cell>
          <cell r="K48" t="str">
            <v>-</v>
          </cell>
          <cell r="L48" t="str">
            <v>-</v>
          </cell>
          <cell r="M48" t="str">
            <v>-</v>
          </cell>
          <cell r="N48" t="str">
            <v>-</v>
          </cell>
          <cell r="O48">
            <v>97.81</v>
          </cell>
          <cell r="P48">
            <v>100</v>
          </cell>
          <cell r="Q48">
            <v>92.54</v>
          </cell>
          <cell r="R48">
            <v>100</v>
          </cell>
          <cell r="T48">
            <v>100</v>
          </cell>
          <cell r="U48">
            <v>100</v>
          </cell>
          <cell r="V48">
            <v>100</v>
          </cell>
          <cell r="W48">
            <v>93.33</v>
          </cell>
          <cell r="X48">
            <v>100</v>
          </cell>
        </row>
        <row r="49">
          <cell r="A49">
            <v>48</v>
          </cell>
          <cell r="D49" t="str">
            <v>040059</v>
          </cell>
          <cell r="E49" t="str">
            <v>Invex</v>
          </cell>
          <cell r="F49">
            <v>88.79</v>
          </cell>
          <cell r="G49">
            <v>100</v>
          </cell>
          <cell r="H49">
            <v>88.79</v>
          </cell>
          <cell r="I49">
            <v>88.79</v>
          </cell>
          <cell r="J49" t="str">
            <v>-</v>
          </cell>
          <cell r="K49" t="str">
            <v>-</v>
          </cell>
          <cell r="L49" t="str">
            <v>-</v>
          </cell>
          <cell r="M49" t="str">
            <v>-</v>
          </cell>
          <cell r="N49" t="str">
            <v>-</v>
          </cell>
          <cell r="O49">
            <v>100</v>
          </cell>
          <cell r="P49">
            <v>100</v>
          </cell>
          <cell r="Q49">
            <v>74.09</v>
          </cell>
          <cell r="R49">
            <v>100</v>
          </cell>
          <cell r="S49">
            <v>90.7</v>
          </cell>
          <cell r="T49">
            <v>100</v>
          </cell>
          <cell r="U49">
            <v>76.92</v>
          </cell>
          <cell r="V49">
            <v>100</v>
          </cell>
          <cell r="W49">
            <v>99.49</v>
          </cell>
          <cell r="X49">
            <v>100</v>
          </cell>
        </row>
        <row r="50">
          <cell r="A50">
            <v>49</v>
          </cell>
          <cell r="D50" t="str">
            <v>040014</v>
          </cell>
          <cell r="E50" t="str">
            <v>Santander</v>
          </cell>
          <cell r="F50">
            <v>88.78</v>
          </cell>
          <cell r="G50">
            <v>100</v>
          </cell>
          <cell r="H50">
            <v>88.78</v>
          </cell>
          <cell r="I50">
            <v>88.78</v>
          </cell>
          <cell r="J50" t="str">
            <v>-</v>
          </cell>
          <cell r="K50" t="str">
            <v>-</v>
          </cell>
          <cell r="L50" t="str">
            <v>-</v>
          </cell>
          <cell r="M50" t="str">
            <v>-</v>
          </cell>
          <cell r="N50" t="str">
            <v>-</v>
          </cell>
          <cell r="O50">
            <v>99.73</v>
          </cell>
          <cell r="P50">
            <v>100</v>
          </cell>
          <cell r="Q50">
            <v>76.819999999999993</v>
          </cell>
          <cell r="R50">
            <v>100</v>
          </cell>
          <cell r="S50">
            <v>85.17</v>
          </cell>
          <cell r="T50">
            <v>100</v>
          </cell>
          <cell r="U50">
            <v>100</v>
          </cell>
          <cell r="V50">
            <v>100</v>
          </cell>
          <cell r="W50">
            <v>100</v>
          </cell>
          <cell r="X50">
            <v>100</v>
          </cell>
        </row>
        <row r="51">
          <cell r="A51">
            <v>50</v>
          </cell>
          <cell r="D51" t="str">
            <v>040152</v>
          </cell>
          <cell r="E51" t="str">
            <v>Bancrea</v>
          </cell>
          <cell r="F51">
            <v>85.65</v>
          </cell>
          <cell r="G51">
            <v>100</v>
          </cell>
          <cell r="H51">
            <v>85.65</v>
          </cell>
          <cell r="I51">
            <v>85.65</v>
          </cell>
          <cell r="J51" t="str">
            <v>-</v>
          </cell>
          <cell r="K51" t="str">
            <v>-</v>
          </cell>
          <cell r="L51" t="str">
            <v>-</v>
          </cell>
          <cell r="M51" t="str">
            <v>-</v>
          </cell>
          <cell r="N51" t="str">
            <v>-</v>
          </cell>
          <cell r="O51">
            <v>93.42</v>
          </cell>
          <cell r="P51">
            <v>100</v>
          </cell>
          <cell r="Q51">
            <v>61.94</v>
          </cell>
          <cell r="R51">
            <v>100</v>
          </cell>
          <cell r="S51">
            <v>100</v>
          </cell>
          <cell r="T51">
            <v>100</v>
          </cell>
          <cell r="U51">
            <v>66.67</v>
          </cell>
          <cell r="V51">
            <v>100</v>
          </cell>
          <cell r="W51">
            <v>96.41</v>
          </cell>
          <cell r="X51">
            <v>100</v>
          </cell>
        </row>
        <row r="52">
          <cell r="A52">
            <v>51</v>
          </cell>
          <cell r="D52" t="str">
            <v>040128</v>
          </cell>
          <cell r="E52" t="str">
            <v>Kapital (Antes Autofin)</v>
          </cell>
          <cell r="F52">
            <v>85.52</v>
          </cell>
          <cell r="G52">
            <v>100</v>
          </cell>
          <cell r="H52">
            <v>85.52</v>
          </cell>
          <cell r="I52">
            <v>85.52</v>
          </cell>
          <cell r="J52" t="str">
            <v>-</v>
          </cell>
          <cell r="K52" t="str">
            <v>-</v>
          </cell>
          <cell r="L52" t="str">
            <v>-</v>
          </cell>
          <cell r="M52" t="str">
            <v>-</v>
          </cell>
          <cell r="N52" t="str">
            <v>-</v>
          </cell>
          <cell r="O52">
            <v>90.69</v>
          </cell>
          <cell r="P52">
            <v>100</v>
          </cell>
          <cell r="Q52">
            <v>73.2</v>
          </cell>
          <cell r="R52">
            <v>100</v>
          </cell>
          <cell r="S52">
            <v>92.97</v>
          </cell>
          <cell r="T52">
            <v>100</v>
          </cell>
          <cell r="U52">
            <v>48.72</v>
          </cell>
          <cell r="V52">
            <v>100</v>
          </cell>
          <cell r="W52">
            <v>94.87</v>
          </cell>
          <cell r="X52">
            <v>100</v>
          </cell>
        </row>
        <row r="53">
          <cell r="A53">
            <v>52</v>
          </cell>
          <cell r="D53" t="str">
            <v>040136</v>
          </cell>
          <cell r="E53" t="str">
            <v>Intercam Banco</v>
          </cell>
          <cell r="F53">
            <v>75.010000000000005</v>
          </cell>
          <cell r="G53">
            <v>100</v>
          </cell>
          <cell r="H53">
            <v>75.010000000000005</v>
          </cell>
          <cell r="I53">
            <v>75.010000000000005</v>
          </cell>
          <cell r="J53" t="str">
            <v>-</v>
          </cell>
          <cell r="K53" t="str">
            <v>-</v>
          </cell>
          <cell r="L53" t="str">
            <v>-</v>
          </cell>
          <cell r="M53" t="str">
            <v>-</v>
          </cell>
          <cell r="N53" t="str">
            <v>-</v>
          </cell>
          <cell r="O53">
            <v>83.32</v>
          </cell>
          <cell r="P53">
            <v>100</v>
          </cell>
          <cell r="Q53">
            <v>71.61</v>
          </cell>
          <cell r="R53">
            <v>100</v>
          </cell>
          <cell r="T53">
            <v>100</v>
          </cell>
          <cell r="U53">
            <v>82.05</v>
          </cell>
          <cell r="V53">
            <v>100</v>
          </cell>
          <cell r="W53">
            <v>92.31</v>
          </cell>
          <cell r="X53">
            <v>100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election activeCell="I3" sqref="I3"/>
    </sheetView>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45962</v>
      </c>
      <c r="D33" s="14"/>
      <c r="E33" s="14"/>
      <c r="F33" s="14"/>
      <c r="G33" s="14"/>
      <c r="H33" s="14"/>
    </row>
    <row r="34" spans="2:8" ht="21.95" customHeight="1">
      <c r="B34" s="14"/>
      <c r="C34" s="16" t="str">
        <f>PROPER(TEXT(C33,"Mmmm"))&amp; " de " &amp; PROPER(TEXT(C33,"aaa"))</f>
        <v>Noviembre de 2025</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42"/>
      <c r="C39" s="543"/>
      <c r="D39" s="543"/>
      <c r="E39" s="543"/>
      <c r="F39" s="543"/>
      <c r="G39" s="543"/>
      <c r="H39" s="543"/>
    </row>
    <row r="40" spans="2:8" ht="75.75" customHeight="1">
      <c r="B40" s="543"/>
      <c r="C40" s="543"/>
      <c r="D40" s="543"/>
      <c r="E40" s="543"/>
      <c r="F40" s="543"/>
      <c r="G40" s="543"/>
      <c r="H40" s="543"/>
    </row>
    <row r="41" spans="2:8" ht="21.95" customHeight="1">
      <c r="B41" s="543"/>
      <c r="C41" s="543"/>
      <c r="D41" s="543"/>
      <c r="E41" s="543"/>
      <c r="F41" s="543"/>
      <c r="G41" s="543"/>
      <c r="H41" s="543"/>
    </row>
    <row r="42" spans="2:8" ht="21.95" customHeight="1">
      <c r="B42" s="543"/>
      <c r="C42" s="543"/>
      <c r="D42" s="543"/>
      <c r="E42" s="543"/>
      <c r="F42" s="543"/>
      <c r="G42" s="543"/>
      <c r="H42" s="543"/>
    </row>
    <row r="43" spans="2:8" ht="21.95" customHeight="1">
      <c r="B43" s="543"/>
      <c r="C43" s="543"/>
      <c r="D43" s="543"/>
      <c r="E43" s="543"/>
      <c r="F43" s="543"/>
      <c r="G43" s="543"/>
      <c r="H43" s="543"/>
    </row>
    <row r="44" spans="2:8">
      <c r="B44" s="543"/>
      <c r="C44" s="543"/>
      <c r="D44" s="543"/>
      <c r="E44" s="543"/>
      <c r="F44" s="543"/>
      <c r="G44" s="543"/>
      <c r="H44" s="543"/>
    </row>
    <row r="45" spans="2:8">
      <c r="B45" s="543"/>
      <c r="C45" s="543"/>
      <c r="D45" s="543"/>
      <c r="E45" s="543"/>
      <c r="F45" s="543"/>
      <c r="G45" s="543"/>
      <c r="H45" s="543"/>
    </row>
    <row r="46" spans="2:8">
      <c r="B46" s="543"/>
      <c r="C46" s="543"/>
      <c r="D46" s="543"/>
      <c r="E46" s="543"/>
      <c r="F46" s="543"/>
      <c r="G46" s="543"/>
      <c r="H46" s="543"/>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9"/>
  <sheetViews>
    <sheetView showGridLines="0" zoomScale="70" zoomScaleNormal="70" zoomScaleSheetLayoutView="70" workbookViewId="0">
      <selection activeCell="F8" sqref="F8"/>
    </sheetView>
  </sheetViews>
  <sheetFormatPr baseColWidth="10" defaultColWidth="0" defaultRowHeight="13.5" zeroHeight="1"/>
  <cols>
    <col min="1" max="1" width="4.28515625" style="2" customWidth="1"/>
    <col min="2" max="2" width="180" style="2" customWidth="1"/>
    <col min="3" max="3" width="3.28515625" style="26" customWidth="1"/>
    <col min="4" max="4" width="9.85546875"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1" width="11.28515625" style="26" bestFit="1" customWidth="1"/>
    <col min="12" max="13" width="11.28515625" style="26" hidden="1" customWidth="1"/>
    <col min="14" max="14" width="11" style="26"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39"/>
      <c r="B2" s="39"/>
      <c r="C2" s="39"/>
      <c r="D2" s="40"/>
      <c r="L2" s="41"/>
      <c r="M2" s="41"/>
      <c r="N2" s="41"/>
    </row>
    <row r="3" spans="1:102" ht="20.45" customHeight="1">
      <c r="D3" s="40"/>
    </row>
    <row r="4" spans="1:102" ht="299.25" customHeight="1">
      <c r="B4" s="43" t="s">
        <v>177</v>
      </c>
      <c r="D4" s="40"/>
    </row>
    <row r="5" spans="1:102" ht="20.45" customHeight="1">
      <c r="B5" s="44"/>
      <c r="D5" s="40"/>
    </row>
    <row r="6" spans="1:102" ht="85.15" customHeight="1">
      <c r="B6" s="545" t="s">
        <v>188</v>
      </c>
      <c r="D6" s="40"/>
    </row>
    <row r="7" spans="1:102" ht="85.15" customHeight="1">
      <c r="B7" s="545"/>
      <c r="D7" s="40"/>
    </row>
    <row r="8" spans="1:102" ht="112.15" customHeight="1">
      <c r="B8" s="545"/>
      <c r="D8" s="40"/>
    </row>
    <row r="9" spans="1:102" ht="105" customHeight="1">
      <c r="B9" s="545"/>
      <c r="D9" s="40"/>
    </row>
    <row r="10" spans="1:102" ht="19.899999999999999" customHeight="1">
      <c r="B10" s="45"/>
      <c r="D10" s="40"/>
    </row>
    <row r="11" spans="1:102" ht="90" customHeight="1">
      <c r="B11" s="533" t="s">
        <v>295</v>
      </c>
      <c r="D11" s="27"/>
    </row>
    <row r="12" spans="1:102" ht="13.9" customHeight="1">
      <c r="B12" s="534"/>
      <c r="C12" s="27"/>
      <c r="D12" s="27"/>
      <c r="E12" s="28"/>
      <c r="F12" s="28"/>
      <c r="G12" s="28"/>
      <c r="H12" s="28"/>
      <c r="I12" s="28"/>
      <c r="J12" s="28"/>
      <c r="K12" s="28"/>
      <c r="L12" s="28"/>
      <c r="M12" s="28"/>
      <c r="N12" s="28"/>
      <c r="O12" s="5"/>
      <c r="P12" s="5"/>
    </row>
    <row r="13" spans="1:102" ht="40.9" customHeight="1">
      <c r="B13" s="533" t="s">
        <v>186</v>
      </c>
      <c r="C13" s="29"/>
      <c r="D13" s="29"/>
      <c r="E13" s="28"/>
      <c r="F13" s="28"/>
      <c r="G13" s="28"/>
      <c r="H13" s="28"/>
      <c r="I13" s="28"/>
      <c r="J13" s="28"/>
      <c r="K13" s="28"/>
      <c r="L13" s="28"/>
      <c r="M13" s="28"/>
      <c r="N13" s="28"/>
      <c r="O13" s="5"/>
      <c r="P13" s="5"/>
    </row>
    <row r="14" spans="1:102" ht="15.6" customHeight="1">
      <c r="A14" s="30"/>
      <c r="B14" s="534"/>
      <c r="C14" s="31"/>
      <c r="D14" s="31"/>
      <c r="E14" s="32"/>
      <c r="F14" s="31"/>
      <c r="G14" s="31"/>
      <c r="H14" s="31"/>
      <c r="I14" s="31"/>
      <c r="J14" s="31"/>
      <c r="K14" s="31"/>
      <c r="L14" s="31"/>
      <c r="M14" s="31"/>
      <c r="N14" s="31"/>
    </row>
    <row r="15" spans="1:102" ht="122.45" customHeight="1">
      <c r="A15" s="30"/>
      <c r="B15" s="535" t="s">
        <v>296</v>
      </c>
      <c r="C15" s="31"/>
      <c r="D15" s="31"/>
      <c r="E15" s="31"/>
      <c r="F15" s="31"/>
      <c r="G15" s="31"/>
      <c r="H15" s="31"/>
      <c r="I15" s="31"/>
      <c r="J15" s="31"/>
      <c r="K15" s="31"/>
      <c r="L15" s="31"/>
      <c r="M15" s="31"/>
      <c r="N15" s="31"/>
    </row>
    <row r="16" spans="1:102" s="24" customFormat="1" ht="13.15" customHeight="1">
      <c r="A16" s="6"/>
      <c r="B16" s="458"/>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26">
      <c r="A17" s="6"/>
      <c r="B17" s="458" t="s">
        <v>230</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5">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105">
      <c r="A19" s="34"/>
      <c r="B19" s="458" t="s">
        <v>224</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5">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5.75" customHeight="1">
      <c r="A21" s="34"/>
      <c r="B21" s="46" t="s">
        <v>231</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5">
      <c r="A22" s="34"/>
      <c r="B22" s="46"/>
      <c r="C22" s="35"/>
      <c r="D22" s="35"/>
      <c r="E22" s="35"/>
      <c r="F22" s="35"/>
      <c r="G22" s="35"/>
      <c r="H22" s="35"/>
      <c r="I22" s="35"/>
      <c r="J22" s="35"/>
      <c r="K22" s="35"/>
      <c r="L22" s="35"/>
      <c r="M22" s="35"/>
      <c r="N22" s="35"/>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63">
      <c r="A23" s="34"/>
      <c r="B23" s="458" t="s">
        <v>293</v>
      </c>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28.5">
      <c r="A24" s="34"/>
      <c r="B24" s="458"/>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28.5">
      <c r="A25" s="34"/>
      <c r="B25" s="458" t="s">
        <v>294</v>
      </c>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28.5">
      <c r="A26" s="34"/>
      <c r="B26" s="42"/>
      <c r="C26" s="36"/>
      <c r="D26" s="36"/>
      <c r="E26" s="36"/>
      <c r="F26" s="36"/>
      <c r="G26" s="36"/>
      <c r="H26" s="36"/>
      <c r="I26" s="36"/>
      <c r="J26" s="36"/>
      <c r="K26" s="36"/>
      <c r="L26" s="36"/>
      <c r="M26" s="36"/>
      <c r="N26" s="3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t="28.5" hidden="1">
      <c r="A27" s="34"/>
      <c r="B27" s="42"/>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t="32.25" hidden="1">
      <c r="A28" s="37"/>
      <c r="B28" s="42"/>
      <c r="C28" s="38"/>
      <c r="D28" s="38"/>
      <c r="E28" s="38"/>
      <c r="F28" s="38"/>
      <c r="G28" s="38"/>
      <c r="H28" s="38"/>
      <c r="I28" s="38"/>
      <c r="J28" s="38"/>
      <c r="K28" s="38"/>
      <c r="L28" s="38"/>
      <c r="M28" s="38"/>
      <c r="N28" s="38"/>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t="13.15" hidden="1" customHeight="1">
      <c r="A29" s="6"/>
      <c r="B29" s="42"/>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t="13.15" hidden="1" customHeight="1">
      <c r="A30" s="6"/>
      <c r="B30" s="42"/>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6"/>
      <c r="B33" s="6"/>
      <c r="C33" s="33"/>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6"/>
      <c r="B34" s="6"/>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6"/>
      <c r="B35" s="6"/>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6"/>
      <c r="B36" s="6"/>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7"/>
      <c r="B37" s="7"/>
      <c r="C37" s="7"/>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46"/>
      <c r="B38" s="54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46"/>
      <c r="B39" s="54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46"/>
      <c r="B40" s="54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46"/>
      <c r="B41" s="54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idden="1">
      <c r="A42" s="546"/>
      <c r="B42" s="54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idden="1">
      <c r="A43" s="546"/>
      <c r="B43" s="54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idden="1">
      <c r="A44" s="546"/>
      <c r="B44" s="546"/>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idden="1">
      <c r="A45" s="546"/>
      <c r="B45" s="546"/>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7" spans="1:102" hidden="1">
      <c r="B47" s="544"/>
      <c r="C47" s="544"/>
      <c r="D47" s="544"/>
      <c r="E47" s="544"/>
      <c r="F47" s="544"/>
      <c r="G47" s="544"/>
      <c r="H47" s="544"/>
      <c r="I47" s="544"/>
      <c r="J47" s="544"/>
      <c r="K47" s="544"/>
      <c r="L47" s="544"/>
      <c r="M47" s="544"/>
      <c r="N47" s="544"/>
    </row>
    <row r="48" spans="1:102" hidden="1">
      <c r="B48" s="544"/>
      <c r="C48" s="544"/>
      <c r="D48" s="544"/>
      <c r="E48" s="544"/>
      <c r="F48" s="544"/>
      <c r="G48" s="544"/>
      <c r="H48" s="544"/>
      <c r="I48" s="544"/>
      <c r="J48" s="544"/>
      <c r="K48" s="544"/>
      <c r="L48" s="544"/>
      <c r="M48" s="544"/>
      <c r="N48" s="544"/>
    </row>
    <row r="49" spans="2:14" hidden="1">
      <c r="B49" s="544"/>
      <c r="C49" s="544"/>
      <c r="D49" s="544"/>
      <c r="E49" s="544"/>
      <c r="F49" s="544"/>
      <c r="G49" s="544"/>
      <c r="H49" s="544"/>
      <c r="I49" s="544"/>
      <c r="J49" s="544"/>
      <c r="K49" s="544"/>
      <c r="L49" s="544"/>
      <c r="M49" s="544"/>
      <c r="N49" s="544"/>
    </row>
    <row r="50" spans="2:14" hidden="1">
      <c r="B50" s="544"/>
      <c r="C50" s="544"/>
      <c r="D50" s="544"/>
      <c r="E50" s="544"/>
      <c r="F50" s="544"/>
      <c r="G50" s="544"/>
      <c r="H50" s="544"/>
      <c r="I50" s="544"/>
      <c r="J50" s="544"/>
      <c r="K50" s="544"/>
      <c r="L50" s="544"/>
      <c r="M50" s="544"/>
      <c r="N50" s="544"/>
    </row>
    <row r="51" spans="2:14" hidden="1">
      <c r="B51" s="544"/>
      <c r="C51" s="544"/>
      <c r="D51" s="544"/>
      <c r="E51" s="544"/>
      <c r="F51" s="544"/>
      <c r="G51" s="544"/>
      <c r="H51" s="544"/>
      <c r="I51" s="544"/>
      <c r="J51" s="544"/>
      <c r="K51" s="544"/>
      <c r="L51" s="544"/>
      <c r="M51" s="544"/>
      <c r="N51" s="544"/>
    </row>
    <row r="52" spans="2:14" hidden="1">
      <c r="B52" s="544"/>
      <c r="C52" s="544"/>
      <c r="D52" s="544"/>
      <c r="E52" s="544"/>
      <c r="F52" s="544"/>
      <c r="G52" s="544"/>
      <c r="H52" s="544"/>
      <c r="I52" s="544"/>
      <c r="J52" s="544"/>
      <c r="K52" s="544"/>
      <c r="L52" s="544"/>
      <c r="M52" s="544"/>
      <c r="N52" s="544"/>
    </row>
    <row r="54" spans="2:14" hidden="1">
      <c r="B54" s="544"/>
      <c r="C54" s="544"/>
      <c r="D54" s="544"/>
      <c r="E54" s="544"/>
      <c r="F54" s="544"/>
      <c r="G54" s="544"/>
      <c r="H54" s="544"/>
      <c r="I54" s="544"/>
      <c r="J54" s="544"/>
      <c r="K54" s="544"/>
      <c r="L54" s="544"/>
      <c r="M54" s="544"/>
      <c r="N54" s="544"/>
    </row>
    <row r="55" spans="2:14" hidden="1">
      <c r="B55" s="544"/>
      <c r="C55" s="544"/>
      <c r="D55" s="544"/>
      <c r="E55" s="544"/>
      <c r="F55" s="544"/>
      <c r="G55" s="544"/>
      <c r="H55" s="544"/>
      <c r="I55" s="544"/>
      <c r="J55" s="544"/>
      <c r="K55" s="544"/>
      <c r="L55" s="544"/>
      <c r="M55" s="544"/>
      <c r="N55" s="544"/>
    </row>
    <row r="59" spans="2:14" hidden="1">
      <c r="B59" s="544"/>
      <c r="C59" s="544"/>
      <c r="D59" s="544"/>
      <c r="E59" s="544"/>
      <c r="F59" s="544"/>
      <c r="G59" s="544"/>
      <c r="H59" s="544"/>
      <c r="I59" s="544"/>
      <c r="J59" s="544"/>
      <c r="K59" s="544"/>
      <c r="L59" s="544"/>
      <c r="M59" s="544"/>
      <c r="N59" s="544"/>
    </row>
  </sheetData>
  <mergeCells count="18">
    <mergeCell ref="B59:N59"/>
    <mergeCell ref="B49:N49"/>
    <mergeCell ref="B50:N50"/>
    <mergeCell ref="B51:N51"/>
    <mergeCell ref="B52:N52"/>
    <mergeCell ref="B54:N54"/>
    <mergeCell ref="B55:N55"/>
    <mergeCell ref="B48:N48"/>
    <mergeCell ref="B6:B9"/>
    <mergeCell ref="A38:B38"/>
    <mergeCell ref="A39:B39"/>
    <mergeCell ref="A40:B40"/>
    <mergeCell ref="A41:B41"/>
    <mergeCell ref="A42:B42"/>
    <mergeCell ref="A43:B43"/>
    <mergeCell ref="A44:B44"/>
    <mergeCell ref="A45:B45"/>
    <mergeCell ref="B47:N47"/>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B9" sqref="B9"/>
    </sheetView>
  </sheetViews>
  <sheetFormatPr baseColWidth="10" defaultColWidth="0" defaultRowHeight="0" customHeight="1" zeroHeight="1"/>
  <cols>
    <col min="1" max="1" width="11.7109375" style="2" customWidth="1"/>
    <col min="2" max="2" width="118.42578125" style="2" customWidth="1"/>
    <col min="3" max="3" width="11.7109375" style="26" customWidth="1"/>
    <col min="4" max="4" width="19"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2" width="11.28515625" style="26" bestFit="1" customWidth="1"/>
    <col min="13" max="13" width="11.28515625" style="26" customWidth="1"/>
    <col min="14" max="14" width="11" style="26"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155</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179</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150</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151</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152</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153</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156</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157</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158</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159</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160</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161</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162</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163</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164</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165</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166</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167</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168</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169</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178</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170</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171</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172</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173</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174</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154</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5"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5"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5"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5"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5"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5"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5"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5" hidden="1" customHeight="1">
      <c r="A44" s="546"/>
      <c r="B44" s="546"/>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5" hidden="1" customHeight="1">
      <c r="A45" s="546"/>
      <c r="B45" s="546"/>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5" hidden="1" customHeight="1">
      <c r="A46" s="546"/>
      <c r="B46" s="546"/>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5" hidden="1" customHeight="1">
      <c r="A47" s="546"/>
      <c r="B47" s="546"/>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46"/>
      <c r="B48" s="546"/>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5" hidden="1" customHeight="1">
      <c r="A49" s="546"/>
      <c r="B49" s="546"/>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5" hidden="1" customHeight="1">
      <c r="A50" s="546"/>
      <c r="B50" s="546"/>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5" hidden="1" customHeight="1">
      <c r="A51" s="546"/>
      <c r="B51" s="546"/>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5" hidden="1" customHeight="1">
      <c r="A52" s="546"/>
      <c r="B52" s="546"/>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5" hidden="1" customHeight="1">
      <c r="A53" s="546"/>
      <c r="B53" s="546"/>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5" hidden="1" customHeight="1">
      <c r="A54" s="546"/>
      <c r="B54" s="546"/>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5" hidden="1" customHeight="1">
      <c r="A55" s="546"/>
      <c r="B55" s="546"/>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44"/>
      <c r="C57" s="544"/>
      <c r="D57" s="544"/>
      <c r="E57" s="544"/>
      <c r="F57" s="544"/>
      <c r="G57" s="544"/>
      <c r="H57" s="544"/>
      <c r="I57" s="544"/>
      <c r="J57" s="544"/>
      <c r="K57" s="544"/>
      <c r="L57" s="544"/>
      <c r="M57" s="544"/>
      <c r="N57" s="544"/>
    </row>
    <row r="58" spans="1:102" ht="13.5" hidden="1">
      <c r="B58" s="544"/>
      <c r="C58" s="544"/>
      <c r="D58" s="544"/>
      <c r="E58" s="544"/>
      <c r="F58" s="544"/>
      <c r="G58" s="544"/>
      <c r="H58" s="544"/>
      <c r="I58" s="544"/>
      <c r="J58" s="544"/>
      <c r="K58" s="544"/>
      <c r="L58" s="544"/>
      <c r="M58" s="544"/>
      <c r="N58" s="544"/>
    </row>
    <row r="59" spans="1:102" ht="13.5" hidden="1">
      <c r="B59" s="544"/>
      <c r="C59" s="544"/>
      <c r="D59" s="544"/>
      <c r="E59" s="544"/>
      <c r="F59" s="544"/>
      <c r="G59" s="544"/>
      <c r="H59" s="544"/>
      <c r="I59" s="544"/>
      <c r="J59" s="544"/>
      <c r="K59" s="544"/>
      <c r="L59" s="544"/>
      <c r="M59" s="544"/>
      <c r="N59" s="544"/>
    </row>
    <row r="60" spans="1:102" ht="13.5" hidden="1">
      <c r="B60" s="544"/>
      <c r="C60" s="544"/>
      <c r="D60" s="544"/>
      <c r="E60" s="544"/>
      <c r="F60" s="544"/>
      <c r="G60" s="544"/>
      <c r="H60" s="544"/>
      <c r="I60" s="544"/>
      <c r="J60" s="544"/>
      <c r="K60" s="544"/>
      <c r="L60" s="544"/>
      <c r="M60" s="544"/>
      <c r="N60" s="544"/>
    </row>
    <row r="61" spans="1:102" ht="13.5" hidden="1">
      <c r="B61" s="544"/>
      <c r="C61" s="544"/>
      <c r="D61" s="544"/>
      <c r="E61" s="544"/>
      <c r="F61" s="544"/>
      <c r="G61" s="544"/>
      <c r="H61" s="544"/>
      <c r="I61" s="544"/>
      <c r="J61" s="544"/>
      <c r="K61" s="544"/>
      <c r="L61" s="544"/>
      <c r="M61" s="544"/>
      <c r="N61" s="544"/>
    </row>
    <row r="62" spans="1:102" ht="13.5" hidden="1">
      <c r="B62" s="544"/>
      <c r="C62" s="544"/>
      <c r="D62" s="544"/>
      <c r="E62" s="544"/>
      <c r="F62" s="544"/>
      <c r="G62" s="544"/>
      <c r="H62" s="544"/>
      <c r="I62" s="544"/>
      <c r="J62" s="544"/>
      <c r="K62" s="544"/>
      <c r="L62" s="544"/>
      <c r="M62" s="544"/>
      <c r="N62" s="544"/>
    </row>
    <row r="63" spans="1:102" ht="13.5" hidden="1"/>
    <row r="64" spans="1:102" ht="13.5" hidden="1">
      <c r="B64" s="544"/>
      <c r="C64" s="544"/>
      <c r="D64" s="544"/>
      <c r="E64" s="544"/>
      <c r="F64" s="544"/>
      <c r="G64" s="544"/>
      <c r="H64" s="544"/>
      <c r="I64" s="544"/>
      <c r="J64" s="544"/>
      <c r="K64" s="544"/>
      <c r="L64" s="544"/>
      <c r="M64" s="544"/>
      <c r="N64" s="544"/>
    </row>
    <row r="65" spans="2:14" ht="13.5" hidden="1">
      <c r="B65" s="544"/>
      <c r="C65" s="544"/>
      <c r="D65" s="544"/>
      <c r="E65" s="544"/>
      <c r="F65" s="544"/>
      <c r="G65" s="544"/>
      <c r="H65" s="544"/>
      <c r="I65" s="544"/>
      <c r="J65" s="544"/>
      <c r="K65" s="544"/>
      <c r="L65" s="544"/>
      <c r="M65" s="544"/>
      <c r="N65" s="544"/>
    </row>
    <row r="66" spans="2:14" ht="21.95" hidden="1" customHeight="1"/>
    <row r="67" spans="2:14" ht="20.100000000000001" hidden="1" customHeight="1"/>
    <row r="68" spans="2:14" ht="13.5" hidden="1"/>
    <row r="69" spans="2:14" ht="13.5" hidden="1">
      <c r="B69" s="544"/>
      <c r="C69" s="544"/>
      <c r="D69" s="544"/>
      <c r="E69" s="544"/>
      <c r="F69" s="544"/>
      <c r="G69" s="544"/>
      <c r="H69" s="544"/>
      <c r="I69" s="544"/>
      <c r="J69" s="544"/>
      <c r="K69" s="544"/>
      <c r="L69" s="544"/>
      <c r="M69" s="544"/>
      <c r="N69" s="544"/>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election activeCell="A6" sqref="A6"/>
    </sheetView>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189</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87</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536" t="s">
        <v>478</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18">
      <c r="A7" s="73" t="s">
        <v>84</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88</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election activeCell="B13" sqref="B13"/>
    </sheetView>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38" t="s">
        <v>211</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89</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sheetPr>
    <tabColor rgb="FF002060"/>
  </sheetPr>
  <dimension ref="A1:WVS72"/>
  <sheetViews>
    <sheetView showGridLines="0" zoomScale="70" zoomScaleNormal="70" zoomScaleSheetLayoutView="70" workbookViewId="0">
      <selection activeCell="H5" sqref="H5"/>
    </sheetView>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48"/>
      <c r="E1" s="548"/>
      <c r="F1" s="548"/>
    </row>
    <row r="2" spans="1:102" ht="43.15" customHeight="1">
      <c r="D2" s="21"/>
      <c r="E2" s="21"/>
      <c r="F2" s="21"/>
    </row>
    <row r="3" spans="1:102" ht="55.9" customHeight="1">
      <c r="D3" s="21"/>
      <c r="E3" s="21"/>
      <c r="F3" s="21"/>
    </row>
    <row r="4" spans="1:102" s="78" customFormat="1" ht="28.5" customHeight="1">
      <c r="A4" s="77"/>
      <c r="B4" s="549" t="s">
        <v>27</v>
      </c>
      <c r="C4" s="549"/>
      <c r="D4" s="549"/>
      <c r="E4" s="549"/>
      <c r="F4" s="549"/>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5" customHeight="1">
      <c r="A5" s="77"/>
      <c r="B5" s="550" t="s">
        <v>28</v>
      </c>
      <c r="C5" s="550"/>
      <c r="D5" s="550"/>
      <c r="E5" s="550"/>
      <c r="F5" s="550"/>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 customHeight="1">
      <c r="B6" s="551" t="s">
        <v>29</v>
      </c>
      <c r="C6" s="551"/>
      <c r="D6" s="551"/>
      <c r="E6" s="551"/>
      <c r="F6" s="551"/>
    </row>
    <row r="7" spans="1:102" ht="24.6" customHeight="1">
      <c r="B7" s="552" t="s">
        <v>481</v>
      </c>
      <c r="C7" s="553"/>
      <c r="D7" s="553"/>
      <c r="E7" s="553"/>
      <c r="F7" s="553"/>
    </row>
    <row r="8" spans="1:102" ht="40.9" customHeight="1">
      <c r="B8" s="436" t="s">
        <v>30</v>
      </c>
      <c r="C8" s="437" t="s">
        <v>236</v>
      </c>
      <c r="D8" s="437" t="s">
        <v>237</v>
      </c>
      <c r="E8" s="437" t="s">
        <v>238</v>
      </c>
      <c r="F8" s="437" t="s">
        <v>239</v>
      </c>
    </row>
    <row r="9" spans="1:102" s="3" customFormat="1" ht="20.100000000000001" customHeight="1">
      <c r="A9" s="2"/>
      <c r="B9" s="432" t="s">
        <v>31</v>
      </c>
      <c r="C9" s="433">
        <v>17.864063399999999</v>
      </c>
      <c r="D9" s="433">
        <v>17.864063399999999</v>
      </c>
      <c r="E9" s="433">
        <v>17.864063399999999</v>
      </c>
      <c r="F9" s="433" t="s">
        <v>225</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34" t="s">
        <v>32</v>
      </c>
      <c r="C10" s="435">
        <v>11.3046864</v>
      </c>
      <c r="D10" s="435">
        <v>10.256407400000001</v>
      </c>
      <c r="E10" s="435">
        <v>15.1270723</v>
      </c>
      <c r="F10" s="435" t="s">
        <v>225</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32" t="s">
        <v>479</v>
      </c>
      <c r="C11" s="433">
        <v>15.396783900000001</v>
      </c>
      <c r="D11" s="433">
        <v>15.396783900000001</v>
      </c>
      <c r="E11" s="433">
        <v>15.396783900000001</v>
      </c>
      <c r="F11" s="433" t="s">
        <v>225</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34" t="s">
        <v>33</v>
      </c>
      <c r="C12" s="435">
        <v>20.677678100000001</v>
      </c>
      <c r="D12" s="435">
        <v>17.6462012</v>
      </c>
      <c r="E12" s="435">
        <v>20.677678100000001</v>
      </c>
      <c r="F12" s="435" t="s">
        <v>225</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32" t="s">
        <v>34</v>
      </c>
      <c r="C13" s="433">
        <v>16.6896995</v>
      </c>
      <c r="D13" s="433">
        <v>16.6896995</v>
      </c>
      <c r="E13" s="433">
        <v>16.771129999999999</v>
      </c>
      <c r="F13" s="433" t="s">
        <v>225</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34" t="s">
        <v>35</v>
      </c>
      <c r="C14" s="435">
        <v>14.681157300000001</v>
      </c>
      <c r="D14" s="435">
        <v>14.681157300000001</v>
      </c>
      <c r="E14" s="435">
        <v>15.1723508</v>
      </c>
      <c r="F14" s="435" t="s">
        <v>225</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32" t="s">
        <v>36</v>
      </c>
      <c r="C15" s="433">
        <v>21.102721299999999</v>
      </c>
      <c r="D15" s="433">
        <v>21.102721299999999</v>
      </c>
      <c r="E15" s="433">
        <v>21.102721299999999</v>
      </c>
      <c r="F15" s="433" t="s">
        <v>225</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34" t="s">
        <v>185</v>
      </c>
      <c r="C16" s="435">
        <v>259.7230601</v>
      </c>
      <c r="D16" s="435">
        <v>259.7230601</v>
      </c>
      <c r="E16" s="435">
        <v>259.7230601</v>
      </c>
      <c r="F16" s="435" t="s">
        <v>225</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32" t="s">
        <v>226</v>
      </c>
      <c r="C17" s="433">
        <v>13.1391838</v>
      </c>
      <c r="D17" s="433">
        <v>13.1391838</v>
      </c>
      <c r="E17" s="433">
        <v>13.1391838</v>
      </c>
      <c r="F17" s="433" t="s">
        <v>225</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34" t="s">
        <v>37</v>
      </c>
      <c r="C18" s="435">
        <v>15.9932388</v>
      </c>
      <c r="D18" s="435">
        <v>15.9932388</v>
      </c>
      <c r="E18" s="435">
        <v>15.9932388</v>
      </c>
      <c r="F18" s="435" t="s">
        <v>225</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32" t="s">
        <v>38</v>
      </c>
      <c r="C19" s="433">
        <v>188.0414935</v>
      </c>
      <c r="D19" s="433">
        <v>188.0414935</v>
      </c>
      <c r="E19" s="433">
        <v>188.0414935</v>
      </c>
      <c r="F19" s="433" t="s">
        <v>225</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34" t="s">
        <v>232</v>
      </c>
      <c r="C20" s="435">
        <v>36.286970699999998</v>
      </c>
      <c r="D20" s="435">
        <v>36.286970699999998</v>
      </c>
      <c r="E20" s="435">
        <v>36.286970699999998</v>
      </c>
      <c r="F20" s="435" t="s">
        <v>225</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32" t="s">
        <v>227</v>
      </c>
      <c r="C21" s="433">
        <v>15.709376799999999</v>
      </c>
      <c r="D21" s="433">
        <v>15.709376799999999</v>
      </c>
      <c r="E21" s="433">
        <v>15.709376799999999</v>
      </c>
      <c r="F21" s="433" t="s">
        <v>225</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34" t="s">
        <v>39</v>
      </c>
      <c r="C22" s="435">
        <v>10.836611899999999</v>
      </c>
      <c r="D22" s="435">
        <v>10.223940300000001</v>
      </c>
      <c r="E22" s="435">
        <v>13.562546599999999</v>
      </c>
      <c r="F22" s="435" t="s">
        <v>225</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32" t="s">
        <v>40</v>
      </c>
      <c r="C23" s="433">
        <v>17.790379900000001</v>
      </c>
      <c r="D23" s="433">
        <v>17.790379900000001</v>
      </c>
      <c r="E23" s="433">
        <v>17.790379900000001</v>
      </c>
      <c r="F23" s="433" t="s">
        <v>225</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34" t="s">
        <v>41</v>
      </c>
      <c r="C24" s="435">
        <v>45.112105399999997</v>
      </c>
      <c r="D24" s="435">
        <v>45.112105399999997</v>
      </c>
      <c r="E24" s="435">
        <v>45.155608800000003</v>
      </c>
      <c r="F24" s="435" t="s">
        <v>225</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32" t="s">
        <v>42</v>
      </c>
      <c r="C25" s="433">
        <v>13.554877899999999</v>
      </c>
      <c r="D25" s="433">
        <v>13.554877899999999</v>
      </c>
      <c r="E25" s="433">
        <v>13.554877899999999</v>
      </c>
      <c r="F25" s="433" t="s">
        <v>225</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34" t="s">
        <v>43</v>
      </c>
      <c r="C26" s="435">
        <v>22.247010899999999</v>
      </c>
      <c r="D26" s="435">
        <v>14.949017</v>
      </c>
      <c r="E26" s="435">
        <v>22.451090300000001</v>
      </c>
      <c r="F26" s="435" t="s">
        <v>225</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32" t="s">
        <v>44</v>
      </c>
      <c r="C27" s="433">
        <v>15.026559000000001</v>
      </c>
      <c r="D27" s="433">
        <v>15.026559000000001</v>
      </c>
      <c r="E27" s="433">
        <v>15.0295688</v>
      </c>
      <c r="F27" s="433" t="s">
        <v>225</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34" t="s">
        <v>45</v>
      </c>
      <c r="C28" s="435">
        <v>22.918911399999999</v>
      </c>
      <c r="D28" s="435">
        <v>22.918911399999999</v>
      </c>
      <c r="E28" s="435">
        <v>23.2714705</v>
      </c>
      <c r="F28" s="435" t="s">
        <v>225</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32" t="s">
        <v>46</v>
      </c>
      <c r="C29" s="433">
        <v>25.227769899999998</v>
      </c>
      <c r="D29" s="433">
        <v>25.227769899999998</v>
      </c>
      <c r="E29" s="433">
        <v>25.227769899999998</v>
      </c>
      <c r="F29" s="433" t="s">
        <v>225</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34" t="s">
        <v>47</v>
      </c>
      <c r="C30" s="435">
        <v>16.350259300000001</v>
      </c>
      <c r="D30" s="435">
        <v>16.350259300000001</v>
      </c>
      <c r="E30" s="435">
        <v>20.059411300000001</v>
      </c>
      <c r="F30" s="435" t="s">
        <v>225</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32" t="s">
        <v>48</v>
      </c>
      <c r="C31" s="433">
        <v>10.5718499</v>
      </c>
      <c r="D31" s="433">
        <v>10.5718499</v>
      </c>
      <c r="E31" s="433">
        <v>15.691785400000001</v>
      </c>
      <c r="F31" s="433" t="s">
        <v>225</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34" t="s">
        <v>49</v>
      </c>
      <c r="C32" s="435">
        <v>75.144836699999999</v>
      </c>
      <c r="D32" s="435">
        <v>75.144836699999999</v>
      </c>
      <c r="E32" s="435">
        <v>75.144836699999999</v>
      </c>
      <c r="F32" s="435" t="s">
        <v>225</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32" t="s">
        <v>228</v>
      </c>
      <c r="C33" s="433">
        <v>23.026214</v>
      </c>
      <c r="D33" s="433">
        <v>23.026214</v>
      </c>
      <c r="E33" s="433">
        <v>23.026214</v>
      </c>
      <c r="F33" s="433" t="s">
        <v>225</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34" t="s">
        <v>51</v>
      </c>
      <c r="C34" s="435">
        <v>32.055131500000002</v>
      </c>
      <c r="D34" s="435">
        <v>32.055131500000002</v>
      </c>
      <c r="E34" s="435">
        <v>32.055131500000002</v>
      </c>
      <c r="F34" s="435" t="s">
        <v>225</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32" t="s">
        <v>52</v>
      </c>
      <c r="C35" s="433">
        <v>13.5742923</v>
      </c>
      <c r="D35" s="433">
        <v>9.4214900999999998</v>
      </c>
      <c r="E35" s="433">
        <v>13.5742923</v>
      </c>
      <c r="F35" s="433" t="s">
        <v>225</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34" t="s">
        <v>53</v>
      </c>
      <c r="C36" s="435">
        <v>170.47938099999999</v>
      </c>
      <c r="D36" s="435">
        <v>170.47938099999999</v>
      </c>
      <c r="E36" s="435">
        <v>170.47938099999999</v>
      </c>
      <c r="F36" s="435" t="s">
        <v>225</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32" t="s">
        <v>54</v>
      </c>
      <c r="C37" s="433">
        <v>24.038933</v>
      </c>
      <c r="D37" s="433">
        <v>24.038933</v>
      </c>
      <c r="E37" s="433">
        <v>24.038933</v>
      </c>
      <c r="F37" s="433" t="s">
        <v>225</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34" t="s">
        <v>55</v>
      </c>
      <c r="C38" s="435">
        <v>76.686185800000004</v>
      </c>
      <c r="D38" s="435">
        <v>76.686185800000004</v>
      </c>
      <c r="E38" s="435">
        <v>76.686185800000004</v>
      </c>
      <c r="F38" s="435" t="s">
        <v>225</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32" t="s">
        <v>235</v>
      </c>
      <c r="C39" s="433">
        <v>438.38870050000003</v>
      </c>
      <c r="D39" s="433">
        <v>438.38870050000003</v>
      </c>
      <c r="E39" s="433">
        <v>438.38870050000003</v>
      </c>
      <c r="F39" s="433" t="s">
        <v>225</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34" t="s">
        <v>56</v>
      </c>
      <c r="C40" s="435">
        <v>13.207499200000001</v>
      </c>
      <c r="D40" s="435">
        <v>13.207499200000001</v>
      </c>
      <c r="E40" s="435">
        <v>19.924942300000001</v>
      </c>
      <c r="F40" s="435" t="s">
        <v>225</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32" t="s">
        <v>57</v>
      </c>
      <c r="C41" s="433">
        <v>23.494685199999999</v>
      </c>
      <c r="D41" s="433">
        <v>16.840440300000001</v>
      </c>
      <c r="E41" s="433">
        <v>23.8233867</v>
      </c>
      <c r="F41" s="433" t="s">
        <v>225</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34" t="s">
        <v>58</v>
      </c>
      <c r="C42" s="435">
        <v>23.370200199999999</v>
      </c>
      <c r="D42" s="435">
        <v>23.370200199999999</v>
      </c>
      <c r="E42" s="435">
        <v>23.370200199999999</v>
      </c>
      <c r="F42" s="435" t="s">
        <v>225</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32" t="s">
        <v>59</v>
      </c>
      <c r="C43" s="433">
        <v>12.938504999999999</v>
      </c>
      <c r="D43" s="433">
        <v>12.938504999999999</v>
      </c>
      <c r="E43" s="433">
        <v>16.315740900000002</v>
      </c>
      <c r="F43" s="433" t="s">
        <v>225</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34" t="s">
        <v>60</v>
      </c>
      <c r="C44" s="435">
        <v>55.8971424</v>
      </c>
      <c r="D44" s="435">
        <v>55.8971424</v>
      </c>
      <c r="E44" s="435">
        <v>55.8971424</v>
      </c>
      <c r="F44" s="435" t="s">
        <v>225</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32" t="s">
        <v>61</v>
      </c>
      <c r="C45" s="433">
        <v>15.973553900000001</v>
      </c>
      <c r="D45" s="433">
        <v>15.973553900000001</v>
      </c>
      <c r="E45" s="433">
        <v>15.973553900000001</v>
      </c>
      <c r="F45" s="433" t="s">
        <v>225</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34" t="s">
        <v>62</v>
      </c>
      <c r="C46" s="435">
        <v>45.290424399999999</v>
      </c>
      <c r="D46" s="435">
        <v>45.290424399999999</v>
      </c>
      <c r="E46" s="435">
        <v>45.290424399999999</v>
      </c>
      <c r="F46" s="435" t="s">
        <v>225</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32" t="s">
        <v>63</v>
      </c>
      <c r="C47" s="433">
        <v>43.7815017</v>
      </c>
      <c r="D47" s="433">
        <v>43.7815017</v>
      </c>
      <c r="E47" s="433">
        <v>43.812379499999999</v>
      </c>
      <c r="F47" s="433" t="s">
        <v>225</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34" t="s">
        <v>64</v>
      </c>
      <c r="C48" s="435">
        <v>92.409965700000001</v>
      </c>
      <c r="D48" s="435">
        <v>92.409965700000001</v>
      </c>
      <c r="E48" s="435">
        <v>92.409965700000001</v>
      </c>
      <c r="F48" s="435" t="s">
        <v>225</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32" t="s">
        <v>65</v>
      </c>
      <c r="C49" s="433">
        <v>19.534527499999999</v>
      </c>
      <c r="D49" s="433">
        <v>19.534527499999999</v>
      </c>
      <c r="E49" s="433">
        <v>19.553869800000001</v>
      </c>
      <c r="F49" s="433" t="s">
        <v>225</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34" t="s">
        <v>66</v>
      </c>
      <c r="C50" s="435">
        <v>43.831194000000004</v>
      </c>
      <c r="D50" s="435">
        <v>43.831194000000004</v>
      </c>
      <c r="E50" s="435">
        <v>43.831194000000004</v>
      </c>
      <c r="F50" s="435" t="s">
        <v>225</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32" t="s">
        <v>67</v>
      </c>
      <c r="C51" s="433">
        <v>12.799267499999999</v>
      </c>
      <c r="D51" s="433">
        <v>12.799267499999999</v>
      </c>
      <c r="E51" s="433">
        <v>15.356120900000001</v>
      </c>
      <c r="F51" s="433" t="s">
        <v>225</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34" t="s">
        <v>229</v>
      </c>
      <c r="C52" s="435">
        <v>49.688755</v>
      </c>
      <c r="D52" s="435">
        <v>49.688755</v>
      </c>
      <c r="E52" s="435">
        <v>49.688755</v>
      </c>
      <c r="F52" s="435" t="s">
        <v>225</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32" t="s">
        <v>68</v>
      </c>
      <c r="C53" s="433">
        <v>138.26542359999999</v>
      </c>
      <c r="D53" s="433">
        <v>138.26542359999999</v>
      </c>
      <c r="E53" s="433">
        <v>138.26542359999999</v>
      </c>
      <c r="F53" s="433" t="s">
        <v>225</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34" t="s">
        <v>69</v>
      </c>
      <c r="C54" s="435">
        <v>14.3667268</v>
      </c>
      <c r="D54" s="435">
        <v>14.3667268</v>
      </c>
      <c r="E54" s="435">
        <v>14.4996954</v>
      </c>
      <c r="F54" s="435" t="s">
        <v>225</v>
      </c>
    </row>
    <row r="55" spans="1:102" ht="20.100000000000001" customHeight="1">
      <c r="B55" s="432" t="s">
        <v>70</v>
      </c>
      <c r="C55" s="433">
        <v>15.058574800000001</v>
      </c>
      <c r="D55" s="433">
        <v>13.696516900000001</v>
      </c>
      <c r="E55" s="433">
        <v>19.920007300000002</v>
      </c>
      <c r="F55" s="433" t="s">
        <v>225</v>
      </c>
    </row>
    <row r="56" spans="1:102" ht="20.100000000000001" customHeight="1">
      <c r="B56" s="434" t="s">
        <v>71</v>
      </c>
      <c r="C56" s="435">
        <v>19.132872500000001</v>
      </c>
      <c r="D56" s="435">
        <v>17.248518099999998</v>
      </c>
      <c r="E56" s="435">
        <v>19.133679699999998</v>
      </c>
      <c r="F56" s="435" t="s">
        <v>225</v>
      </c>
    </row>
    <row r="57" spans="1:102" ht="20.100000000000001" customHeight="1">
      <c r="B57" s="432" t="s">
        <v>72</v>
      </c>
      <c r="C57" s="433">
        <v>37.705054599999997</v>
      </c>
      <c r="D57" s="433">
        <v>37.705054599999997</v>
      </c>
      <c r="E57" s="433">
        <v>37.705054599999997</v>
      </c>
      <c r="F57" s="433" t="s">
        <v>225</v>
      </c>
    </row>
    <row r="58" spans="1:102" ht="20.100000000000001" customHeight="1">
      <c r="B58" s="434" t="s">
        <v>73</v>
      </c>
      <c r="C58" s="435">
        <v>14.769003400000001</v>
      </c>
      <c r="D58" s="435">
        <v>14.769003400000001</v>
      </c>
      <c r="E58" s="435">
        <v>14.769003400000001</v>
      </c>
      <c r="F58" s="435" t="s">
        <v>225</v>
      </c>
    </row>
    <row r="59" spans="1:102" ht="20.100000000000001" customHeight="1">
      <c r="B59" s="432" t="s">
        <v>74</v>
      </c>
      <c r="C59" s="433">
        <v>27.9411609</v>
      </c>
      <c r="D59" s="433">
        <v>27.9411609</v>
      </c>
      <c r="E59" s="433">
        <v>27.9411609</v>
      </c>
      <c r="F59" s="433" t="s">
        <v>225</v>
      </c>
    </row>
    <row r="60" spans="1:102" ht="20.100000000000001" customHeight="1">
      <c r="B60" s="531" t="s">
        <v>75</v>
      </c>
      <c r="C60" s="532">
        <v>18.483899999999998</v>
      </c>
      <c r="D60" s="532">
        <v>17.1859</v>
      </c>
      <c r="E60" s="532">
        <v>20.508800000000001</v>
      </c>
      <c r="F60" s="532"/>
    </row>
    <row r="61" spans="1:102" ht="31.5" customHeight="1">
      <c r="B61" s="554" t="s">
        <v>480</v>
      </c>
      <c r="C61" s="554"/>
      <c r="D61" s="554"/>
      <c r="E61" s="554"/>
      <c r="F61" s="554"/>
      <c r="G61" s="22"/>
    </row>
    <row r="62" spans="1:102" ht="16.899999999999999" customHeight="1">
      <c r="B62" s="547" t="s">
        <v>180</v>
      </c>
      <c r="C62" s="547"/>
      <c r="D62" s="547"/>
      <c r="E62" s="547"/>
      <c r="F62" s="547"/>
    </row>
    <row r="63" spans="1:102" ht="18.75" customHeight="1">
      <c r="B63" s="547" t="s">
        <v>181</v>
      </c>
      <c r="C63" s="547"/>
      <c r="D63" s="547"/>
      <c r="E63" s="547"/>
      <c r="F63" s="547"/>
      <c r="G63" s="22"/>
    </row>
    <row r="64" spans="1:102" ht="18.75" customHeight="1">
      <c r="B64" s="547" t="s">
        <v>182</v>
      </c>
      <c r="C64" s="547"/>
      <c r="D64" s="547"/>
      <c r="E64" s="547"/>
      <c r="F64" s="547"/>
      <c r="G64" s="22"/>
    </row>
    <row r="65" spans="2:7" ht="18.75" customHeight="1">
      <c r="B65" s="547" t="s">
        <v>76</v>
      </c>
      <c r="C65" s="547"/>
      <c r="D65" s="547"/>
      <c r="E65" s="547"/>
      <c r="F65" s="547"/>
      <c r="G65" s="22"/>
    </row>
    <row r="66" spans="2:7" ht="15">
      <c r="B66" s="79"/>
      <c r="C66" s="77"/>
      <c r="D66" s="77"/>
      <c r="E66" s="77"/>
      <c r="F66" s="77"/>
    </row>
    <row r="67" spans="2:7" ht="15">
      <c r="B67" s="77"/>
      <c r="C67" s="77"/>
      <c r="D67" s="77"/>
      <c r="E67" s="77"/>
      <c r="F67" s="77"/>
    </row>
    <row r="72" spans="2:7">
      <c r="B72" s="23"/>
    </row>
  </sheetData>
  <mergeCells count="10">
    <mergeCell ref="B62:F62"/>
    <mergeCell ref="B63:F63"/>
    <mergeCell ref="B64:F64"/>
    <mergeCell ref="B65:F65"/>
    <mergeCell ref="D1:F1"/>
    <mergeCell ref="B4:F4"/>
    <mergeCell ref="B5:F5"/>
    <mergeCell ref="B6:F6"/>
    <mergeCell ref="B7:F7"/>
    <mergeCell ref="B61:F61"/>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CFDA-1E60-4D21-99E5-4168996A0BBF}">
  <sheetPr>
    <tabColor rgb="FF002060"/>
    <pageSetUpPr fitToPage="1"/>
  </sheetPr>
  <dimension ref="A1:P74"/>
  <sheetViews>
    <sheetView showGridLines="0" workbookViewId="0">
      <selection activeCell="B32" sqref="B32:O35"/>
    </sheetView>
  </sheetViews>
  <sheetFormatPr baseColWidth="10" defaultColWidth="0" defaultRowHeight="15" customHeight="1" zeroHeight="1"/>
  <cols>
    <col min="1" max="1" width="8.7109375" customWidth="1"/>
    <col min="2" max="3" width="9.28515625" customWidth="1"/>
    <col min="4" max="4" width="10.42578125" customWidth="1"/>
    <col min="5" max="5" width="12.5703125" customWidth="1"/>
    <col min="6" max="6" width="10.85546875" bestFit="1" customWidth="1"/>
    <col min="7" max="14" width="9.28515625" customWidth="1"/>
    <col min="15" max="15" width="8.7109375" customWidth="1"/>
    <col min="16" max="16" width="9.28515625" customWidth="1"/>
    <col min="17" max="16384" width="11.5703125" hidden="1"/>
  </cols>
  <sheetData>
    <row r="1" spans="2:15"/>
    <row r="2" spans="2:15"/>
    <row r="3" spans="2:15"/>
    <row r="4" spans="2:15"/>
    <row r="5" spans="2:15"/>
    <row r="6" spans="2:15"/>
    <row r="7" spans="2:15" ht="3" customHeight="1"/>
    <row r="8" spans="2:15" ht="3" customHeight="1"/>
    <row r="9" spans="2:15" ht="3" customHeight="1"/>
    <row r="10" spans="2:15" ht="3.75" customHeight="1"/>
    <row r="11" spans="2:15" ht="21" thickBot="1">
      <c r="B11" s="566" t="s">
        <v>92</v>
      </c>
      <c r="C11" s="566"/>
      <c r="D11" s="566"/>
      <c r="E11" s="566"/>
      <c r="F11" s="566"/>
      <c r="G11" s="566"/>
      <c r="H11" s="566"/>
      <c r="I11" s="566"/>
      <c r="J11" s="566"/>
      <c r="K11" s="566"/>
      <c r="L11" s="566"/>
      <c r="M11" s="566"/>
      <c r="N11" s="566"/>
      <c r="O11" s="566"/>
    </row>
    <row r="12" spans="2:15" ht="18">
      <c r="B12" s="567" t="s">
        <v>93</v>
      </c>
      <c r="C12" s="567"/>
      <c r="D12" s="567"/>
      <c r="E12" s="567"/>
      <c r="F12" s="567"/>
      <c r="G12" s="567"/>
      <c r="H12" s="567"/>
      <c r="I12" s="567"/>
      <c r="J12" s="567"/>
      <c r="K12" s="567"/>
      <c r="L12" s="567"/>
      <c r="M12" s="567"/>
      <c r="N12" s="567"/>
      <c r="O12" s="567"/>
    </row>
    <row r="13" spans="2:15"/>
    <row r="14" spans="2:15" ht="14.45" customHeight="1">
      <c r="B14" s="558" t="s">
        <v>240</v>
      </c>
      <c r="C14" s="558"/>
      <c r="D14" s="558"/>
      <c r="E14" s="558"/>
      <c r="F14" s="558"/>
      <c r="G14" s="558"/>
      <c r="H14" s="558"/>
      <c r="I14" s="558"/>
      <c r="J14" s="558"/>
      <c r="K14" s="558"/>
      <c r="L14" s="558"/>
      <c r="M14" s="558"/>
      <c r="N14" s="558"/>
      <c r="O14" s="558"/>
    </row>
    <row r="15" spans="2:15" ht="14.45" customHeight="1">
      <c r="B15" s="558"/>
      <c r="C15" s="558"/>
      <c r="D15" s="558"/>
      <c r="E15" s="558"/>
      <c r="F15" s="558"/>
      <c r="G15" s="558"/>
      <c r="H15" s="558"/>
      <c r="I15" s="558"/>
      <c r="J15" s="558"/>
      <c r="K15" s="558"/>
      <c r="L15" s="558"/>
      <c r="M15" s="558"/>
      <c r="N15" s="558"/>
      <c r="O15" s="558"/>
    </row>
    <row r="16" spans="2:15" ht="14.45" customHeight="1">
      <c r="B16" s="558"/>
      <c r="C16" s="558"/>
      <c r="D16" s="558"/>
      <c r="E16" s="558"/>
      <c r="F16" s="558"/>
      <c r="G16" s="558"/>
      <c r="H16" s="558"/>
      <c r="I16" s="558"/>
      <c r="J16" s="558"/>
      <c r="K16" s="558"/>
      <c r="L16" s="558"/>
      <c r="M16" s="558"/>
      <c r="N16" s="558"/>
      <c r="O16" s="558"/>
    </row>
    <row r="17" spans="2:16" ht="14.45" customHeight="1">
      <c r="B17" s="558"/>
      <c r="C17" s="558"/>
      <c r="D17" s="558"/>
      <c r="E17" s="558"/>
      <c r="F17" s="558"/>
      <c r="G17" s="558"/>
      <c r="H17" s="558"/>
      <c r="I17" s="558"/>
      <c r="J17" s="558"/>
      <c r="K17" s="558"/>
      <c r="L17" s="558"/>
      <c r="M17" s="558"/>
      <c r="N17" s="558"/>
      <c r="O17" s="558"/>
    </row>
    <row r="18" spans="2:16" ht="14.45" customHeight="1">
      <c r="B18" s="558"/>
      <c r="C18" s="558"/>
      <c r="D18" s="558"/>
      <c r="E18" s="558"/>
      <c r="F18" s="558"/>
      <c r="G18" s="558"/>
      <c r="H18" s="558"/>
      <c r="I18" s="558"/>
      <c r="J18" s="558"/>
      <c r="K18" s="558"/>
      <c r="L18" s="558"/>
      <c r="M18" s="558"/>
      <c r="N18" s="558"/>
      <c r="O18" s="558"/>
    </row>
    <row r="19" spans="2:16" ht="14.45" customHeight="1">
      <c r="B19" s="459"/>
      <c r="C19" s="459"/>
      <c r="D19" s="459"/>
      <c r="E19" s="459"/>
      <c r="F19" s="459"/>
      <c r="G19" s="459"/>
      <c r="H19" s="459"/>
      <c r="I19" s="459"/>
      <c r="J19" s="459"/>
      <c r="K19" s="459"/>
      <c r="L19" s="459"/>
      <c r="M19" s="459"/>
    </row>
    <row r="20" spans="2:16" ht="21.6" customHeight="1">
      <c r="B20" s="460" t="s">
        <v>241</v>
      </c>
      <c r="C20" s="568" t="s">
        <v>242</v>
      </c>
      <c r="D20" s="568"/>
      <c r="E20" s="460" t="s">
        <v>243</v>
      </c>
      <c r="F20" s="568" t="s">
        <v>94</v>
      </c>
      <c r="G20" s="568"/>
      <c r="H20" s="568"/>
      <c r="I20" s="568"/>
      <c r="J20" s="568"/>
      <c r="K20" s="568"/>
      <c r="L20" s="568"/>
      <c r="M20" s="568"/>
      <c r="N20" s="568"/>
      <c r="O20" s="568"/>
    </row>
    <row r="21" spans="2:16" ht="16.5">
      <c r="B21" s="461">
        <v>1</v>
      </c>
      <c r="C21" s="564" t="s">
        <v>244</v>
      </c>
      <c r="D21" s="564"/>
      <c r="E21" s="461">
        <v>22</v>
      </c>
      <c r="F21" s="565" t="s">
        <v>245</v>
      </c>
      <c r="G21" s="565"/>
      <c r="H21" s="565"/>
      <c r="I21" s="565"/>
      <c r="J21" s="565"/>
      <c r="K21" s="565"/>
      <c r="L21" s="565"/>
      <c r="M21" s="565"/>
      <c r="N21" s="565"/>
      <c r="O21" s="565"/>
    </row>
    <row r="22" spans="2:16" ht="16.5">
      <c r="B22" s="461">
        <v>2</v>
      </c>
      <c r="C22" s="564" t="s">
        <v>246</v>
      </c>
      <c r="D22" s="564"/>
      <c r="E22" s="461">
        <v>11</v>
      </c>
      <c r="F22" s="565" t="s">
        <v>247</v>
      </c>
      <c r="G22" s="565"/>
      <c r="H22" s="565"/>
      <c r="I22" s="565"/>
      <c r="J22" s="565"/>
      <c r="K22" s="565"/>
      <c r="L22" s="565"/>
      <c r="M22" s="565"/>
      <c r="N22" s="565"/>
      <c r="O22" s="565"/>
    </row>
    <row r="23" spans="2:16" ht="16.5">
      <c r="B23" s="461">
        <v>3</v>
      </c>
      <c r="C23" s="564" t="s">
        <v>248</v>
      </c>
      <c r="D23" s="564"/>
      <c r="E23" s="461">
        <v>4</v>
      </c>
      <c r="F23" s="565" t="s">
        <v>249</v>
      </c>
      <c r="G23" s="565"/>
      <c r="H23" s="565"/>
      <c r="I23" s="565"/>
      <c r="J23" s="565"/>
      <c r="K23" s="565"/>
      <c r="L23" s="565"/>
      <c r="M23" s="565"/>
      <c r="N23" s="565"/>
      <c r="O23" s="565"/>
    </row>
    <row r="24" spans="2:16" ht="16.5">
      <c r="B24" s="461">
        <v>4</v>
      </c>
      <c r="C24" s="564" t="s">
        <v>250</v>
      </c>
      <c r="D24" s="564"/>
      <c r="E24" s="461">
        <v>1</v>
      </c>
      <c r="F24" s="565" t="s">
        <v>251</v>
      </c>
      <c r="G24" s="565"/>
      <c r="H24" s="565"/>
      <c r="I24" s="565"/>
      <c r="J24" s="565"/>
      <c r="K24" s="565"/>
      <c r="L24" s="565"/>
      <c r="M24" s="565"/>
      <c r="N24" s="565"/>
      <c r="O24" s="565"/>
    </row>
    <row r="25" spans="2:16" ht="16.5">
      <c r="B25" s="461">
        <v>5</v>
      </c>
      <c r="C25" s="564" t="s">
        <v>252</v>
      </c>
      <c r="D25" s="564"/>
      <c r="E25" s="461">
        <v>23</v>
      </c>
      <c r="F25" s="565" t="s">
        <v>253</v>
      </c>
      <c r="G25" s="565"/>
      <c r="H25" s="565"/>
      <c r="I25" s="565"/>
      <c r="J25" s="565"/>
      <c r="K25" s="565"/>
      <c r="L25" s="565"/>
      <c r="M25" s="565"/>
      <c r="N25" s="565"/>
      <c r="O25" s="565"/>
    </row>
    <row r="26" spans="2:16"/>
    <row r="27" spans="2:16" ht="14.45" customHeight="1">
      <c r="B27" s="558" t="s">
        <v>254</v>
      </c>
      <c r="C27" s="558"/>
      <c r="D27" s="558"/>
      <c r="E27" s="558"/>
      <c r="F27" s="558"/>
      <c r="G27" s="558"/>
      <c r="H27" s="558"/>
      <c r="I27" s="558"/>
      <c r="J27" s="558"/>
      <c r="K27" s="558"/>
      <c r="L27" s="558"/>
      <c r="M27" s="558"/>
      <c r="N27" s="558"/>
      <c r="O27" s="558"/>
    </row>
    <row r="28" spans="2:16" ht="18.600000000000001" customHeight="1">
      <c r="B28" s="558"/>
      <c r="C28" s="558"/>
      <c r="D28" s="558"/>
      <c r="E28" s="558"/>
      <c r="F28" s="558"/>
      <c r="G28" s="558"/>
      <c r="H28" s="558"/>
      <c r="I28" s="558"/>
      <c r="J28" s="558"/>
      <c r="K28" s="558"/>
      <c r="L28" s="558"/>
      <c r="M28" s="558"/>
      <c r="N28" s="558"/>
      <c r="O28" s="558"/>
    </row>
    <row r="29" spans="2:16" ht="14.45" customHeight="1">
      <c r="B29" s="462"/>
      <c r="C29" s="462"/>
      <c r="D29" s="462"/>
      <c r="E29" s="462"/>
      <c r="F29" s="462"/>
      <c r="G29" s="462"/>
      <c r="H29" s="462"/>
      <c r="I29" s="462"/>
      <c r="J29" s="462"/>
      <c r="K29" s="462"/>
      <c r="L29" s="462"/>
      <c r="M29" s="462"/>
    </row>
    <row r="30" spans="2:16" ht="14.45" customHeight="1">
      <c r="B30" s="559" t="s">
        <v>255</v>
      </c>
      <c r="C30" s="559"/>
      <c r="D30" s="559"/>
      <c r="E30" s="559"/>
      <c r="F30" s="559"/>
      <c r="G30" s="559"/>
      <c r="H30" s="559"/>
      <c r="I30" s="559"/>
      <c r="J30" s="559"/>
      <c r="K30" s="559"/>
      <c r="L30" s="559"/>
      <c r="M30" s="559"/>
      <c r="N30" s="559"/>
      <c r="O30" s="559"/>
    </row>
    <row r="31" spans="2:16" ht="3.75" customHeight="1"/>
    <row r="32" spans="2:16" ht="14.45" customHeight="1">
      <c r="B32" s="558" t="s">
        <v>256</v>
      </c>
      <c r="C32" s="558"/>
      <c r="D32" s="558"/>
      <c r="E32" s="558"/>
      <c r="F32" s="558"/>
      <c r="G32" s="558"/>
      <c r="H32" s="558"/>
      <c r="I32" s="558"/>
      <c r="J32" s="558"/>
      <c r="K32" s="558"/>
      <c r="L32" s="558"/>
      <c r="M32" s="558"/>
      <c r="N32" s="558"/>
      <c r="O32" s="558"/>
      <c r="P32" s="463"/>
    </row>
    <row r="33" spans="2:16" ht="14.45" customHeight="1">
      <c r="B33" s="558"/>
      <c r="C33" s="558"/>
      <c r="D33" s="558"/>
      <c r="E33" s="558"/>
      <c r="F33" s="558"/>
      <c r="G33" s="558"/>
      <c r="H33" s="558"/>
      <c r="I33" s="558"/>
      <c r="J33" s="558"/>
      <c r="K33" s="558"/>
      <c r="L33" s="558"/>
      <c r="M33" s="558"/>
      <c r="N33" s="558"/>
      <c r="O33" s="558"/>
      <c r="P33" s="463"/>
    </row>
    <row r="34" spans="2:16" ht="14.45" customHeight="1">
      <c r="B34" s="558"/>
      <c r="C34" s="558"/>
      <c r="D34" s="558"/>
      <c r="E34" s="558"/>
      <c r="F34" s="558"/>
      <c r="G34" s="558"/>
      <c r="H34" s="558"/>
      <c r="I34" s="558"/>
      <c r="J34" s="558"/>
      <c r="K34" s="558"/>
      <c r="L34" s="558"/>
      <c r="M34" s="558"/>
      <c r="N34" s="558"/>
      <c r="O34" s="558"/>
      <c r="P34" s="463"/>
    </row>
    <row r="35" spans="2:16" ht="32.65" customHeight="1">
      <c r="B35" s="558"/>
      <c r="C35" s="558"/>
      <c r="D35" s="558"/>
      <c r="E35" s="558"/>
      <c r="F35" s="558"/>
      <c r="G35" s="558"/>
      <c r="H35" s="558"/>
      <c r="I35" s="558"/>
      <c r="J35" s="558"/>
      <c r="K35" s="558"/>
      <c r="L35" s="558"/>
      <c r="M35" s="558"/>
      <c r="N35" s="558"/>
      <c r="O35" s="558"/>
    </row>
    <row r="36" spans="2:16"/>
    <row r="37" spans="2:16" ht="16.5">
      <c r="B37" s="559" t="s">
        <v>257</v>
      </c>
      <c r="C37" s="559"/>
      <c r="D37" s="559"/>
      <c r="E37" s="559"/>
      <c r="F37" s="559"/>
      <c r="G37" s="559"/>
      <c r="H37" s="559"/>
      <c r="I37" s="559"/>
      <c r="J37" s="559"/>
      <c r="K37" s="559"/>
      <c r="L37" s="559"/>
      <c r="M37" s="559"/>
      <c r="N37" s="559"/>
      <c r="O37" s="559"/>
    </row>
    <row r="38" spans="2:16" ht="3.75" customHeight="1"/>
    <row r="39" spans="2:16" ht="17.45" customHeight="1">
      <c r="B39" s="558" t="s">
        <v>258</v>
      </c>
      <c r="C39" s="558"/>
      <c r="D39" s="558"/>
      <c r="E39" s="558"/>
      <c r="F39" s="558"/>
      <c r="G39" s="558"/>
      <c r="H39" s="558"/>
      <c r="I39" s="558"/>
      <c r="J39" s="558"/>
      <c r="K39" s="558"/>
      <c r="L39" s="558"/>
      <c r="M39" s="558"/>
      <c r="N39" s="558"/>
      <c r="O39" s="558"/>
    </row>
    <row r="40" spans="2:16" ht="17.45" customHeight="1">
      <c r="B40" s="558"/>
      <c r="C40" s="558"/>
      <c r="D40" s="558"/>
      <c r="E40" s="558"/>
      <c r="F40" s="558"/>
      <c r="G40" s="558"/>
      <c r="H40" s="558"/>
      <c r="I40" s="558"/>
      <c r="J40" s="558"/>
      <c r="K40" s="558"/>
      <c r="L40" s="558"/>
      <c r="M40" s="558"/>
      <c r="N40" s="558"/>
      <c r="O40" s="558"/>
    </row>
    <row r="41" spans="2:16" ht="35.65" customHeight="1">
      <c r="B41" s="558"/>
      <c r="C41" s="558"/>
      <c r="D41" s="558"/>
      <c r="E41" s="558"/>
      <c r="F41" s="558"/>
      <c r="G41" s="558"/>
      <c r="H41" s="558"/>
      <c r="I41" s="558"/>
      <c r="J41" s="558"/>
      <c r="K41" s="558"/>
      <c r="L41" s="558"/>
      <c r="M41" s="558"/>
      <c r="N41" s="558"/>
      <c r="O41" s="558"/>
    </row>
    <row r="42" spans="2:16" ht="17.45" customHeight="1">
      <c r="B42" s="462"/>
      <c r="C42" s="462"/>
      <c r="D42" s="462"/>
      <c r="E42" s="462"/>
      <c r="F42" s="462"/>
      <c r="G42" s="462"/>
      <c r="H42" s="462"/>
      <c r="I42" s="462"/>
      <c r="J42" s="462"/>
      <c r="K42" s="462"/>
      <c r="L42" s="462"/>
      <c r="M42" s="462"/>
      <c r="N42" s="462"/>
      <c r="O42" s="462"/>
    </row>
    <row r="43" spans="2:16" ht="17.45" customHeight="1">
      <c r="B43" s="559" t="s">
        <v>259</v>
      </c>
      <c r="C43" s="559"/>
      <c r="D43" s="559"/>
      <c r="E43" s="559"/>
      <c r="F43" s="559"/>
      <c r="G43" s="559"/>
      <c r="H43" s="559"/>
      <c r="I43" s="559"/>
      <c r="J43" s="559"/>
      <c r="K43" s="559"/>
      <c r="L43" s="559"/>
      <c r="M43" s="559"/>
      <c r="N43" s="559"/>
      <c r="O43" s="559"/>
    </row>
    <row r="44" spans="2:16" ht="3.75" customHeight="1"/>
    <row r="45" spans="2:16" ht="14.45" customHeight="1">
      <c r="B45" s="558" t="s">
        <v>260</v>
      </c>
      <c r="C45" s="558"/>
      <c r="D45" s="558"/>
      <c r="E45" s="558"/>
      <c r="F45" s="558"/>
      <c r="G45" s="558"/>
      <c r="H45" s="558"/>
      <c r="I45" s="558"/>
      <c r="J45" s="558"/>
      <c r="K45" s="558"/>
      <c r="L45" s="558"/>
      <c r="M45" s="558"/>
      <c r="N45" s="558"/>
      <c r="O45" s="558"/>
    </row>
    <row r="46" spans="2:16" ht="14.45" customHeight="1">
      <c r="B46" s="558"/>
      <c r="C46" s="558"/>
      <c r="D46" s="558"/>
      <c r="E46" s="558"/>
      <c r="F46" s="558"/>
      <c r="G46" s="558"/>
      <c r="H46" s="558"/>
      <c r="I46" s="558"/>
      <c r="J46" s="558"/>
      <c r="K46" s="558"/>
      <c r="L46" s="558"/>
      <c r="M46" s="558"/>
      <c r="N46" s="558"/>
      <c r="O46" s="558"/>
    </row>
    <row r="47" spans="2:16" ht="20.100000000000001" customHeight="1">
      <c r="B47" s="558"/>
      <c r="C47" s="558"/>
      <c r="D47" s="558"/>
      <c r="E47" s="558"/>
      <c r="F47" s="558"/>
      <c r="G47" s="558"/>
      <c r="H47" s="558"/>
      <c r="I47" s="558"/>
      <c r="J47" s="558"/>
      <c r="K47" s="558"/>
      <c r="L47" s="558"/>
      <c r="M47" s="558"/>
      <c r="N47" s="558"/>
      <c r="O47" s="558"/>
    </row>
    <row r="48" spans="2:16"/>
    <row r="49" spans="2:15"/>
    <row r="50" spans="2:15" ht="16.5">
      <c r="B50" s="560" t="s">
        <v>261</v>
      </c>
      <c r="C50" s="560"/>
      <c r="D50" s="560"/>
      <c r="E50" s="560"/>
      <c r="F50" s="560"/>
      <c r="G50" s="560"/>
      <c r="H50" s="560"/>
      <c r="I50" s="560"/>
      <c r="J50" s="560"/>
      <c r="K50" s="560"/>
      <c r="L50" s="560"/>
      <c r="M50" s="560"/>
      <c r="N50" s="560"/>
      <c r="O50" s="560"/>
    </row>
    <row r="51" spans="2:15" ht="3.75" customHeight="1"/>
    <row r="52" spans="2:15" ht="16.5">
      <c r="B52" s="561" t="s">
        <v>262</v>
      </c>
      <c r="C52" s="561"/>
      <c r="D52" s="561"/>
      <c r="E52" s="561"/>
      <c r="F52" s="561"/>
      <c r="G52" s="561"/>
      <c r="H52" s="561"/>
      <c r="I52" s="561"/>
      <c r="J52" s="561"/>
      <c r="K52" s="561"/>
      <c r="L52" s="561"/>
      <c r="M52" s="561"/>
      <c r="N52" s="561"/>
      <c r="O52" s="561"/>
    </row>
    <row r="53" spans="2:15"/>
    <row r="54" spans="2:15" ht="16.5">
      <c r="B54" s="562" t="s">
        <v>149</v>
      </c>
      <c r="C54" s="563"/>
      <c r="D54" s="80" t="s">
        <v>263</v>
      </c>
      <c r="E54" s="80"/>
      <c r="F54" s="80"/>
      <c r="G54" s="80"/>
      <c r="H54" s="80"/>
      <c r="I54" s="80"/>
      <c r="J54" s="80"/>
      <c r="K54" s="80"/>
      <c r="L54" s="80"/>
      <c r="M54" s="80"/>
      <c r="N54" s="80"/>
      <c r="O54" s="80"/>
    </row>
    <row r="55" spans="2:15" ht="9.1999999999999993" customHeight="1">
      <c r="B55" s="80"/>
      <c r="C55" s="80"/>
      <c r="D55" s="80"/>
      <c r="E55" s="80"/>
      <c r="F55" s="80"/>
      <c r="G55" s="80"/>
      <c r="H55" s="80"/>
      <c r="I55" s="80"/>
      <c r="J55" s="80"/>
      <c r="K55" s="80"/>
      <c r="L55" s="80"/>
      <c r="M55" s="80"/>
      <c r="N55" s="80"/>
      <c r="O55" s="80"/>
    </row>
    <row r="56" spans="2:15" ht="16.5">
      <c r="B56" s="555" t="s">
        <v>148</v>
      </c>
      <c r="C56" s="555"/>
      <c r="D56" s="80" t="s">
        <v>264</v>
      </c>
      <c r="E56" s="80"/>
      <c r="F56" s="80"/>
      <c r="G56" s="80"/>
      <c r="H56" s="80"/>
      <c r="I56" s="80"/>
      <c r="J56" s="80"/>
      <c r="K56" s="80"/>
      <c r="L56" s="80"/>
      <c r="M56" s="80"/>
      <c r="N56" s="80"/>
      <c r="O56" s="80"/>
    </row>
    <row r="57" spans="2:15" ht="9.1999999999999993" customHeight="1">
      <c r="B57" s="80"/>
      <c r="C57" s="80"/>
      <c r="D57" s="80"/>
      <c r="E57" s="80"/>
      <c r="F57" s="80"/>
      <c r="G57" s="80"/>
      <c r="H57" s="80"/>
      <c r="I57" s="80"/>
      <c r="J57" s="80"/>
      <c r="K57" s="80"/>
      <c r="L57" s="80"/>
      <c r="M57" s="80"/>
      <c r="N57" s="80"/>
      <c r="O57" s="80"/>
    </row>
    <row r="58" spans="2:15" ht="16.5">
      <c r="B58" s="556" t="s">
        <v>147</v>
      </c>
      <c r="C58" s="556"/>
      <c r="D58" s="80" t="s">
        <v>265</v>
      </c>
      <c r="E58" s="80"/>
      <c r="F58" s="80"/>
      <c r="G58" s="80"/>
      <c r="H58" s="80"/>
      <c r="I58" s="80"/>
      <c r="J58" s="80"/>
      <c r="K58" s="80"/>
      <c r="L58" s="80"/>
      <c r="M58" s="80"/>
      <c r="N58" s="80"/>
      <c r="O58" s="80"/>
    </row>
    <row r="59" spans="2:15" ht="15.75">
      <c r="B59" s="464"/>
      <c r="C59" s="464"/>
      <c r="D59" s="464"/>
      <c r="E59" s="464"/>
      <c r="F59" s="464"/>
      <c r="G59" s="464"/>
      <c r="H59" s="464"/>
      <c r="I59" s="464"/>
      <c r="J59" s="464"/>
      <c r="K59" s="464"/>
      <c r="L59" s="464"/>
      <c r="M59" s="464"/>
      <c r="N59" s="464"/>
      <c r="O59" s="464"/>
    </row>
    <row r="60" spans="2:15" ht="15" customHeight="1">
      <c r="B60" s="557" t="s">
        <v>266</v>
      </c>
      <c r="C60" s="557"/>
      <c r="D60" s="557"/>
      <c r="E60" s="557"/>
      <c r="F60" s="557"/>
      <c r="G60" s="557"/>
      <c r="H60" s="557"/>
      <c r="I60" s="557"/>
      <c r="J60" s="557"/>
      <c r="K60" s="557"/>
      <c r="L60" s="557"/>
      <c r="M60" s="557"/>
      <c r="N60" s="557"/>
      <c r="O60" s="557"/>
    </row>
    <row r="61" spans="2:15">
      <c r="B61" s="557"/>
      <c r="C61" s="557"/>
      <c r="D61" s="557"/>
      <c r="E61" s="557"/>
      <c r="F61" s="557"/>
      <c r="G61" s="557"/>
      <c r="H61" s="557"/>
      <c r="I61" s="557"/>
      <c r="J61" s="557"/>
      <c r="K61" s="557"/>
      <c r="L61" s="557"/>
      <c r="M61" s="557"/>
      <c r="N61" s="557"/>
      <c r="O61" s="557"/>
    </row>
    <row r="62" spans="2:15"/>
    <row r="65" hidden="1"/>
    <row r="66" hidden="1"/>
    <row r="67" hidden="1"/>
    <row r="68" hidden="1"/>
    <row r="69" hidden="1"/>
    <row r="70" hidden="1"/>
    <row r="71" hidden="1"/>
    <row r="72" hidden="1"/>
    <row r="73" hidden="1"/>
    <row r="74" hidden="1"/>
  </sheetData>
  <mergeCells count="28">
    <mergeCell ref="B56:C56"/>
    <mergeCell ref="B58:C58"/>
    <mergeCell ref="B60:O61"/>
    <mergeCell ref="B39:O41"/>
    <mergeCell ref="B43:O43"/>
    <mergeCell ref="B45:O47"/>
    <mergeCell ref="B50:O50"/>
    <mergeCell ref="B52:O52"/>
    <mergeCell ref="B54:C54"/>
    <mergeCell ref="C25:D25"/>
    <mergeCell ref="F25:O25"/>
    <mergeCell ref="B27:O28"/>
    <mergeCell ref="B30:O30"/>
    <mergeCell ref="B32:O35"/>
    <mergeCell ref="B37:O37"/>
    <mergeCell ref="C22:D22"/>
    <mergeCell ref="F22:O22"/>
    <mergeCell ref="C23:D23"/>
    <mergeCell ref="F23:O23"/>
    <mergeCell ref="C24:D24"/>
    <mergeCell ref="F24:O24"/>
    <mergeCell ref="B11:O11"/>
    <mergeCell ref="B12:O12"/>
    <mergeCell ref="B14:O18"/>
    <mergeCell ref="C20:D20"/>
    <mergeCell ref="F20:O20"/>
    <mergeCell ref="C21:D21"/>
    <mergeCell ref="F21:O21"/>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38B4-980D-449B-A294-72B12AF2AAF6}">
  <sheetPr>
    <tabColor rgb="FF002060"/>
    <pageSetUpPr fitToPage="1"/>
  </sheetPr>
  <dimension ref="A1:XFC135"/>
  <sheetViews>
    <sheetView showGridLines="0" zoomScaleNormal="100" workbookViewId="0">
      <selection activeCell="J18" sqref="J18"/>
    </sheetView>
  </sheetViews>
  <sheetFormatPr baseColWidth="10" defaultColWidth="0" defaultRowHeight="16.5" customHeight="1" zeroHeight="1"/>
  <cols>
    <col min="1" max="1" width="8.7109375" style="467" customWidth="1"/>
    <col min="2" max="2" width="10.85546875" style="467" customWidth="1"/>
    <col min="3" max="5" width="9.28515625" style="467" customWidth="1"/>
    <col min="6" max="6" width="12.7109375" style="467" customWidth="1"/>
    <col min="7" max="7" width="9.28515625" style="467" customWidth="1"/>
    <col min="8" max="8" width="17.7109375" style="467" customWidth="1"/>
    <col min="9" max="9" width="3.42578125" style="467" customWidth="1"/>
    <col min="10" max="11" width="18.7109375" style="467" customWidth="1"/>
    <col min="12" max="12" width="9.28515625" style="467" customWidth="1"/>
    <col min="13" max="13" width="0" style="80" hidden="1" customWidth="1"/>
    <col min="14" max="16383" width="11.5703125" style="80" hidden="1"/>
    <col min="16384" max="16384" width="3.28515625" style="80" hidden="1" customWidth="1"/>
  </cols>
  <sheetData>
    <row r="1" spans="1:12">
      <c r="A1" s="80"/>
      <c r="B1" s="80"/>
      <c r="C1" s="80"/>
      <c r="D1" s="80"/>
      <c r="E1" s="80"/>
      <c r="F1" s="80"/>
      <c r="G1" s="80"/>
      <c r="H1" s="80"/>
      <c r="I1" s="80"/>
      <c r="J1" s="80"/>
      <c r="K1" s="80"/>
      <c r="L1" s="80"/>
    </row>
    <row r="2" spans="1:12">
      <c r="A2" s="80"/>
      <c r="B2" s="80"/>
      <c r="C2" s="80"/>
      <c r="D2" s="80"/>
      <c r="E2" s="80"/>
      <c r="F2" s="80"/>
      <c r="G2" s="80"/>
      <c r="H2" s="80"/>
      <c r="I2" s="80"/>
      <c r="J2" s="80"/>
      <c r="K2" s="80"/>
      <c r="L2" s="80"/>
    </row>
    <row r="3" spans="1:12">
      <c r="A3" s="80"/>
      <c r="B3" s="80"/>
      <c r="C3" s="80"/>
      <c r="D3" s="80"/>
      <c r="E3" s="80"/>
      <c r="F3" s="80"/>
      <c r="G3" s="80"/>
      <c r="H3" s="80"/>
      <c r="I3" s="80"/>
      <c r="J3" s="80"/>
      <c r="K3" s="80"/>
      <c r="L3" s="80"/>
    </row>
    <row r="4" spans="1:12">
      <c r="A4" s="80"/>
      <c r="B4" s="80"/>
      <c r="C4" s="80"/>
      <c r="D4" s="80"/>
      <c r="E4" s="80"/>
      <c r="F4" s="80"/>
      <c r="G4" s="80"/>
      <c r="H4" s="80"/>
      <c r="I4" s="80"/>
      <c r="J4" s="80"/>
      <c r="K4" s="80"/>
      <c r="L4" s="80"/>
    </row>
    <row r="5" spans="1:12">
      <c r="A5" s="80"/>
      <c r="B5" s="80"/>
      <c r="C5" s="80"/>
      <c r="D5" s="80"/>
      <c r="E5" s="80"/>
      <c r="F5" s="80"/>
      <c r="G5" s="80"/>
      <c r="H5" s="80"/>
      <c r="I5" s="80"/>
      <c r="J5" s="80"/>
      <c r="K5" s="80"/>
      <c r="L5" s="80"/>
    </row>
    <row r="6" spans="1:12" ht="22.35" customHeight="1">
      <c r="A6" s="80"/>
      <c r="B6" s="680" t="s">
        <v>92</v>
      </c>
      <c r="C6" s="680"/>
      <c r="D6" s="680"/>
      <c r="E6" s="680"/>
      <c r="F6" s="680"/>
      <c r="G6" s="680"/>
      <c r="H6" s="680"/>
      <c r="I6" s="680"/>
      <c r="J6" s="680"/>
      <c r="K6" s="680"/>
      <c r="L6" s="681"/>
    </row>
    <row r="7" spans="1:12" ht="22.35" customHeight="1">
      <c r="A7" s="80"/>
      <c r="B7" s="680" t="s">
        <v>267</v>
      </c>
      <c r="C7" s="680"/>
      <c r="D7" s="680"/>
      <c r="E7" s="680"/>
      <c r="F7" s="680"/>
      <c r="G7" s="680"/>
      <c r="H7" s="680"/>
      <c r="I7" s="680"/>
      <c r="J7" s="680"/>
      <c r="K7" s="680"/>
      <c r="L7" s="682"/>
    </row>
    <row r="8" spans="1:12" ht="22.35" customHeight="1">
      <c r="A8" s="80"/>
      <c r="B8" s="683" t="s">
        <v>483</v>
      </c>
      <c r="C8" s="683"/>
      <c r="D8" s="683"/>
      <c r="E8" s="683"/>
      <c r="F8" s="683"/>
      <c r="G8" s="683"/>
      <c r="H8" s="683"/>
      <c r="I8" s="683"/>
      <c r="J8" s="683"/>
      <c r="K8" s="683"/>
      <c r="L8" s="682"/>
    </row>
    <row r="9" spans="1:12" ht="14.45" customHeight="1">
      <c r="B9" s="463"/>
      <c r="C9" s="463"/>
      <c r="D9" s="463"/>
      <c r="E9" s="463"/>
      <c r="F9" s="463"/>
      <c r="G9" s="463"/>
      <c r="H9" s="463"/>
      <c r="I9" s="463"/>
      <c r="J9" s="610" t="s">
        <v>484</v>
      </c>
      <c r="K9" s="610"/>
      <c r="L9" s="468"/>
    </row>
    <row r="10" spans="1:12" ht="18" customHeight="1">
      <c r="B10" s="469" t="s">
        <v>268</v>
      </c>
      <c r="C10" s="571" t="s">
        <v>95</v>
      </c>
      <c r="D10" s="571"/>
      <c r="E10" s="571"/>
      <c r="F10" s="571"/>
      <c r="G10" s="571" t="s">
        <v>269</v>
      </c>
      <c r="H10" s="572"/>
      <c r="I10" s="463"/>
      <c r="J10" s="469" t="s">
        <v>270</v>
      </c>
      <c r="K10" s="470" t="s">
        <v>271</v>
      </c>
      <c r="L10" s="468"/>
    </row>
    <row r="11" spans="1:12" ht="15" customHeight="1">
      <c r="B11" s="684">
        <v>1</v>
      </c>
      <c r="C11" s="685" t="s">
        <v>116</v>
      </c>
      <c r="D11" s="686" t="s">
        <v>53</v>
      </c>
      <c r="E11" s="686"/>
      <c r="F11" s="686"/>
      <c r="G11" s="687">
        <v>100</v>
      </c>
      <c r="H11" s="688">
        <v>100</v>
      </c>
      <c r="I11" s="468"/>
      <c r="J11" s="689">
        <v>100</v>
      </c>
      <c r="K11" s="690">
        <v>100</v>
      </c>
      <c r="L11" s="468"/>
    </row>
    <row r="12" spans="1:12" ht="15" customHeight="1">
      <c r="B12" s="691">
        <v>1</v>
      </c>
      <c r="C12" s="692" t="s">
        <v>127</v>
      </c>
      <c r="D12" s="540" t="s">
        <v>48</v>
      </c>
      <c r="E12" s="540"/>
      <c r="F12" s="540"/>
      <c r="G12" s="693">
        <v>100</v>
      </c>
      <c r="H12" s="694">
        <v>100</v>
      </c>
      <c r="I12" s="468"/>
      <c r="J12" s="695">
        <v>100</v>
      </c>
      <c r="K12" s="696">
        <v>100</v>
      </c>
      <c r="L12" s="468"/>
    </row>
    <row r="13" spans="1:12" ht="15" customHeight="1">
      <c r="B13" s="691">
        <v>1</v>
      </c>
      <c r="C13" s="692" t="s">
        <v>145</v>
      </c>
      <c r="D13" s="540" t="s">
        <v>63</v>
      </c>
      <c r="E13" s="540"/>
      <c r="F13" s="540"/>
      <c r="G13" s="693">
        <v>100</v>
      </c>
      <c r="H13" s="694">
        <v>100</v>
      </c>
      <c r="I13" s="468"/>
      <c r="J13" s="695">
        <v>100</v>
      </c>
      <c r="K13" s="696">
        <v>100</v>
      </c>
      <c r="L13" s="468"/>
    </row>
    <row r="14" spans="1:12" ht="15" customHeight="1">
      <c r="B14" s="691">
        <v>1</v>
      </c>
      <c r="C14" s="692" t="s">
        <v>187</v>
      </c>
      <c r="D14" s="540" t="s">
        <v>185</v>
      </c>
      <c r="E14" s="540"/>
      <c r="F14" s="540"/>
      <c r="G14" s="693">
        <v>100</v>
      </c>
      <c r="H14" s="694">
        <v>100</v>
      </c>
      <c r="I14" s="468"/>
      <c r="J14" s="695">
        <v>100</v>
      </c>
      <c r="K14" s="696">
        <v>100</v>
      </c>
      <c r="L14" s="468"/>
    </row>
    <row r="15" spans="1:12" ht="15" customHeight="1">
      <c r="B15" s="691">
        <v>1</v>
      </c>
      <c r="C15" s="692" t="s">
        <v>274</v>
      </c>
      <c r="D15" s="540" t="s">
        <v>235</v>
      </c>
      <c r="E15" s="540"/>
      <c r="F15" s="540"/>
      <c r="G15" s="693">
        <v>100</v>
      </c>
      <c r="H15" s="694">
        <v>100</v>
      </c>
      <c r="I15" s="468"/>
      <c r="J15" s="695">
        <v>100</v>
      </c>
      <c r="K15" s="696">
        <v>100</v>
      </c>
      <c r="L15" s="468"/>
    </row>
    <row r="16" spans="1:12" ht="15" customHeight="1">
      <c r="B16" s="691">
        <v>6</v>
      </c>
      <c r="C16" s="692" t="s">
        <v>114</v>
      </c>
      <c r="D16" s="540" t="s">
        <v>73</v>
      </c>
      <c r="E16" s="540"/>
      <c r="F16" s="540"/>
      <c r="G16" s="693">
        <v>99.93</v>
      </c>
      <c r="H16" s="694">
        <v>99.93</v>
      </c>
      <c r="I16" s="468"/>
      <c r="J16" s="695">
        <v>99.93</v>
      </c>
      <c r="K16" s="696">
        <v>100</v>
      </c>
      <c r="L16" s="468"/>
    </row>
    <row r="17" spans="2:12" ht="15" customHeight="1">
      <c r="B17" s="691">
        <v>7</v>
      </c>
      <c r="C17" s="692" t="s">
        <v>97</v>
      </c>
      <c r="D17" s="540" t="s">
        <v>33</v>
      </c>
      <c r="E17" s="540"/>
      <c r="F17" s="540"/>
      <c r="G17" s="693">
        <v>99.86</v>
      </c>
      <c r="H17" s="694">
        <v>99.86</v>
      </c>
      <c r="I17" s="468"/>
      <c r="J17" s="695">
        <v>99.86</v>
      </c>
      <c r="K17" s="696">
        <v>100</v>
      </c>
      <c r="L17" s="468"/>
    </row>
    <row r="18" spans="2:12" ht="15" customHeight="1">
      <c r="B18" s="691">
        <v>8</v>
      </c>
      <c r="C18" s="692" t="s">
        <v>233</v>
      </c>
      <c r="D18" s="540" t="s">
        <v>234</v>
      </c>
      <c r="E18" s="540"/>
      <c r="F18" s="540"/>
      <c r="G18" s="693">
        <v>99.84</v>
      </c>
      <c r="H18" s="694">
        <v>99.84</v>
      </c>
      <c r="I18" s="468"/>
      <c r="J18" s="695">
        <v>99.84</v>
      </c>
      <c r="K18" s="696">
        <v>100</v>
      </c>
      <c r="L18" s="468"/>
    </row>
    <row r="19" spans="2:12" ht="15" customHeight="1">
      <c r="B19" s="691">
        <v>9</v>
      </c>
      <c r="C19" s="692" t="s">
        <v>101</v>
      </c>
      <c r="D19" s="540" t="s">
        <v>37</v>
      </c>
      <c r="E19" s="540"/>
      <c r="F19" s="540"/>
      <c r="G19" s="693">
        <v>99.79</v>
      </c>
      <c r="H19" s="694">
        <v>99.79</v>
      </c>
      <c r="I19" s="468"/>
      <c r="J19" s="695">
        <v>99.79</v>
      </c>
      <c r="K19" s="696">
        <v>100</v>
      </c>
      <c r="L19" s="468"/>
    </row>
    <row r="20" spans="2:12" ht="15" customHeight="1">
      <c r="B20" s="691">
        <v>10</v>
      </c>
      <c r="C20" s="692" t="s">
        <v>135</v>
      </c>
      <c r="D20" s="540" t="s">
        <v>54</v>
      </c>
      <c r="E20" s="540"/>
      <c r="F20" s="540"/>
      <c r="G20" s="693">
        <v>99.62</v>
      </c>
      <c r="H20" s="694">
        <v>99.62</v>
      </c>
      <c r="I20" s="468"/>
      <c r="J20" s="695">
        <v>99.62</v>
      </c>
      <c r="K20" s="696">
        <v>100</v>
      </c>
      <c r="L20" s="468"/>
    </row>
    <row r="21" spans="2:12" ht="15" customHeight="1">
      <c r="B21" s="691">
        <v>11</v>
      </c>
      <c r="C21" s="692" t="s">
        <v>119</v>
      </c>
      <c r="D21" s="540" t="s">
        <v>46</v>
      </c>
      <c r="E21" s="540"/>
      <c r="F21" s="540"/>
      <c r="G21" s="693">
        <v>99.56</v>
      </c>
      <c r="H21" s="694">
        <v>99.56</v>
      </c>
      <c r="I21" s="468"/>
      <c r="J21" s="695">
        <v>99.56</v>
      </c>
      <c r="K21" s="696">
        <v>100</v>
      </c>
      <c r="L21" s="468"/>
    </row>
    <row r="22" spans="2:12" ht="15" customHeight="1">
      <c r="B22" s="691">
        <v>12</v>
      </c>
      <c r="C22" s="692" t="s">
        <v>133</v>
      </c>
      <c r="D22" s="540" t="s">
        <v>55</v>
      </c>
      <c r="E22" s="540"/>
      <c r="F22" s="540"/>
      <c r="G22" s="693">
        <v>99.51</v>
      </c>
      <c r="H22" s="694">
        <v>99.51</v>
      </c>
      <c r="I22" s="468"/>
      <c r="J22" s="695">
        <v>99.51</v>
      </c>
      <c r="K22" s="696">
        <v>100</v>
      </c>
      <c r="L22" s="468"/>
    </row>
    <row r="23" spans="2:12" ht="15" customHeight="1">
      <c r="B23" s="691">
        <v>13</v>
      </c>
      <c r="C23" s="692" t="s">
        <v>485</v>
      </c>
      <c r="D23" s="540" t="s">
        <v>300</v>
      </c>
      <c r="E23" s="540"/>
      <c r="F23" s="540"/>
      <c r="G23" s="693">
        <v>99.35</v>
      </c>
      <c r="H23" s="694">
        <v>99.35</v>
      </c>
      <c r="I23" s="468"/>
      <c r="J23" s="695">
        <v>99.35</v>
      </c>
      <c r="K23" s="696">
        <v>100</v>
      </c>
      <c r="L23" s="468"/>
    </row>
    <row r="24" spans="2:12" ht="15" customHeight="1">
      <c r="B24" s="691">
        <v>14</v>
      </c>
      <c r="C24" s="692" t="s">
        <v>131</v>
      </c>
      <c r="D24" s="540" t="s">
        <v>42</v>
      </c>
      <c r="E24" s="540"/>
      <c r="F24" s="540"/>
      <c r="G24" s="693">
        <v>99.04</v>
      </c>
      <c r="H24" s="694">
        <v>99.04</v>
      </c>
      <c r="I24" s="468"/>
      <c r="J24" s="695">
        <v>99.04</v>
      </c>
      <c r="K24" s="696">
        <v>100</v>
      </c>
      <c r="L24" s="468"/>
    </row>
    <row r="25" spans="2:12" ht="15" customHeight="1">
      <c r="B25" s="691">
        <v>15</v>
      </c>
      <c r="C25" s="692" t="s">
        <v>111</v>
      </c>
      <c r="D25" s="540" t="s">
        <v>66</v>
      </c>
      <c r="E25" s="540"/>
      <c r="F25" s="540"/>
      <c r="G25" s="693">
        <v>99.02</v>
      </c>
      <c r="H25" s="694">
        <v>99.02</v>
      </c>
      <c r="I25" s="468"/>
      <c r="J25" s="695">
        <v>99.02</v>
      </c>
      <c r="K25" s="696">
        <v>100</v>
      </c>
      <c r="L25" s="471"/>
    </row>
    <row r="26" spans="2:12" ht="15" customHeight="1">
      <c r="B26" s="691">
        <v>16</v>
      </c>
      <c r="C26" s="692" t="s">
        <v>113</v>
      </c>
      <c r="D26" s="540" t="s">
        <v>65</v>
      </c>
      <c r="E26" s="540"/>
      <c r="F26" s="540"/>
      <c r="G26" s="693">
        <v>98.95</v>
      </c>
      <c r="H26" s="694">
        <v>98.95</v>
      </c>
      <c r="I26" s="468"/>
      <c r="J26" s="695">
        <v>98.95</v>
      </c>
      <c r="K26" s="696">
        <v>100</v>
      </c>
    </row>
    <row r="27" spans="2:12" ht="15" customHeight="1">
      <c r="B27" s="691">
        <v>17</v>
      </c>
      <c r="C27" s="692" t="s">
        <v>129</v>
      </c>
      <c r="D27" s="540" t="s">
        <v>74</v>
      </c>
      <c r="E27" s="540"/>
      <c r="F27" s="540"/>
      <c r="G27" s="693">
        <v>98.84</v>
      </c>
      <c r="H27" s="694">
        <v>98.84</v>
      </c>
      <c r="I27" s="468"/>
      <c r="J27" s="695">
        <v>98.84</v>
      </c>
      <c r="K27" s="696">
        <v>100</v>
      </c>
      <c r="L27" s="468"/>
    </row>
    <row r="28" spans="2:12" ht="15" customHeight="1">
      <c r="B28" s="691">
        <v>18</v>
      </c>
      <c r="C28" s="692" t="s">
        <v>143</v>
      </c>
      <c r="D28" s="540" t="s">
        <v>41</v>
      </c>
      <c r="E28" s="540"/>
      <c r="F28" s="540"/>
      <c r="G28" s="693">
        <v>98.48</v>
      </c>
      <c r="H28" s="694">
        <v>98.48</v>
      </c>
      <c r="I28" s="468"/>
      <c r="J28" s="695">
        <v>98.48</v>
      </c>
      <c r="K28" s="696">
        <v>100</v>
      </c>
      <c r="L28" s="468"/>
    </row>
    <row r="29" spans="2:12" ht="15" customHeight="1">
      <c r="B29" s="691">
        <v>19</v>
      </c>
      <c r="C29" s="692" t="s">
        <v>120</v>
      </c>
      <c r="D29" s="540" t="s">
        <v>51</v>
      </c>
      <c r="E29" s="540"/>
      <c r="F29" s="540"/>
      <c r="G29" s="693">
        <v>98.4</v>
      </c>
      <c r="H29" s="694">
        <v>98.4</v>
      </c>
      <c r="I29" s="468"/>
      <c r="J29" s="695">
        <v>98.4</v>
      </c>
      <c r="K29" s="696">
        <v>100</v>
      </c>
      <c r="L29" s="468"/>
    </row>
    <row r="30" spans="2:12" ht="15" customHeight="1">
      <c r="B30" s="691">
        <v>20</v>
      </c>
      <c r="C30" s="692" t="s">
        <v>98</v>
      </c>
      <c r="D30" s="540" t="s">
        <v>47</v>
      </c>
      <c r="E30" s="540"/>
      <c r="F30" s="540"/>
      <c r="G30" s="693">
        <v>98.29</v>
      </c>
      <c r="H30" s="694">
        <v>98.29</v>
      </c>
      <c r="I30" s="468"/>
      <c r="J30" s="695">
        <v>98.29</v>
      </c>
      <c r="K30" s="696">
        <v>100</v>
      </c>
      <c r="L30" s="468"/>
    </row>
    <row r="31" spans="2:12" ht="15" customHeight="1">
      <c r="B31" s="691">
        <v>21</v>
      </c>
      <c r="C31" s="692" t="s">
        <v>110</v>
      </c>
      <c r="D31" s="540" t="s">
        <v>40</v>
      </c>
      <c r="E31" s="540"/>
      <c r="F31" s="540"/>
      <c r="G31" s="693">
        <v>98.05</v>
      </c>
      <c r="H31" s="694">
        <v>98.05</v>
      </c>
      <c r="I31" s="468"/>
      <c r="J31" s="695">
        <v>98.05</v>
      </c>
      <c r="K31" s="696">
        <v>100</v>
      </c>
    </row>
    <row r="32" spans="2:12" ht="15" customHeight="1">
      <c r="B32" s="691">
        <v>22</v>
      </c>
      <c r="C32" s="692" t="s">
        <v>109</v>
      </c>
      <c r="D32" s="540" t="s">
        <v>43</v>
      </c>
      <c r="E32" s="540"/>
      <c r="F32" s="540"/>
      <c r="G32" s="693">
        <v>98.03</v>
      </c>
      <c r="H32" s="694">
        <v>98.03</v>
      </c>
      <c r="I32" s="468"/>
      <c r="J32" s="695">
        <v>98.03</v>
      </c>
      <c r="K32" s="696">
        <v>100</v>
      </c>
    </row>
    <row r="33" spans="2:12" ht="15" customHeight="1">
      <c r="B33" s="691">
        <v>23</v>
      </c>
      <c r="C33" s="692" t="s">
        <v>146</v>
      </c>
      <c r="D33" s="540" t="s">
        <v>49</v>
      </c>
      <c r="E33" s="540"/>
      <c r="F33" s="540"/>
      <c r="G33" s="693">
        <v>97.99</v>
      </c>
      <c r="H33" s="694">
        <v>97.99</v>
      </c>
      <c r="I33" s="468"/>
      <c r="J33" s="695">
        <v>97.99</v>
      </c>
      <c r="K33" s="696">
        <v>100</v>
      </c>
      <c r="L33" s="471"/>
    </row>
    <row r="34" spans="2:12" ht="15" customHeight="1">
      <c r="B34" s="691">
        <v>24</v>
      </c>
      <c r="C34" s="692" t="s">
        <v>107</v>
      </c>
      <c r="D34" s="540" t="s">
        <v>45</v>
      </c>
      <c r="E34" s="540"/>
      <c r="F34" s="540"/>
      <c r="G34" s="693">
        <v>97.91</v>
      </c>
      <c r="H34" s="694">
        <v>97.91</v>
      </c>
      <c r="I34" s="468"/>
      <c r="J34" s="695">
        <v>97.91</v>
      </c>
      <c r="K34" s="696">
        <v>100</v>
      </c>
    </row>
    <row r="35" spans="2:12" ht="15" customHeight="1">
      <c r="B35" s="691">
        <v>25</v>
      </c>
      <c r="C35" s="692" t="s">
        <v>140</v>
      </c>
      <c r="D35" s="540" t="s">
        <v>69</v>
      </c>
      <c r="E35" s="540"/>
      <c r="F35" s="540"/>
      <c r="G35" s="693">
        <v>97.88</v>
      </c>
      <c r="H35" s="694">
        <v>97.88</v>
      </c>
      <c r="I35" s="468"/>
      <c r="J35" s="695">
        <v>97.88</v>
      </c>
      <c r="K35" s="696">
        <v>100</v>
      </c>
      <c r="L35" s="468"/>
    </row>
    <row r="36" spans="2:12" ht="15" customHeight="1">
      <c r="B36" s="691">
        <v>26</v>
      </c>
      <c r="C36" s="692" t="s">
        <v>141</v>
      </c>
      <c r="D36" s="540" t="s">
        <v>72</v>
      </c>
      <c r="E36" s="540"/>
      <c r="F36" s="540"/>
      <c r="G36" s="693">
        <v>97.78</v>
      </c>
      <c r="H36" s="694">
        <v>97.78</v>
      </c>
      <c r="I36" s="468"/>
      <c r="J36" s="695">
        <v>97.78</v>
      </c>
      <c r="K36" s="696">
        <v>100</v>
      </c>
      <c r="L36" s="468"/>
    </row>
    <row r="37" spans="2:12" ht="15" customHeight="1">
      <c r="B37" s="691">
        <v>27</v>
      </c>
      <c r="C37" s="692" t="s">
        <v>139</v>
      </c>
      <c r="D37" s="540" t="s">
        <v>57</v>
      </c>
      <c r="E37" s="540"/>
      <c r="F37" s="540"/>
      <c r="G37" s="693">
        <v>97.62</v>
      </c>
      <c r="H37" s="694">
        <v>97.62</v>
      </c>
      <c r="I37" s="468"/>
      <c r="J37" s="695">
        <v>97.62</v>
      </c>
      <c r="K37" s="696">
        <v>100</v>
      </c>
      <c r="L37" s="468"/>
    </row>
    <row r="38" spans="2:12" ht="15" customHeight="1">
      <c r="B38" s="691">
        <v>28</v>
      </c>
      <c r="C38" s="692" t="s">
        <v>132</v>
      </c>
      <c r="D38" s="540" t="s">
        <v>68</v>
      </c>
      <c r="E38" s="540"/>
      <c r="F38" s="540"/>
      <c r="G38" s="693">
        <v>97.51</v>
      </c>
      <c r="H38" s="694">
        <v>97.51</v>
      </c>
      <c r="I38" s="468"/>
      <c r="J38" s="695">
        <v>97.51</v>
      </c>
      <c r="K38" s="696">
        <v>100</v>
      </c>
      <c r="L38" s="468"/>
    </row>
    <row r="39" spans="2:12" ht="15" customHeight="1">
      <c r="B39" s="691">
        <v>29</v>
      </c>
      <c r="C39" s="692" t="s">
        <v>104</v>
      </c>
      <c r="D39" s="540" t="s">
        <v>71</v>
      </c>
      <c r="E39" s="540"/>
      <c r="F39" s="540"/>
      <c r="G39" s="693">
        <v>97.13</v>
      </c>
      <c r="H39" s="694">
        <v>97.13</v>
      </c>
      <c r="I39" s="468"/>
      <c r="J39" s="695">
        <v>97.13</v>
      </c>
      <c r="K39" s="696">
        <v>100</v>
      </c>
      <c r="L39" s="471"/>
    </row>
    <row r="40" spans="2:12" ht="15" customHeight="1">
      <c r="B40" s="691">
        <v>30</v>
      </c>
      <c r="C40" s="692" t="s">
        <v>122</v>
      </c>
      <c r="D40" s="540" t="s">
        <v>31</v>
      </c>
      <c r="E40" s="540"/>
      <c r="F40" s="540"/>
      <c r="G40" s="693">
        <v>96.89</v>
      </c>
      <c r="H40" s="694">
        <v>96.89</v>
      </c>
      <c r="I40" s="468"/>
      <c r="J40" s="695">
        <v>96.89</v>
      </c>
      <c r="K40" s="696">
        <v>100</v>
      </c>
    </row>
    <row r="41" spans="2:12" ht="15" customHeight="1">
      <c r="B41" s="691">
        <v>31</v>
      </c>
      <c r="C41" s="692" t="s">
        <v>144</v>
      </c>
      <c r="D41" s="540" t="s">
        <v>38</v>
      </c>
      <c r="E41" s="540"/>
      <c r="F41" s="540"/>
      <c r="G41" s="693">
        <v>96.71</v>
      </c>
      <c r="H41" s="694">
        <v>96.71</v>
      </c>
      <c r="I41" s="468"/>
      <c r="J41" s="695">
        <v>96.71</v>
      </c>
      <c r="K41" s="696">
        <v>100</v>
      </c>
      <c r="L41" s="468"/>
    </row>
    <row r="42" spans="2:12" ht="15" customHeight="1">
      <c r="B42" s="691">
        <v>32</v>
      </c>
      <c r="C42" s="692" t="s">
        <v>137</v>
      </c>
      <c r="D42" s="540" t="s">
        <v>138</v>
      </c>
      <c r="E42" s="540"/>
      <c r="F42" s="540"/>
      <c r="G42" s="693">
        <v>96.42</v>
      </c>
      <c r="H42" s="694">
        <v>96.42</v>
      </c>
      <c r="I42" s="468"/>
      <c r="J42" s="695">
        <v>96.42</v>
      </c>
      <c r="K42" s="696">
        <v>100</v>
      </c>
      <c r="L42" s="468"/>
    </row>
    <row r="43" spans="2:12" ht="15" customHeight="1">
      <c r="B43" s="691">
        <v>33</v>
      </c>
      <c r="C43" s="692" t="s">
        <v>124</v>
      </c>
      <c r="D43" s="540" t="s">
        <v>125</v>
      </c>
      <c r="E43" s="540"/>
      <c r="F43" s="540"/>
      <c r="G43" s="693">
        <v>96.23</v>
      </c>
      <c r="H43" s="694">
        <v>96.23</v>
      </c>
      <c r="I43" s="468"/>
      <c r="J43" s="695">
        <v>96.23</v>
      </c>
      <c r="K43" s="696">
        <v>100</v>
      </c>
      <c r="L43" s="468"/>
    </row>
    <row r="44" spans="2:12" ht="15" customHeight="1">
      <c r="B44" s="691">
        <v>34</v>
      </c>
      <c r="C44" s="692" t="s">
        <v>117</v>
      </c>
      <c r="D44" s="540" t="s">
        <v>35</v>
      </c>
      <c r="E44" s="540"/>
      <c r="F44" s="540"/>
      <c r="G44" s="693">
        <v>96.06</v>
      </c>
      <c r="H44" s="694">
        <v>96.06</v>
      </c>
      <c r="I44" s="468"/>
      <c r="J44" s="695">
        <v>96.06</v>
      </c>
      <c r="K44" s="696">
        <v>100</v>
      </c>
    </row>
    <row r="45" spans="2:12" ht="15" customHeight="1">
      <c r="B45" s="691">
        <v>35</v>
      </c>
      <c r="C45" s="692" t="s">
        <v>105</v>
      </c>
      <c r="D45" s="540" t="s">
        <v>44</v>
      </c>
      <c r="E45" s="540"/>
      <c r="F45" s="540"/>
      <c r="G45" s="693">
        <v>95.9</v>
      </c>
      <c r="H45" s="694">
        <v>95.9</v>
      </c>
      <c r="I45" s="468"/>
      <c r="J45" s="695">
        <v>95.9</v>
      </c>
      <c r="K45" s="696">
        <v>100</v>
      </c>
    </row>
    <row r="46" spans="2:12" ht="15" customHeight="1">
      <c r="B46" s="691">
        <v>36</v>
      </c>
      <c r="C46" s="692" t="s">
        <v>134</v>
      </c>
      <c r="D46" s="540" t="s">
        <v>59</v>
      </c>
      <c r="E46" s="540"/>
      <c r="F46" s="540"/>
      <c r="G46" s="693">
        <v>95.64</v>
      </c>
      <c r="H46" s="694">
        <v>95.64</v>
      </c>
      <c r="I46" s="468"/>
      <c r="J46" s="695">
        <v>95.64</v>
      </c>
      <c r="K46" s="696">
        <v>100</v>
      </c>
      <c r="L46" s="472"/>
    </row>
    <row r="47" spans="2:12" ht="15" customHeight="1">
      <c r="B47" s="691">
        <v>37</v>
      </c>
      <c r="C47" s="692" t="s">
        <v>126</v>
      </c>
      <c r="D47" s="540" t="s">
        <v>273</v>
      </c>
      <c r="E47" s="540"/>
      <c r="F47" s="540"/>
      <c r="G47" s="693">
        <v>95.62</v>
      </c>
      <c r="H47" s="694">
        <v>95.62</v>
      </c>
      <c r="I47" s="468"/>
      <c r="J47" s="695">
        <v>95.62</v>
      </c>
      <c r="K47" s="696">
        <v>100</v>
      </c>
    </row>
    <row r="48" spans="2:12" ht="15" customHeight="1">
      <c r="B48" s="691">
        <v>38</v>
      </c>
      <c r="C48" s="692" t="s">
        <v>142</v>
      </c>
      <c r="D48" s="540" t="s">
        <v>64</v>
      </c>
      <c r="E48" s="540"/>
      <c r="F48" s="540"/>
      <c r="G48" s="693">
        <v>95.47</v>
      </c>
      <c r="H48" s="694">
        <v>95.47</v>
      </c>
      <c r="I48" s="468"/>
      <c r="J48" s="695">
        <v>95.47</v>
      </c>
      <c r="K48" s="696">
        <v>100</v>
      </c>
    </row>
    <row r="49" spans="2:12" ht="15" customHeight="1">
      <c r="B49" s="691">
        <v>39</v>
      </c>
      <c r="C49" s="692" t="s">
        <v>115</v>
      </c>
      <c r="D49" s="540" t="s">
        <v>272</v>
      </c>
      <c r="E49" s="540"/>
      <c r="F49" s="540"/>
      <c r="G49" s="693">
        <v>95.42</v>
      </c>
      <c r="H49" s="694">
        <v>95.42</v>
      </c>
      <c r="I49" s="468"/>
      <c r="J49" s="695">
        <v>95.42</v>
      </c>
      <c r="K49" s="696">
        <v>100</v>
      </c>
    </row>
    <row r="50" spans="2:12" ht="15" customHeight="1">
      <c r="B50" s="691">
        <v>40</v>
      </c>
      <c r="C50" s="692" t="s">
        <v>103</v>
      </c>
      <c r="D50" s="540" t="s">
        <v>34</v>
      </c>
      <c r="E50" s="540"/>
      <c r="F50" s="540"/>
      <c r="G50" s="693">
        <v>95.29</v>
      </c>
      <c r="H50" s="694">
        <v>95.29</v>
      </c>
      <c r="I50" s="468"/>
      <c r="J50" s="695">
        <v>95.29</v>
      </c>
      <c r="K50" s="696">
        <v>100</v>
      </c>
    </row>
    <row r="51" spans="2:12" ht="15" customHeight="1">
      <c r="B51" s="691">
        <v>41</v>
      </c>
      <c r="C51" s="692" t="s">
        <v>100</v>
      </c>
      <c r="D51" s="540" t="s">
        <v>56</v>
      </c>
      <c r="E51" s="540"/>
      <c r="F51" s="540"/>
      <c r="G51" s="693">
        <v>95.25</v>
      </c>
      <c r="H51" s="694">
        <v>95.25</v>
      </c>
      <c r="I51" s="468"/>
      <c r="J51" s="695">
        <v>95.25</v>
      </c>
      <c r="K51" s="696">
        <v>100</v>
      </c>
    </row>
    <row r="52" spans="2:12" ht="15" customHeight="1">
      <c r="B52" s="691">
        <v>42</v>
      </c>
      <c r="C52" s="692" t="s">
        <v>108</v>
      </c>
      <c r="D52" s="540" t="s">
        <v>32</v>
      </c>
      <c r="E52" s="540"/>
      <c r="F52" s="540"/>
      <c r="G52" s="693">
        <v>95.04</v>
      </c>
      <c r="H52" s="694">
        <v>95.04</v>
      </c>
      <c r="I52" s="468"/>
      <c r="J52" s="695">
        <v>95.04</v>
      </c>
      <c r="K52" s="696">
        <v>100</v>
      </c>
    </row>
    <row r="53" spans="2:12" ht="15" customHeight="1">
      <c r="B53" s="691">
        <v>43</v>
      </c>
      <c r="C53" s="692" t="s">
        <v>121</v>
      </c>
      <c r="D53" s="540" t="s">
        <v>67</v>
      </c>
      <c r="E53" s="540"/>
      <c r="F53" s="540"/>
      <c r="G53" s="693">
        <v>93.46</v>
      </c>
      <c r="H53" s="694">
        <v>93.46</v>
      </c>
      <c r="I53" s="468"/>
      <c r="J53" s="695">
        <v>93.46</v>
      </c>
      <c r="K53" s="696">
        <v>100</v>
      </c>
    </row>
    <row r="54" spans="2:12" ht="15" customHeight="1">
      <c r="B54" s="691">
        <v>44</v>
      </c>
      <c r="C54" s="692" t="s">
        <v>128</v>
      </c>
      <c r="D54" s="540" t="s">
        <v>52</v>
      </c>
      <c r="E54" s="540"/>
      <c r="F54" s="540"/>
      <c r="G54" s="693">
        <v>92.95</v>
      </c>
      <c r="H54" s="694">
        <v>92.95</v>
      </c>
      <c r="I54" s="468"/>
      <c r="J54" s="695">
        <v>92.95</v>
      </c>
      <c r="K54" s="696">
        <v>100</v>
      </c>
    </row>
    <row r="55" spans="2:12" ht="15" customHeight="1">
      <c r="B55" s="691">
        <v>45</v>
      </c>
      <c r="C55" s="692" t="s">
        <v>102</v>
      </c>
      <c r="D55" s="540" t="s">
        <v>58</v>
      </c>
      <c r="E55" s="540"/>
      <c r="F55" s="540"/>
      <c r="G55" s="693">
        <v>91.85</v>
      </c>
      <c r="H55" s="694">
        <v>91.85</v>
      </c>
      <c r="I55" s="468"/>
      <c r="J55" s="695">
        <v>91.85</v>
      </c>
      <c r="K55" s="696">
        <v>100</v>
      </c>
    </row>
    <row r="56" spans="2:12" ht="15" customHeight="1">
      <c r="B56" s="691">
        <v>46</v>
      </c>
      <c r="C56" s="692" t="s">
        <v>130</v>
      </c>
      <c r="D56" s="540" t="s">
        <v>36</v>
      </c>
      <c r="E56" s="540"/>
      <c r="F56" s="540"/>
      <c r="G56" s="693">
        <v>91.01</v>
      </c>
      <c r="H56" s="694">
        <v>91.01</v>
      </c>
      <c r="I56" s="468"/>
      <c r="J56" s="695">
        <v>91.01</v>
      </c>
      <c r="K56" s="696">
        <v>100</v>
      </c>
    </row>
    <row r="57" spans="2:12" ht="15" customHeight="1">
      <c r="B57" s="691">
        <v>47</v>
      </c>
      <c r="C57" s="692" t="s">
        <v>112</v>
      </c>
      <c r="D57" s="540" t="s">
        <v>62</v>
      </c>
      <c r="E57" s="540"/>
      <c r="F57" s="540"/>
      <c r="G57" s="693">
        <v>89.79</v>
      </c>
      <c r="H57" s="694">
        <v>89.79</v>
      </c>
      <c r="I57" s="468"/>
      <c r="J57" s="695">
        <v>89.79</v>
      </c>
      <c r="K57" s="696">
        <v>100</v>
      </c>
    </row>
    <row r="58" spans="2:12" ht="15" customHeight="1">
      <c r="B58" s="691">
        <v>48</v>
      </c>
      <c r="C58" s="692" t="s">
        <v>106</v>
      </c>
      <c r="D58" s="540" t="s">
        <v>61</v>
      </c>
      <c r="E58" s="540"/>
      <c r="F58" s="540"/>
      <c r="G58" s="693">
        <v>88.79</v>
      </c>
      <c r="H58" s="694">
        <v>88.79</v>
      </c>
      <c r="I58" s="468"/>
      <c r="J58" s="695">
        <v>88.79</v>
      </c>
      <c r="K58" s="696">
        <v>100</v>
      </c>
    </row>
    <row r="59" spans="2:12" ht="15" customHeight="1">
      <c r="B59" s="691">
        <v>49</v>
      </c>
      <c r="C59" s="692" t="s">
        <v>99</v>
      </c>
      <c r="D59" s="540" t="s">
        <v>70</v>
      </c>
      <c r="E59" s="540"/>
      <c r="F59" s="540"/>
      <c r="G59" s="693">
        <v>88.78</v>
      </c>
      <c r="H59" s="694">
        <v>88.78</v>
      </c>
      <c r="I59" s="468"/>
      <c r="J59" s="695">
        <v>88.78</v>
      </c>
      <c r="K59" s="696">
        <v>100</v>
      </c>
    </row>
    <row r="60" spans="2:12" ht="15" customHeight="1">
      <c r="B60" s="691">
        <v>50</v>
      </c>
      <c r="C60" s="692" t="s">
        <v>136</v>
      </c>
      <c r="D60" s="540" t="s">
        <v>39</v>
      </c>
      <c r="E60" s="540"/>
      <c r="F60" s="540"/>
      <c r="G60" s="693">
        <v>85.65</v>
      </c>
      <c r="H60" s="694">
        <v>85.65</v>
      </c>
      <c r="I60" s="468"/>
      <c r="J60" s="695">
        <v>85.65</v>
      </c>
      <c r="K60" s="696">
        <v>100</v>
      </c>
    </row>
    <row r="61" spans="2:12" ht="15" customHeight="1">
      <c r="B61" s="691">
        <v>51</v>
      </c>
      <c r="C61" s="692" t="s">
        <v>118</v>
      </c>
      <c r="D61" s="540" t="s">
        <v>479</v>
      </c>
      <c r="E61" s="540"/>
      <c r="F61" s="540"/>
      <c r="G61" s="693">
        <v>85.52</v>
      </c>
      <c r="H61" s="694">
        <v>85.52</v>
      </c>
      <c r="I61" s="468"/>
      <c r="J61" s="695">
        <v>85.52</v>
      </c>
      <c r="K61" s="696">
        <v>100</v>
      </c>
    </row>
    <row r="62" spans="2:12" ht="15" customHeight="1">
      <c r="B62" s="691">
        <v>52</v>
      </c>
      <c r="C62" s="692" t="s">
        <v>123</v>
      </c>
      <c r="D62" s="540" t="s">
        <v>60</v>
      </c>
      <c r="E62" s="540"/>
      <c r="F62" s="540"/>
      <c r="G62" s="693">
        <v>75.010000000000005</v>
      </c>
      <c r="H62" s="694">
        <v>75.010000000000005</v>
      </c>
      <c r="I62" s="468"/>
      <c r="J62" s="695">
        <v>75.010000000000005</v>
      </c>
      <c r="K62" s="696">
        <v>100</v>
      </c>
      <c r="L62" s="464"/>
    </row>
    <row r="63" spans="2:12" ht="15" customHeight="1">
      <c r="B63" s="697" t="s">
        <v>275</v>
      </c>
      <c r="C63" s="698" t="s">
        <v>275</v>
      </c>
      <c r="D63" s="541" t="s">
        <v>275</v>
      </c>
      <c r="E63" s="541"/>
      <c r="F63" s="541"/>
      <c r="G63" s="699" t="s">
        <v>275</v>
      </c>
      <c r="H63" s="700" t="s">
        <v>275</v>
      </c>
      <c r="I63" s="468"/>
      <c r="J63" s="701" t="s">
        <v>275</v>
      </c>
      <c r="K63" s="702" t="s">
        <v>275</v>
      </c>
    </row>
    <row r="64" spans="2:12" ht="15" customHeight="1">
      <c r="B64" s="473" t="s">
        <v>275</v>
      </c>
      <c r="C64" s="474" t="s">
        <v>275</v>
      </c>
      <c r="D64" s="703" t="s">
        <v>275</v>
      </c>
      <c r="E64" s="569"/>
      <c r="F64" s="569"/>
      <c r="G64" s="704" t="s">
        <v>275</v>
      </c>
      <c r="H64" s="704" t="s">
        <v>275</v>
      </c>
      <c r="I64" s="475"/>
      <c r="J64" s="705" t="s">
        <v>275</v>
      </c>
      <c r="K64" s="705" t="s">
        <v>275</v>
      </c>
    </row>
    <row r="65" spans="2:11" hidden="1">
      <c r="B65" s="473" t="s">
        <v>275</v>
      </c>
      <c r="C65" s="474" t="s">
        <v>275</v>
      </c>
      <c r="D65" s="703" t="s">
        <v>275</v>
      </c>
      <c r="E65" s="569"/>
      <c r="F65" s="569"/>
      <c r="G65" s="704" t="s">
        <v>275</v>
      </c>
      <c r="H65" s="704" t="s">
        <v>275</v>
      </c>
      <c r="I65" s="475"/>
      <c r="J65" s="705" t="s">
        <v>275</v>
      </c>
      <c r="K65" s="705" t="s">
        <v>275</v>
      </c>
    </row>
    <row r="66" spans="2:11" hidden="1">
      <c r="B66" s="473" t="s">
        <v>275</v>
      </c>
      <c r="C66" s="474" t="s">
        <v>275</v>
      </c>
      <c r="D66" s="703" t="s">
        <v>275</v>
      </c>
      <c r="E66" s="569"/>
      <c r="F66" s="569"/>
      <c r="G66" s="704" t="s">
        <v>275</v>
      </c>
      <c r="H66" s="704" t="s">
        <v>275</v>
      </c>
      <c r="I66" s="475"/>
      <c r="J66" s="705" t="s">
        <v>275</v>
      </c>
      <c r="K66" s="705" t="s">
        <v>275</v>
      </c>
    </row>
    <row r="67" spans="2:11" hidden="1">
      <c r="B67" s="473" t="s">
        <v>275</v>
      </c>
      <c r="C67" s="474" t="s">
        <v>275</v>
      </c>
      <c r="D67" s="703" t="s">
        <v>275</v>
      </c>
      <c r="E67" s="569"/>
      <c r="F67" s="569"/>
      <c r="G67" s="704" t="s">
        <v>275</v>
      </c>
      <c r="H67" s="704" t="s">
        <v>275</v>
      </c>
      <c r="I67" s="475"/>
      <c r="J67" s="705" t="s">
        <v>275</v>
      </c>
      <c r="K67" s="705" t="s">
        <v>275</v>
      </c>
    </row>
    <row r="68" spans="2:11" hidden="1">
      <c r="B68" s="473" t="s">
        <v>275</v>
      </c>
      <c r="C68" s="474" t="s">
        <v>275</v>
      </c>
      <c r="D68" s="703" t="s">
        <v>275</v>
      </c>
      <c r="E68" s="569"/>
      <c r="F68" s="569"/>
      <c r="G68" s="704" t="s">
        <v>275</v>
      </c>
      <c r="H68" s="704" t="s">
        <v>275</v>
      </c>
      <c r="I68" s="475"/>
      <c r="J68" s="705" t="s">
        <v>275</v>
      </c>
      <c r="K68" s="705" t="s">
        <v>275</v>
      </c>
    </row>
    <row r="69" spans="2:11" hidden="1">
      <c r="B69" s="473" t="s">
        <v>275</v>
      </c>
      <c r="C69" s="474" t="s">
        <v>275</v>
      </c>
      <c r="D69" s="703" t="s">
        <v>275</v>
      </c>
      <c r="E69" s="569"/>
      <c r="F69" s="569"/>
      <c r="G69" s="704" t="s">
        <v>275</v>
      </c>
      <c r="H69" s="704" t="s">
        <v>275</v>
      </c>
      <c r="I69" s="475"/>
      <c r="J69" s="705" t="s">
        <v>275</v>
      </c>
      <c r="K69" s="705" t="s">
        <v>275</v>
      </c>
    </row>
    <row r="70" spans="2:11" hidden="1">
      <c r="B70" s="473" t="s">
        <v>275</v>
      </c>
      <c r="C70" s="474" t="s">
        <v>275</v>
      </c>
      <c r="D70" s="703" t="s">
        <v>275</v>
      </c>
      <c r="E70" s="569"/>
      <c r="F70" s="569"/>
      <c r="G70" s="704" t="s">
        <v>275</v>
      </c>
      <c r="H70" s="704" t="s">
        <v>275</v>
      </c>
      <c r="I70" s="475"/>
      <c r="J70" s="705" t="s">
        <v>275</v>
      </c>
      <c r="K70" s="705" t="s">
        <v>275</v>
      </c>
    </row>
    <row r="71" spans="2:11" hidden="1">
      <c r="B71" s="473" t="s">
        <v>275</v>
      </c>
      <c r="C71" s="474" t="s">
        <v>275</v>
      </c>
      <c r="D71" s="703" t="s">
        <v>275</v>
      </c>
      <c r="E71" s="569"/>
      <c r="F71" s="569"/>
      <c r="G71" s="704" t="s">
        <v>275</v>
      </c>
      <c r="H71" s="704" t="s">
        <v>275</v>
      </c>
      <c r="I71" s="475"/>
      <c r="J71" s="705" t="s">
        <v>275</v>
      </c>
      <c r="K71" s="705" t="s">
        <v>275</v>
      </c>
    </row>
    <row r="72" spans="2:11" hidden="1">
      <c r="B72" s="473" t="s">
        <v>275</v>
      </c>
      <c r="C72" s="474" t="s">
        <v>275</v>
      </c>
      <c r="D72" s="703" t="s">
        <v>275</v>
      </c>
      <c r="E72" s="569"/>
      <c r="F72" s="569"/>
      <c r="G72" s="704" t="s">
        <v>275</v>
      </c>
      <c r="H72" s="704" t="s">
        <v>275</v>
      </c>
      <c r="I72" s="475"/>
      <c r="J72" s="705" t="s">
        <v>275</v>
      </c>
      <c r="K72" s="705" t="s">
        <v>275</v>
      </c>
    </row>
    <row r="73" spans="2:11" hidden="1">
      <c r="B73" s="473" t="s">
        <v>275</v>
      </c>
      <c r="C73" s="474" t="s">
        <v>275</v>
      </c>
      <c r="D73" s="703" t="s">
        <v>275</v>
      </c>
      <c r="E73" s="569"/>
      <c r="F73" s="569"/>
      <c r="G73" s="704" t="s">
        <v>275</v>
      </c>
      <c r="H73" s="704" t="s">
        <v>275</v>
      </c>
      <c r="I73" s="475"/>
      <c r="J73" s="705" t="s">
        <v>275</v>
      </c>
      <c r="K73" s="705" t="s">
        <v>275</v>
      </c>
    </row>
    <row r="74" spans="2:11" hidden="1">
      <c r="B74" s="473" t="s">
        <v>275</v>
      </c>
      <c r="C74" s="474" t="s">
        <v>275</v>
      </c>
      <c r="D74" s="703" t="s">
        <v>275</v>
      </c>
      <c r="E74" s="569"/>
      <c r="F74" s="569"/>
      <c r="G74" s="704" t="s">
        <v>275</v>
      </c>
      <c r="H74" s="704" t="s">
        <v>275</v>
      </c>
      <c r="I74" s="475"/>
      <c r="J74" s="705" t="s">
        <v>275</v>
      </c>
      <c r="K74" s="705" t="s">
        <v>275</v>
      </c>
    </row>
    <row r="75" spans="2:11" hidden="1">
      <c r="B75" s="473" t="s">
        <v>275</v>
      </c>
      <c r="C75" s="474" t="s">
        <v>275</v>
      </c>
      <c r="D75" s="703" t="s">
        <v>275</v>
      </c>
      <c r="E75" s="569"/>
      <c r="F75" s="569"/>
      <c r="G75" s="704" t="s">
        <v>275</v>
      </c>
      <c r="H75" s="704" t="s">
        <v>275</v>
      </c>
      <c r="I75" s="475"/>
      <c r="J75" s="705" t="s">
        <v>275</v>
      </c>
      <c r="K75" s="705" t="s">
        <v>275</v>
      </c>
    </row>
    <row r="76" spans="2:11" hidden="1">
      <c r="B76" s="473" t="s">
        <v>275</v>
      </c>
      <c r="C76" s="474" t="s">
        <v>275</v>
      </c>
      <c r="D76" s="703" t="s">
        <v>275</v>
      </c>
      <c r="E76" s="569"/>
      <c r="F76" s="569"/>
      <c r="G76" s="704" t="s">
        <v>275</v>
      </c>
      <c r="H76" s="704" t="s">
        <v>275</v>
      </c>
      <c r="I76" s="475"/>
      <c r="J76" s="705" t="s">
        <v>275</v>
      </c>
      <c r="K76" s="705" t="s">
        <v>275</v>
      </c>
    </row>
    <row r="77" spans="2:11" hidden="1">
      <c r="B77" s="473" t="s">
        <v>275</v>
      </c>
      <c r="C77" s="474" t="s">
        <v>275</v>
      </c>
      <c r="D77" s="703" t="s">
        <v>275</v>
      </c>
      <c r="E77" s="569"/>
      <c r="F77" s="569"/>
      <c r="G77" s="704" t="s">
        <v>275</v>
      </c>
      <c r="H77" s="704" t="s">
        <v>275</v>
      </c>
      <c r="I77" s="475"/>
      <c r="J77" s="705" t="s">
        <v>275</v>
      </c>
      <c r="K77" s="705" t="s">
        <v>275</v>
      </c>
    </row>
    <row r="78" spans="2:11" hidden="1">
      <c r="B78" s="473" t="s">
        <v>275</v>
      </c>
      <c r="C78" s="474" t="s">
        <v>275</v>
      </c>
      <c r="D78" s="703" t="s">
        <v>275</v>
      </c>
      <c r="E78" s="569"/>
      <c r="F78" s="569"/>
      <c r="G78" s="704" t="s">
        <v>275</v>
      </c>
      <c r="H78" s="704" t="s">
        <v>275</v>
      </c>
      <c r="I78" s="475"/>
      <c r="J78" s="705" t="s">
        <v>275</v>
      </c>
      <c r="K78" s="705" t="s">
        <v>275</v>
      </c>
    </row>
    <row r="79" spans="2:11" hidden="1">
      <c r="B79" s="473" t="s">
        <v>275</v>
      </c>
      <c r="C79" s="474" t="s">
        <v>275</v>
      </c>
      <c r="D79" s="703" t="s">
        <v>275</v>
      </c>
      <c r="E79" s="569"/>
      <c r="F79" s="569"/>
      <c r="G79" s="704" t="s">
        <v>275</v>
      </c>
      <c r="H79" s="704" t="s">
        <v>275</v>
      </c>
      <c r="I79" s="475"/>
      <c r="J79" s="705" t="s">
        <v>275</v>
      </c>
      <c r="K79" s="705" t="s">
        <v>275</v>
      </c>
    </row>
    <row r="80" spans="2:11" hidden="1">
      <c r="B80" s="473" t="s">
        <v>275</v>
      </c>
      <c r="C80" s="474" t="s">
        <v>275</v>
      </c>
      <c r="D80" s="703" t="s">
        <v>275</v>
      </c>
      <c r="E80" s="569"/>
      <c r="F80" s="569"/>
      <c r="G80" s="704" t="s">
        <v>275</v>
      </c>
      <c r="H80" s="704" t="s">
        <v>275</v>
      </c>
      <c r="I80" s="475"/>
      <c r="J80" s="705" t="s">
        <v>275</v>
      </c>
      <c r="K80" s="705" t="s">
        <v>275</v>
      </c>
    </row>
    <row r="81" spans="2:11" hidden="1">
      <c r="B81" s="473" t="s">
        <v>275</v>
      </c>
      <c r="C81" s="474" t="s">
        <v>275</v>
      </c>
      <c r="D81" s="703" t="s">
        <v>275</v>
      </c>
      <c r="E81" s="569"/>
      <c r="F81" s="569"/>
      <c r="G81" s="704" t="s">
        <v>275</v>
      </c>
      <c r="H81" s="704" t="s">
        <v>275</v>
      </c>
      <c r="I81" s="475"/>
      <c r="J81" s="705" t="s">
        <v>275</v>
      </c>
      <c r="K81" s="705" t="s">
        <v>275</v>
      </c>
    </row>
    <row r="82" spans="2:11" hidden="1">
      <c r="B82" s="473" t="s">
        <v>275</v>
      </c>
      <c r="C82" s="474" t="s">
        <v>275</v>
      </c>
      <c r="D82" s="703" t="s">
        <v>275</v>
      </c>
      <c r="E82" s="569"/>
      <c r="F82" s="569"/>
      <c r="G82" s="704" t="s">
        <v>275</v>
      </c>
      <c r="H82" s="704" t="s">
        <v>275</v>
      </c>
      <c r="I82" s="475"/>
      <c r="J82" s="705" t="s">
        <v>275</v>
      </c>
      <c r="K82" s="705" t="s">
        <v>275</v>
      </c>
    </row>
    <row r="83" spans="2:11" hidden="1">
      <c r="B83" s="473" t="s">
        <v>275</v>
      </c>
      <c r="C83" s="474" t="s">
        <v>275</v>
      </c>
      <c r="D83" s="703" t="s">
        <v>275</v>
      </c>
      <c r="E83" s="569"/>
      <c r="F83" s="569"/>
      <c r="G83" s="704" t="s">
        <v>275</v>
      </c>
      <c r="H83" s="704" t="s">
        <v>275</v>
      </c>
      <c r="I83" s="475"/>
      <c r="J83" s="705" t="s">
        <v>275</v>
      </c>
      <c r="K83" s="705" t="s">
        <v>275</v>
      </c>
    </row>
    <row r="84" spans="2:11" hidden="1">
      <c r="B84" s="473" t="s">
        <v>275</v>
      </c>
      <c r="C84" s="474" t="s">
        <v>275</v>
      </c>
      <c r="D84" s="703" t="s">
        <v>275</v>
      </c>
      <c r="E84" s="569"/>
      <c r="F84" s="569"/>
      <c r="G84" s="704" t="s">
        <v>275</v>
      </c>
      <c r="H84" s="704" t="s">
        <v>275</v>
      </c>
      <c r="I84" s="475"/>
      <c r="J84" s="705" t="s">
        <v>275</v>
      </c>
      <c r="K84" s="705" t="s">
        <v>275</v>
      </c>
    </row>
    <row r="85" spans="2:11" hidden="1">
      <c r="B85" s="473" t="s">
        <v>275</v>
      </c>
      <c r="C85" s="474" t="s">
        <v>275</v>
      </c>
      <c r="D85" s="703" t="s">
        <v>275</v>
      </c>
      <c r="E85" s="569"/>
      <c r="F85" s="569"/>
      <c r="G85" s="704" t="s">
        <v>275</v>
      </c>
      <c r="H85" s="704" t="s">
        <v>275</v>
      </c>
      <c r="I85" s="475"/>
      <c r="J85" s="705" t="s">
        <v>275</v>
      </c>
      <c r="K85" s="705" t="s">
        <v>275</v>
      </c>
    </row>
    <row r="86" spans="2:11" hidden="1">
      <c r="B86" s="473" t="s">
        <v>275</v>
      </c>
      <c r="C86" s="474" t="s">
        <v>275</v>
      </c>
      <c r="D86" s="703" t="s">
        <v>275</v>
      </c>
      <c r="E86" s="569"/>
      <c r="F86" s="569"/>
      <c r="G86" s="704" t="s">
        <v>275</v>
      </c>
      <c r="H86" s="704" t="s">
        <v>275</v>
      </c>
      <c r="I86" s="475"/>
      <c r="J86" s="705" t="s">
        <v>275</v>
      </c>
      <c r="K86" s="705" t="s">
        <v>275</v>
      </c>
    </row>
    <row r="87" spans="2:11" hidden="1">
      <c r="B87" s="473" t="s">
        <v>275</v>
      </c>
      <c r="C87" s="474" t="s">
        <v>275</v>
      </c>
      <c r="D87" s="703" t="s">
        <v>275</v>
      </c>
      <c r="E87" s="569"/>
      <c r="F87" s="569"/>
      <c r="G87" s="704" t="s">
        <v>275</v>
      </c>
      <c r="H87" s="704" t="s">
        <v>275</v>
      </c>
      <c r="I87" s="475"/>
      <c r="J87" s="705" t="s">
        <v>275</v>
      </c>
      <c r="K87" s="705" t="s">
        <v>275</v>
      </c>
    </row>
    <row r="88" spans="2:11" hidden="1">
      <c r="B88" s="473" t="s">
        <v>275</v>
      </c>
      <c r="C88" s="474" t="s">
        <v>275</v>
      </c>
      <c r="D88" s="703" t="s">
        <v>275</v>
      </c>
      <c r="E88" s="569"/>
      <c r="F88" s="569"/>
      <c r="G88" s="704" t="s">
        <v>275</v>
      </c>
      <c r="H88" s="704" t="s">
        <v>275</v>
      </c>
      <c r="I88" s="475"/>
      <c r="J88" s="705" t="s">
        <v>275</v>
      </c>
      <c r="K88" s="705" t="s">
        <v>275</v>
      </c>
    </row>
    <row r="89" spans="2:11" hidden="1">
      <c r="B89" s="473" t="s">
        <v>275</v>
      </c>
      <c r="C89" s="474" t="s">
        <v>275</v>
      </c>
      <c r="D89" s="703" t="s">
        <v>275</v>
      </c>
      <c r="E89" s="569"/>
      <c r="F89" s="569"/>
      <c r="G89" s="704" t="s">
        <v>275</v>
      </c>
      <c r="H89" s="704" t="s">
        <v>275</v>
      </c>
      <c r="I89" s="475"/>
      <c r="J89" s="705" t="s">
        <v>275</v>
      </c>
      <c r="K89" s="705" t="s">
        <v>275</v>
      </c>
    </row>
    <row r="90" spans="2:11" hidden="1">
      <c r="B90" s="473" t="s">
        <v>275</v>
      </c>
      <c r="C90" s="474" t="s">
        <v>275</v>
      </c>
      <c r="D90" s="703" t="s">
        <v>275</v>
      </c>
      <c r="E90" s="569"/>
      <c r="F90" s="569"/>
      <c r="G90" s="704" t="s">
        <v>275</v>
      </c>
      <c r="H90" s="704" t="s">
        <v>275</v>
      </c>
      <c r="I90" s="475"/>
      <c r="J90" s="705" t="s">
        <v>275</v>
      </c>
      <c r="K90" s="705" t="s">
        <v>275</v>
      </c>
    </row>
    <row r="91" spans="2:11" hidden="1">
      <c r="B91" s="473" t="s">
        <v>275</v>
      </c>
      <c r="C91" s="474" t="s">
        <v>275</v>
      </c>
      <c r="D91" s="703" t="s">
        <v>275</v>
      </c>
      <c r="E91" s="569"/>
      <c r="F91" s="569"/>
      <c r="G91" s="704" t="s">
        <v>275</v>
      </c>
      <c r="H91" s="704" t="s">
        <v>275</v>
      </c>
      <c r="I91" s="475"/>
      <c r="J91" s="705" t="s">
        <v>275</v>
      </c>
      <c r="K91" s="705" t="s">
        <v>275</v>
      </c>
    </row>
    <row r="92" spans="2:11" hidden="1">
      <c r="B92" s="473" t="s">
        <v>275</v>
      </c>
      <c r="C92" s="474" t="s">
        <v>275</v>
      </c>
      <c r="D92" s="703" t="s">
        <v>275</v>
      </c>
      <c r="E92" s="569"/>
      <c r="F92" s="569"/>
      <c r="G92" s="704" t="s">
        <v>275</v>
      </c>
      <c r="H92" s="704" t="s">
        <v>275</v>
      </c>
      <c r="I92" s="475"/>
      <c r="J92" s="705" t="s">
        <v>275</v>
      </c>
      <c r="K92" s="705" t="s">
        <v>275</v>
      </c>
    </row>
    <row r="93" spans="2:11" hidden="1">
      <c r="B93" s="473" t="s">
        <v>275</v>
      </c>
      <c r="C93" s="474" t="s">
        <v>275</v>
      </c>
      <c r="D93" s="703" t="s">
        <v>275</v>
      </c>
      <c r="E93" s="569"/>
      <c r="F93" s="569"/>
      <c r="G93" s="704" t="s">
        <v>275</v>
      </c>
      <c r="H93" s="704" t="s">
        <v>275</v>
      </c>
      <c r="I93" s="475"/>
      <c r="J93" s="705" t="s">
        <v>275</v>
      </c>
      <c r="K93" s="705" t="s">
        <v>275</v>
      </c>
    </row>
    <row r="94" spans="2:11" hidden="1">
      <c r="B94" s="473" t="s">
        <v>275</v>
      </c>
      <c r="C94" s="474" t="s">
        <v>275</v>
      </c>
      <c r="D94" s="703" t="s">
        <v>275</v>
      </c>
      <c r="E94" s="569"/>
      <c r="F94" s="569"/>
      <c r="G94" s="704" t="s">
        <v>275</v>
      </c>
      <c r="H94" s="704" t="s">
        <v>275</v>
      </c>
      <c r="I94" s="475"/>
      <c r="J94" s="705" t="s">
        <v>275</v>
      </c>
      <c r="K94" s="705" t="s">
        <v>275</v>
      </c>
    </row>
    <row r="95" spans="2:11" hidden="1">
      <c r="B95" s="473" t="s">
        <v>275</v>
      </c>
      <c r="C95" s="474" t="s">
        <v>275</v>
      </c>
      <c r="D95" s="703" t="s">
        <v>275</v>
      </c>
      <c r="E95" s="569"/>
      <c r="F95" s="569"/>
      <c r="G95" s="704" t="s">
        <v>275</v>
      </c>
      <c r="H95" s="704" t="s">
        <v>275</v>
      </c>
      <c r="I95" s="475"/>
      <c r="J95" s="705" t="s">
        <v>275</v>
      </c>
      <c r="K95" s="705" t="s">
        <v>275</v>
      </c>
    </row>
    <row r="96" spans="2:11" hidden="1">
      <c r="B96" s="473" t="s">
        <v>275</v>
      </c>
      <c r="C96" s="474" t="s">
        <v>275</v>
      </c>
      <c r="D96" s="703" t="s">
        <v>275</v>
      </c>
      <c r="E96" s="569"/>
      <c r="F96" s="569"/>
      <c r="G96" s="704" t="s">
        <v>275</v>
      </c>
      <c r="H96" s="704" t="s">
        <v>275</v>
      </c>
      <c r="I96" s="475"/>
      <c r="J96" s="705" t="s">
        <v>275</v>
      </c>
      <c r="K96" s="705" t="s">
        <v>275</v>
      </c>
    </row>
    <row r="97" spans="2:11" hidden="1">
      <c r="B97" s="473" t="s">
        <v>275</v>
      </c>
      <c r="C97" s="474" t="s">
        <v>275</v>
      </c>
      <c r="D97" s="703" t="s">
        <v>275</v>
      </c>
      <c r="E97" s="569"/>
      <c r="F97" s="569"/>
      <c r="G97" s="704" t="s">
        <v>275</v>
      </c>
      <c r="H97" s="704" t="s">
        <v>275</v>
      </c>
      <c r="I97" s="475"/>
      <c r="J97" s="705" t="s">
        <v>275</v>
      </c>
      <c r="K97" s="705" t="s">
        <v>275</v>
      </c>
    </row>
    <row r="98" spans="2:11" hidden="1">
      <c r="B98" s="473" t="s">
        <v>275</v>
      </c>
      <c r="C98" s="474" t="s">
        <v>275</v>
      </c>
      <c r="D98" s="703" t="s">
        <v>275</v>
      </c>
      <c r="E98" s="569"/>
      <c r="F98" s="569"/>
      <c r="G98" s="704" t="s">
        <v>275</v>
      </c>
      <c r="H98" s="704" t="s">
        <v>275</v>
      </c>
      <c r="I98" s="475"/>
      <c r="J98" s="705" t="s">
        <v>275</v>
      </c>
      <c r="K98" s="705" t="s">
        <v>275</v>
      </c>
    </row>
    <row r="99" spans="2:11" hidden="1">
      <c r="B99" s="473" t="s">
        <v>275</v>
      </c>
      <c r="C99" s="474" t="s">
        <v>275</v>
      </c>
      <c r="D99" s="703" t="s">
        <v>275</v>
      </c>
      <c r="E99" s="569"/>
      <c r="F99" s="569"/>
      <c r="G99" s="704" t="s">
        <v>275</v>
      </c>
      <c r="H99" s="704" t="s">
        <v>275</v>
      </c>
      <c r="I99" s="475"/>
      <c r="J99" s="705" t="s">
        <v>275</v>
      </c>
      <c r="K99" s="705" t="s">
        <v>275</v>
      </c>
    </row>
    <row r="100" spans="2:11" hidden="1">
      <c r="B100" s="473" t="s">
        <v>275</v>
      </c>
      <c r="C100" s="474" t="s">
        <v>275</v>
      </c>
      <c r="D100" s="703" t="s">
        <v>275</v>
      </c>
      <c r="E100" s="569"/>
      <c r="F100" s="569"/>
      <c r="G100" s="704" t="s">
        <v>275</v>
      </c>
      <c r="H100" s="704" t="s">
        <v>275</v>
      </c>
      <c r="I100" s="475"/>
      <c r="J100" s="705" t="s">
        <v>275</v>
      </c>
      <c r="K100" s="705" t="s">
        <v>275</v>
      </c>
    </row>
    <row r="101" spans="2:11" hidden="1">
      <c r="B101" s="473" t="str">
        <f>_xlfn.XLOOKUP(C101,[1]Calificación!D:D,[1]Calificación!A:A,"",0,1)</f>
        <v/>
      </c>
      <c r="C101" s="474" t="str">
        <f>IF([1]Calificación!D90=0,"",[1]Calificación!D90)</f>
        <v/>
      </c>
      <c r="D101" s="703" t="str">
        <f>IFERROR(VLOOKUP(C101,[1]Calificación!$D$1:$X$53,2,0),"")</f>
        <v/>
      </c>
      <c r="E101" s="569"/>
      <c r="F101" s="569"/>
      <c r="G101" s="704" t="str">
        <f>IFERROR(VLOOKUP(C101,[1]Calificación!$D$1:$X$53,5,0),"")</f>
        <v/>
      </c>
      <c r="H101" s="704" t="str">
        <f>IFERROR(VLOOKUP(C101,[1]Calificación!$D$1:$X$53,6,0),"")</f>
        <v/>
      </c>
      <c r="I101" s="475"/>
      <c r="J101" s="705" t="str">
        <f>IFERROR(VLOOKUP(C101,[1]Calificación!$D$1:$X$53,3,0),"")</f>
        <v/>
      </c>
      <c r="K101" s="705" t="str">
        <f>IFERROR(VLOOKUP(C101,[1]Calificación!$D$1:$X$53,4,0),"")</f>
        <v/>
      </c>
    </row>
    <row r="102" spans="2:11" hidden="1">
      <c r="B102" s="473" t="str">
        <f>_xlfn.XLOOKUP(C102,[1]Calificación!D:D,[1]Calificación!A:A,"",0,1)</f>
        <v/>
      </c>
      <c r="C102" s="474" t="str">
        <f>IF([1]Calificación!D91=0,"",[1]Calificación!D91)</f>
        <v/>
      </c>
      <c r="D102" s="703" t="str">
        <f>IFERROR(VLOOKUP(C102,[1]Calificación!$D$1:$X$53,2,0),"")</f>
        <v/>
      </c>
      <c r="E102" s="569"/>
      <c r="F102" s="569"/>
      <c r="G102" s="704" t="str">
        <f>IFERROR(VLOOKUP(C102,[1]Calificación!$D$1:$X$53,5,0),"")</f>
        <v/>
      </c>
      <c r="H102" s="704" t="str">
        <f>IFERROR(VLOOKUP(C102,[1]Calificación!$D$1:$X$53,6,0),"")</f>
        <v/>
      </c>
      <c r="I102" s="475"/>
      <c r="J102" s="705" t="str">
        <f>IFERROR(VLOOKUP(C102,[1]Calificación!$D$1:$X$53,3,0),"")</f>
        <v/>
      </c>
      <c r="K102" s="705" t="str">
        <f>IFERROR(VLOOKUP(C102,[1]Calificación!$D$1:$X$53,4,0),"")</f>
        <v/>
      </c>
    </row>
    <row r="103" spans="2:11" hidden="1">
      <c r="B103" s="473" t="str">
        <f>_xlfn.XLOOKUP(C103,[1]Calificación!D:D,[1]Calificación!A:A,"",0,1)</f>
        <v/>
      </c>
      <c r="C103" s="474" t="str">
        <f>IF([1]Calificación!D92=0,"",[1]Calificación!D92)</f>
        <v/>
      </c>
      <c r="D103" s="703" t="str">
        <f>IFERROR(VLOOKUP(C103,[1]Calificación!$D$1:$X$53,2,0),"")</f>
        <v/>
      </c>
      <c r="E103" s="569"/>
      <c r="F103" s="569"/>
      <c r="G103" s="704" t="str">
        <f>IFERROR(VLOOKUP(C103,[1]Calificación!$D$1:$X$53,5,0),"")</f>
        <v/>
      </c>
      <c r="H103" s="704" t="str">
        <f>IFERROR(VLOOKUP(C103,[1]Calificación!$D$1:$X$53,6,0),"")</f>
        <v/>
      </c>
      <c r="I103" s="475"/>
      <c r="J103" s="705" t="str">
        <f>IFERROR(VLOOKUP(C103,[1]Calificación!$D$1:$X$53,3,0),"")</f>
        <v/>
      </c>
      <c r="K103" s="705" t="str">
        <f>IFERROR(VLOOKUP(C103,[1]Calificación!$D$1:$X$53,4,0),"")</f>
        <v/>
      </c>
    </row>
    <row r="104" spans="2:11" hidden="1">
      <c r="B104" s="473" t="str">
        <f>_xlfn.XLOOKUP(C104,[1]Calificación!D:D,[1]Calificación!A:A,"",0,1)</f>
        <v/>
      </c>
      <c r="C104" s="474" t="str">
        <f>IF([1]Calificación!D93=0,"",[1]Calificación!D93)</f>
        <v/>
      </c>
      <c r="D104" s="703" t="str">
        <f>IFERROR(VLOOKUP(C104,[1]Calificación!$D$1:$X$53,2,0),"")</f>
        <v/>
      </c>
      <c r="E104" s="569"/>
      <c r="F104" s="569"/>
      <c r="G104" s="704" t="str">
        <f>IFERROR(VLOOKUP(C104,[1]Calificación!$D$1:$X$53,5,0),"")</f>
        <v/>
      </c>
      <c r="H104" s="704" t="str">
        <f>IFERROR(VLOOKUP(C104,[1]Calificación!$D$1:$X$53,6,0),"")</f>
        <v/>
      </c>
      <c r="I104" s="475"/>
      <c r="J104" s="705" t="str">
        <f>IFERROR(VLOOKUP(C104,[1]Calificación!$D$1:$X$53,3,0),"")</f>
        <v/>
      </c>
      <c r="K104" s="705" t="str">
        <f>IFERROR(VLOOKUP(C104,[1]Calificación!$D$1:$X$53,4,0),"")</f>
        <v/>
      </c>
    </row>
    <row r="105" spans="2:11" hidden="1">
      <c r="B105" s="473" t="str">
        <f>_xlfn.XLOOKUP(C105,[1]Calificación!D:D,[1]Calificación!A:A,"",0,1)</f>
        <v/>
      </c>
      <c r="C105" s="474" t="str">
        <f>IF([1]Calificación!D94=0,"",[1]Calificación!D94)</f>
        <v/>
      </c>
      <c r="D105" s="703" t="str">
        <f>IFERROR(VLOOKUP(C105,[1]Calificación!$D$1:$X$53,2,0),"")</f>
        <v/>
      </c>
      <c r="E105" s="569"/>
      <c r="F105" s="569"/>
      <c r="G105" s="704" t="str">
        <f>IFERROR(VLOOKUP(C105,[1]Calificación!$D$1:$X$53,5,0),"")</f>
        <v/>
      </c>
      <c r="H105" s="704" t="str">
        <f>IFERROR(VLOOKUP(C105,[1]Calificación!$D$1:$X$53,6,0),"")</f>
        <v/>
      </c>
      <c r="I105" s="475"/>
      <c r="J105" s="705" t="str">
        <f>IFERROR(VLOOKUP(C105,[1]Calificación!$D$1:$X$53,3,0),"")</f>
        <v/>
      </c>
      <c r="K105" s="705" t="str">
        <f>IFERROR(VLOOKUP(C105,[1]Calificación!$D$1:$X$53,4,0),"")</f>
        <v/>
      </c>
    </row>
    <row r="106" spans="2:11" hidden="1">
      <c r="B106" s="473" t="str">
        <f>_xlfn.XLOOKUP(C106,[1]Calificación!D:D,[1]Calificación!A:A,"",0,1)</f>
        <v/>
      </c>
      <c r="C106" s="474" t="str">
        <f>IF([1]Calificación!D95=0,"",[1]Calificación!D95)</f>
        <v/>
      </c>
      <c r="D106" s="703" t="str">
        <f>IFERROR(VLOOKUP(C106,[1]Calificación!$D$1:$X$53,2,0),"")</f>
        <v/>
      </c>
      <c r="E106" s="569"/>
      <c r="F106" s="569"/>
      <c r="G106" s="704" t="str">
        <f>IFERROR(VLOOKUP(C106,[1]Calificación!$D$1:$X$53,5,0),"")</f>
        <v/>
      </c>
      <c r="H106" s="704" t="str">
        <f>IFERROR(VLOOKUP(C106,[1]Calificación!$D$1:$X$53,6,0),"")</f>
        <v/>
      </c>
      <c r="I106" s="475"/>
      <c r="J106" s="705" t="str">
        <f>IFERROR(VLOOKUP(C106,[1]Calificación!$D$1:$X$53,3,0),"")</f>
        <v/>
      </c>
      <c r="K106" s="705" t="str">
        <f>IFERROR(VLOOKUP(C106,[1]Calificación!$D$1:$X$53,4,0),"")</f>
        <v/>
      </c>
    </row>
    <row r="107" spans="2:11" hidden="1">
      <c r="B107" s="473" t="str">
        <f>_xlfn.XLOOKUP(C107,[1]Calificación!D:D,[1]Calificación!A:A,"",0,1)</f>
        <v/>
      </c>
      <c r="C107" s="474" t="str">
        <f>IF([1]Calificación!D96=0,"",[1]Calificación!D96)</f>
        <v/>
      </c>
      <c r="D107" s="703" t="str">
        <f>IFERROR(VLOOKUP(C107,[1]Calificación!$D$1:$X$53,2,0),"")</f>
        <v/>
      </c>
      <c r="E107" s="569"/>
      <c r="F107" s="569"/>
      <c r="G107" s="704" t="str">
        <f>IFERROR(VLOOKUP(C107,[1]Calificación!$D$1:$X$53,5,0),"")</f>
        <v/>
      </c>
      <c r="H107" s="704" t="str">
        <f>IFERROR(VLOOKUP(C107,[1]Calificación!$D$1:$X$53,6,0),"")</f>
        <v/>
      </c>
      <c r="I107" s="475"/>
      <c r="J107" s="705" t="str">
        <f>IFERROR(VLOOKUP(C107,[1]Calificación!$D$1:$X$53,3,0),"")</f>
        <v/>
      </c>
      <c r="K107" s="705" t="str">
        <f>IFERROR(VLOOKUP(C107,[1]Calificación!$D$1:$X$53,4,0),"")</f>
        <v/>
      </c>
    </row>
    <row r="108" spans="2:11" hidden="1">
      <c r="B108" s="473" t="str">
        <f>_xlfn.XLOOKUP(C108,[1]Calificación!D:D,[1]Calificación!A:A,"",0,1)</f>
        <v/>
      </c>
      <c r="C108" s="474" t="str">
        <f>IF([1]Calificación!D97=0,"",[1]Calificación!D97)</f>
        <v/>
      </c>
      <c r="D108" s="703" t="str">
        <f>IFERROR(VLOOKUP(C108,[1]Calificación!$D$1:$X$53,2,0),"")</f>
        <v/>
      </c>
      <c r="E108" s="569"/>
      <c r="F108" s="569"/>
      <c r="G108" s="704" t="str">
        <f>IFERROR(VLOOKUP(C108,[1]Calificación!$D$1:$X$53,5,0),"")</f>
        <v/>
      </c>
      <c r="H108" s="704" t="str">
        <f>IFERROR(VLOOKUP(C108,[1]Calificación!$D$1:$X$53,6,0),"")</f>
        <v/>
      </c>
      <c r="I108" s="475"/>
      <c r="J108" s="705" t="str">
        <f>IFERROR(VLOOKUP(C108,[1]Calificación!$D$1:$X$53,3,0),"")</f>
        <v/>
      </c>
      <c r="K108" s="705" t="str">
        <f>IFERROR(VLOOKUP(C108,[1]Calificación!$D$1:$X$53,4,0),"")</f>
        <v/>
      </c>
    </row>
    <row r="109" spans="2:11" hidden="1">
      <c r="B109" s="473" t="str">
        <f>_xlfn.XLOOKUP(C109,[1]Calificación!D:D,[1]Calificación!A:A,"",0,1)</f>
        <v/>
      </c>
      <c r="C109" s="474" t="str">
        <f>IF([1]Calificación!D98=0,"",[1]Calificación!D98)</f>
        <v/>
      </c>
      <c r="D109" s="703" t="str">
        <f>IFERROR(VLOOKUP(C109,[1]Calificación!$D$1:$X$53,2,0),"")</f>
        <v/>
      </c>
      <c r="E109" s="569"/>
      <c r="F109" s="569"/>
      <c r="G109" s="704" t="str">
        <f>IFERROR(VLOOKUP(C109,[1]Calificación!$D$1:$X$53,5,0),"")</f>
        <v/>
      </c>
      <c r="H109" s="704" t="str">
        <f>IFERROR(VLOOKUP(C109,[1]Calificación!$D$1:$X$53,6,0),"")</f>
        <v/>
      </c>
      <c r="I109" s="475"/>
      <c r="J109" s="705" t="str">
        <f>IFERROR(VLOOKUP(C109,[1]Calificación!$D$1:$X$53,3,0),"")</f>
        <v/>
      </c>
      <c r="K109" s="705" t="str">
        <f>IFERROR(VLOOKUP(C109,[1]Calificación!$D$1:$X$53,4,0),"")</f>
        <v/>
      </c>
    </row>
    <row r="110" spans="2:11" hidden="1">
      <c r="B110" s="473" t="str">
        <f>_xlfn.XLOOKUP(C110,[1]Calificación!D:D,[1]Calificación!A:A,"",0,1)</f>
        <v/>
      </c>
      <c r="C110" s="474" t="str">
        <f>IF([1]Calificación!D99=0,"",[1]Calificación!D99)</f>
        <v/>
      </c>
      <c r="D110" s="703" t="str">
        <f>IFERROR(VLOOKUP(C110,[1]Calificación!$D$1:$X$53,2,0),"")</f>
        <v/>
      </c>
      <c r="E110" s="569"/>
      <c r="F110" s="569"/>
      <c r="G110" s="704" t="str">
        <f>IFERROR(VLOOKUP(C110,[1]Calificación!$D$1:$X$53,5,0),"")</f>
        <v/>
      </c>
      <c r="H110" s="704" t="str">
        <f>IFERROR(VLOOKUP(C110,[1]Calificación!$D$1:$X$53,6,0),"")</f>
        <v/>
      </c>
      <c r="I110" s="475"/>
      <c r="J110" s="705" t="str">
        <f>IFERROR(VLOOKUP(C110,[1]Calificación!$D$1:$X$53,3,0),"")</f>
        <v/>
      </c>
      <c r="K110" s="705" t="str">
        <f>IFERROR(VLOOKUP(C110,[1]Calificación!$D$1:$X$53,4,0),"")</f>
        <v/>
      </c>
    </row>
    <row r="111" spans="2:11" hidden="1">
      <c r="B111" s="473" t="str">
        <f>_xlfn.XLOOKUP(C111,[1]Calificación!D:D,[1]Calificación!A:A,"",0,1)</f>
        <v/>
      </c>
      <c r="C111" s="474" t="str">
        <f>IF([1]Calificación!D100=0,"",[1]Calificación!D100)</f>
        <v/>
      </c>
      <c r="D111" s="703" t="str">
        <f>IFERROR(VLOOKUP(C111,[1]Calificación!$D$1:$X$53,2,0),"")</f>
        <v/>
      </c>
      <c r="E111" s="569"/>
      <c r="F111" s="569"/>
      <c r="G111" s="704" t="str">
        <f>IFERROR(VLOOKUP(C111,[1]Calificación!$D$1:$X$53,5,0),"")</f>
        <v/>
      </c>
      <c r="H111" s="704" t="str">
        <f>IFERROR(VLOOKUP(C111,[1]Calificación!$D$1:$X$53,6,0),"")</f>
        <v/>
      </c>
      <c r="I111" s="475"/>
      <c r="J111" s="705" t="str">
        <f>IFERROR(VLOOKUP(C111,[1]Calificación!$D$1:$X$53,3,0),"")</f>
        <v/>
      </c>
      <c r="K111" s="705" t="str">
        <f>IFERROR(VLOOKUP(C111,[1]Calificación!$D$1:$X$53,4,0),"")</f>
        <v/>
      </c>
    </row>
    <row r="112" spans="2:11" hidden="1">
      <c r="B112" s="473" t="str">
        <f>_xlfn.XLOOKUP(C112,[1]Calificación!D:D,[1]Calificación!A:A,"",0,1)</f>
        <v/>
      </c>
      <c r="C112" s="474" t="str">
        <f>IF([1]Calificación!D101=0,"",[1]Calificación!D101)</f>
        <v/>
      </c>
      <c r="D112" s="703" t="str">
        <f>IFERROR(VLOOKUP(C112,[1]Calificación!$D$1:$X$53,2,0),"")</f>
        <v/>
      </c>
      <c r="E112" s="569"/>
      <c r="F112" s="569"/>
      <c r="G112" s="704" t="str">
        <f>IFERROR(VLOOKUP(C112,[1]Calificación!$D$1:$X$53,5,0),"")</f>
        <v/>
      </c>
      <c r="H112" s="704" t="str">
        <f>IFERROR(VLOOKUP(C112,[1]Calificación!$D$1:$X$53,6,0),"")</f>
        <v/>
      </c>
      <c r="I112" s="475"/>
      <c r="J112" s="705" t="str">
        <f>IFERROR(VLOOKUP(C112,[1]Calificación!$D$1:$X$53,3,0),"")</f>
        <v/>
      </c>
      <c r="K112" s="705" t="str">
        <f>IFERROR(VLOOKUP(C112,[1]Calificación!$D$1:$X$53,4,0),"")</f>
        <v/>
      </c>
    </row>
    <row r="113" spans="2:11" hidden="1">
      <c r="B113" s="473" t="str">
        <f>_xlfn.XLOOKUP(C113,[1]Calificación!D:D,[1]Calificación!A:A,"",0,1)</f>
        <v/>
      </c>
      <c r="C113" s="474" t="str">
        <f>IF([1]Calificación!D102=0,"",[1]Calificación!D102)</f>
        <v/>
      </c>
      <c r="D113" s="703" t="str">
        <f>IFERROR(VLOOKUP(C113,[1]Calificación!$D$1:$X$53,2,0),"")</f>
        <v/>
      </c>
      <c r="E113" s="569"/>
      <c r="F113" s="569"/>
      <c r="G113" s="704" t="str">
        <f>IFERROR(VLOOKUP(C113,[1]Calificación!$D$1:$X$53,5,0),"")</f>
        <v/>
      </c>
      <c r="H113" s="704" t="str">
        <f>IFERROR(VLOOKUP(C113,[1]Calificación!$D$1:$X$53,6,0),"")</f>
        <v/>
      </c>
      <c r="I113" s="475"/>
      <c r="J113" s="705" t="str">
        <f>IFERROR(VLOOKUP(C113,[1]Calificación!$D$1:$X$53,3,0),"")</f>
        <v/>
      </c>
      <c r="K113" s="705" t="str">
        <f>IFERROR(VLOOKUP(C113,[1]Calificación!$D$1:$X$53,4,0),"")</f>
        <v/>
      </c>
    </row>
    <row r="114" spans="2:11" hidden="1">
      <c r="B114" s="473" t="str">
        <f>_xlfn.XLOOKUP(C114,[1]Calificación!D:D,[1]Calificación!A:A,"",0,1)</f>
        <v/>
      </c>
      <c r="C114" s="474" t="str">
        <f>IF([1]Calificación!D103=0,"",[1]Calificación!D103)</f>
        <v/>
      </c>
      <c r="D114" s="703" t="str">
        <f>IFERROR(VLOOKUP(C114,[1]Calificación!$D$1:$X$53,2,0),"")</f>
        <v/>
      </c>
      <c r="E114" s="569"/>
      <c r="F114" s="569"/>
      <c r="G114" s="704" t="str">
        <f>IFERROR(VLOOKUP(C114,[1]Calificación!$D$1:$X$53,5,0),"")</f>
        <v/>
      </c>
      <c r="H114" s="704" t="str">
        <f>IFERROR(VLOOKUP(C114,[1]Calificación!$D$1:$X$53,6,0),"")</f>
        <v/>
      </c>
      <c r="I114" s="475"/>
      <c r="J114" s="705" t="str">
        <f>IFERROR(VLOOKUP(C114,[1]Calificación!$D$1:$X$53,3,0),"")</f>
        <v/>
      </c>
      <c r="K114" s="705" t="str">
        <f>IFERROR(VLOOKUP(C114,[1]Calificación!$D$1:$X$53,4,0),"")</f>
        <v/>
      </c>
    </row>
    <row r="115" spans="2:11" hidden="1">
      <c r="B115" s="473" t="str">
        <f>_xlfn.XLOOKUP(C115,[1]Calificación!D:D,[1]Calificación!A:A,"",0,1)</f>
        <v/>
      </c>
      <c r="C115" s="474" t="str">
        <f>IF([1]Calificación!D104=0,"",[1]Calificación!D104)</f>
        <v/>
      </c>
      <c r="D115" s="703" t="str">
        <f>IFERROR(VLOOKUP(C115,[1]Calificación!$D$1:$X$53,2,0),"")</f>
        <v/>
      </c>
      <c r="E115" s="569"/>
      <c r="F115" s="569"/>
      <c r="G115" s="704" t="str">
        <f>IFERROR(VLOOKUP(C115,[1]Calificación!$D$1:$X$53,5,0),"")</f>
        <v/>
      </c>
      <c r="H115" s="704" t="str">
        <f>IFERROR(VLOOKUP(C115,[1]Calificación!$D$1:$X$53,6,0),"")</f>
        <v/>
      </c>
      <c r="I115" s="475"/>
      <c r="J115" s="705" t="str">
        <f>IFERROR(VLOOKUP(C115,[1]Calificación!$D$1:$X$53,3,0),"")</f>
        <v/>
      </c>
      <c r="K115" s="705" t="str">
        <f>IFERROR(VLOOKUP(C115,[1]Calificación!$D$1:$X$53,4,0),"")</f>
        <v/>
      </c>
    </row>
    <row r="116" spans="2:11" hidden="1">
      <c r="B116" s="473" t="str">
        <f>_xlfn.XLOOKUP(C116,[1]Calificación!D:D,[1]Calificación!A:A,"",0,1)</f>
        <v/>
      </c>
      <c r="C116" s="474" t="str">
        <f>IF([1]Calificación!D105=0,"",[1]Calificación!D105)</f>
        <v/>
      </c>
      <c r="D116" s="703" t="str">
        <f>IFERROR(VLOOKUP(C116,[1]Calificación!$D$1:$X$53,2,0),"")</f>
        <v/>
      </c>
      <c r="E116" s="569"/>
      <c r="F116" s="569"/>
      <c r="G116" s="704" t="str">
        <f>IFERROR(VLOOKUP(C116,[1]Calificación!$D$1:$X$53,5,0),"")</f>
        <v/>
      </c>
      <c r="H116" s="704" t="str">
        <f>IFERROR(VLOOKUP(C116,[1]Calificación!$D$1:$X$53,6,0),"")</f>
        <v/>
      </c>
      <c r="I116" s="475"/>
      <c r="J116" s="705" t="str">
        <f>IFERROR(VLOOKUP(C116,[1]Calificación!$D$1:$X$53,3,0),"")</f>
        <v/>
      </c>
      <c r="K116" s="705" t="str">
        <f>IFERROR(VLOOKUP(C116,[1]Calificación!$D$1:$X$53,4,0),"")</f>
        <v/>
      </c>
    </row>
    <row r="117" spans="2:11" hidden="1">
      <c r="B117" s="473" t="str">
        <f>_xlfn.XLOOKUP(C117,[1]Calificación!D:D,[1]Calificación!A:A,"",0,1)</f>
        <v/>
      </c>
      <c r="C117" s="474" t="str">
        <f>IF([1]Calificación!D106=0,"",[1]Calificación!D106)</f>
        <v/>
      </c>
      <c r="D117" s="703" t="str">
        <f>IFERROR(VLOOKUP(C117,[1]Calificación!$D$1:$X$53,2,0),"")</f>
        <v/>
      </c>
      <c r="E117" s="569"/>
      <c r="F117" s="569"/>
      <c r="G117" s="704" t="str">
        <f>IFERROR(VLOOKUP(C117,[1]Calificación!$D$1:$X$53,5,0),"")</f>
        <v/>
      </c>
      <c r="H117" s="704" t="str">
        <f>IFERROR(VLOOKUP(C117,[1]Calificación!$D$1:$X$53,6,0),"")</f>
        <v/>
      </c>
      <c r="I117" s="475"/>
      <c r="J117" s="705" t="str">
        <f>IFERROR(VLOOKUP(C117,[1]Calificación!$D$1:$X$53,3,0),"")</f>
        <v/>
      </c>
      <c r="K117" s="705" t="str">
        <f>IFERROR(VLOOKUP(C117,[1]Calificación!$D$1:$X$53,4,0),"")</f>
        <v/>
      </c>
    </row>
    <row r="118" spans="2:11" hidden="1">
      <c r="B118" s="473" t="str">
        <f>_xlfn.XLOOKUP(C118,[1]Calificación!D:D,[1]Calificación!A:A,"",0,1)</f>
        <v/>
      </c>
      <c r="C118" s="474" t="str">
        <f>IF([1]Calificación!D107=0,"",[1]Calificación!D107)</f>
        <v/>
      </c>
      <c r="D118" s="703" t="str">
        <f>IFERROR(VLOOKUP(C118,[1]Calificación!$D$1:$X$53,2,0),"")</f>
        <v/>
      </c>
      <c r="E118" s="569"/>
      <c r="F118" s="569"/>
      <c r="G118" s="704" t="str">
        <f>IFERROR(VLOOKUP(C118,[1]Calificación!$D$1:$X$53,5,0),"")</f>
        <v/>
      </c>
      <c r="H118" s="704" t="str">
        <f>IFERROR(VLOOKUP(C118,[1]Calificación!$D$1:$X$53,6,0),"")</f>
        <v/>
      </c>
      <c r="I118" s="475"/>
      <c r="J118" s="705" t="str">
        <f>IFERROR(VLOOKUP(C118,[1]Calificación!$D$1:$X$53,3,0),"")</f>
        <v/>
      </c>
      <c r="K118" s="705" t="str">
        <f>IFERROR(VLOOKUP(C118,[1]Calificación!$D$1:$X$53,4,0),"")</f>
        <v/>
      </c>
    </row>
    <row r="119" spans="2:11" hidden="1">
      <c r="B119" s="473" t="str">
        <f>_xlfn.XLOOKUP(C119,[1]Calificación!D:D,[1]Calificación!A:A,"",0,1)</f>
        <v/>
      </c>
      <c r="C119" s="474" t="str">
        <f>IF([1]Calificación!D108=0,"",[1]Calificación!D108)</f>
        <v/>
      </c>
      <c r="D119" s="703" t="str">
        <f>IFERROR(VLOOKUP(C119,[1]Calificación!$D$1:$X$53,2,0),"")</f>
        <v/>
      </c>
      <c r="E119" s="569"/>
      <c r="F119" s="569"/>
      <c r="G119" s="704" t="str">
        <f>IFERROR(VLOOKUP(C119,[1]Calificación!$D$1:$X$53,5,0),"")</f>
        <v/>
      </c>
      <c r="H119" s="704" t="str">
        <f>IFERROR(VLOOKUP(C119,[1]Calificación!$D$1:$X$53,6,0),"")</f>
        <v/>
      </c>
      <c r="I119" s="475"/>
      <c r="J119" s="705" t="str">
        <f>IFERROR(VLOOKUP(C119,[1]Calificación!$D$1:$X$53,3,0),"")</f>
        <v/>
      </c>
      <c r="K119" s="705" t="str">
        <f>IFERROR(VLOOKUP(C119,[1]Calificación!$D$1:$X$53,4,0),"")</f>
        <v/>
      </c>
    </row>
    <row r="120" spans="2:11" hidden="1">
      <c r="B120" s="473" t="str">
        <f>_xlfn.XLOOKUP(C120,[1]Calificación!D:D,[1]Calificación!A:A,"",0,1)</f>
        <v/>
      </c>
      <c r="C120" s="474" t="str">
        <f>IF([1]Calificación!D109=0,"",[1]Calificación!D109)</f>
        <v/>
      </c>
      <c r="D120" s="703" t="str">
        <f>IFERROR(VLOOKUP(C120,[1]Calificación!$D$1:$X$53,2,0),"")</f>
        <v/>
      </c>
      <c r="E120" s="569"/>
      <c r="F120" s="569"/>
      <c r="G120" s="704" t="str">
        <f>IFERROR(VLOOKUP(C120,[1]Calificación!$D$1:$X$53,5,0),"")</f>
        <v/>
      </c>
      <c r="H120" s="704" t="str">
        <f>IFERROR(VLOOKUP(C120,[1]Calificación!$D$1:$X$53,6,0),"")</f>
        <v/>
      </c>
      <c r="I120" s="475"/>
      <c r="J120" s="705" t="str">
        <f>IFERROR(VLOOKUP(C120,[1]Calificación!$D$1:$X$53,3,0),"")</f>
        <v/>
      </c>
      <c r="K120" s="705" t="str">
        <f>IFERROR(VLOOKUP(C120,[1]Calificación!$D$1:$X$53,4,0),"")</f>
        <v/>
      </c>
    </row>
    <row r="121" spans="2:11" hidden="1">
      <c r="B121" s="473" t="str">
        <f>_xlfn.XLOOKUP(C121,[1]Calificación!D:D,[1]Calificación!A:A,"",0,1)</f>
        <v/>
      </c>
      <c r="C121" s="474" t="str">
        <f>IF([1]Calificación!D110=0,"",[1]Calificación!D110)</f>
        <v/>
      </c>
      <c r="D121" s="703" t="str">
        <f>IFERROR(VLOOKUP(C121,[1]Calificación!$D$1:$X$53,2,0),"")</f>
        <v/>
      </c>
      <c r="E121" s="569"/>
      <c r="F121" s="569"/>
      <c r="G121" s="704" t="str">
        <f>IFERROR(VLOOKUP(C121,[1]Calificación!$D$1:$X$53,5,0),"")</f>
        <v/>
      </c>
      <c r="H121" s="704" t="str">
        <f>IFERROR(VLOOKUP(C121,[1]Calificación!$D$1:$X$53,6,0),"")</f>
        <v/>
      </c>
      <c r="I121" s="475"/>
      <c r="J121" s="705" t="str">
        <f>IFERROR(VLOOKUP(C121,[1]Calificación!$D$1:$X$53,3,0),"")</f>
        <v/>
      </c>
      <c r="K121" s="705" t="str">
        <f>IFERROR(VLOOKUP(C121,[1]Calificación!$D$1:$X$53,4,0),"")</f>
        <v/>
      </c>
    </row>
    <row r="122" spans="2:11" hidden="1">
      <c r="B122" s="473" t="str">
        <f>_xlfn.XLOOKUP(C122,[1]Calificación!D:D,[1]Calificación!A:A,"",0,1)</f>
        <v/>
      </c>
      <c r="C122" s="474" t="str">
        <f>IF([1]Calificación!D111=0,"",[1]Calificación!D111)</f>
        <v/>
      </c>
      <c r="D122" s="703" t="str">
        <f>IFERROR(VLOOKUP(C122,[1]Calificación!$D$1:$X$53,2,0),"")</f>
        <v/>
      </c>
      <c r="E122" s="569"/>
      <c r="F122" s="569"/>
      <c r="G122" s="704" t="str">
        <f>IFERROR(VLOOKUP(C122,[1]Calificación!$D$1:$X$53,5,0),"")</f>
        <v/>
      </c>
      <c r="H122" s="704" t="str">
        <f>IFERROR(VLOOKUP(C122,[1]Calificación!$D$1:$X$53,6,0),"")</f>
        <v/>
      </c>
      <c r="I122" s="475"/>
      <c r="J122" s="705" t="str">
        <f>IFERROR(VLOOKUP(C122,[1]Calificación!$D$1:$X$53,3,0),"")</f>
        <v/>
      </c>
      <c r="K122" s="705" t="str">
        <f>IFERROR(VLOOKUP(C122,[1]Calificación!$D$1:$X$53,4,0),"")</f>
        <v/>
      </c>
    </row>
    <row r="123" spans="2:11" hidden="1">
      <c r="B123" s="473" t="str">
        <f>_xlfn.XLOOKUP(C123,[1]Calificación!D:D,[1]Calificación!A:A,"",0,1)</f>
        <v/>
      </c>
      <c r="C123" s="474" t="str">
        <f>IF([1]Calificación!D112=0,"",[1]Calificación!D112)</f>
        <v/>
      </c>
      <c r="D123" s="703" t="str">
        <f>IFERROR(VLOOKUP(C123,[1]Calificación!$D$1:$X$53,2,0),"")</f>
        <v/>
      </c>
      <c r="E123" s="569"/>
      <c r="F123" s="569"/>
      <c r="G123" s="704" t="str">
        <f>IFERROR(VLOOKUP(C123,[1]Calificación!$D$1:$X$53,5,0),"")</f>
        <v/>
      </c>
      <c r="H123" s="704" t="str">
        <f>IFERROR(VLOOKUP(C123,[1]Calificación!$D$1:$X$53,6,0),"")</f>
        <v/>
      </c>
      <c r="I123" s="475"/>
      <c r="J123" s="705" t="str">
        <f>IFERROR(VLOOKUP(C123,[1]Calificación!$D$1:$X$53,3,0),"")</f>
        <v/>
      </c>
      <c r="K123" s="705" t="str">
        <f>IFERROR(VLOOKUP(C123,[1]Calificación!$D$1:$X$53,4,0),"")</f>
        <v/>
      </c>
    </row>
    <row r="124" spans="2:11" hidden="1">
      <c r="B124" s="473" t="str">
        <f>_xlfn.XLOOKUP(C124,[1]Calificación!D:D,[1]Calificación!A:A,"",0,1)</f>
        <v/>
      </c>
      <c r="C124" s="474" t="str">
        <f>IF([1]Calificación!D113=0,"",[1]Calificación!D113)</f>
        <v/>
      </c>
      <c r="D124" s="703" t="str">
        <f>IFERROR(VLOOKUP(C124,[1]Calificación!$D$1:$X$53,2,0),"")</f>
        <v/>
      </c>
      <c r="E124" s="569"/>
      <c r="F124" s="569"/>
      <c r="G124" s="704" t="str">
        <f>IFERROR(VLOOKUP(C124,[1]Calificación!$D$1:$X$53,5,0),"")</f>
        <v/>
      </c>
      <c r="H124" s="704" t="str">
        <f>IFERROR(VLOOKUP(C124,[1]Calificación!$D$1:$X$53,6,0),"")</f>
        <v/>
      </c>
      <c r="I124" s="475"/>
      <c r="J124" s="705" t="str">
        <f>IFERROR(VLOOKUP(C124,[1]Calificación!$D$1:$X$53,3,0),"")</f>
        <v/>
      </c>
      <c r="K124" s="705" t="str">
        <f>IFERROR(VLOOKUP(C124,[1]Calificación!$D$1:$X$53,4,0),"")</f>
        <v/>
      </c>
    </row>
    <row r="125" spans="2:11" hidden="1">
      <c r="B125" s="473" t="str">
        <f>_xlfn.XLOOKUP(C125,[1]Calificación!D:D,[1]Calificación!A:A,"",0,1)</f>
        <v/>
      </c>
      <c r="C125" s="474" t="str">
        <f>IF([1]Calificación!D114=0,"",[1]Calificación!D114)</f>
        <v/>
      </c>
      <c r="D125" s="703" t="str">
        <f>IFERROR(VLOOKUP(C125,[1]Calificación!$D$1:$X$53,2,0),"")</f>
        <v/>
      </c>
      <c r="E125" s="569"/>
      <c r="F125" s="569"/>
      <c r="G125" s="704" t="str">
        <f>IFERROR(VLOOKUP(C125,[1]Calificación!$D$1:$X$53,5,0),"")</f>
        <v/>
      </c>
      <c r="H125" s="704" t="str">
        <f>IFERROR(VLOOKUP(C125,[1]Calificación!$D$1:$X$53,6,0),"")</f>
        <v/>
      </c>
      <c r="I125" s="475"/>
      <c r="J125" s="705" t="str">
        <f>IFERROR(VLOOKUP(C125,[1]Calificación!$D$1:$X$53,3,0),"")</f>
        <v/>
      </c>
      <c r="K125" s="705" t="str">
        <f>IFERROR(VLOOKUP(C125,[1]Calificación!$D$1:$X$53,4,0),"")</f>
        <v/>
      </c>
    </row>
    <row r="126" spans="2:11" hidden="1">
      <c r="B126" s="473" t="str">
        <f>_xlfn.XLOOKUP(C126,[1]Calificación!D:D,[1]Calificación!A:A,"",0,1)</f>
        <v/>
      </c>
      <c r="C126" s="474" t="str">
        <f>IF([1]Calificación!D115=0,"",[1]Calificación!D115)</f>
        <v/>
      </c>
      <c r="D126" s="703" t="str">
        <f>IFERROR(VLOOKUP(C126,[1]Calificación!$D$1:$X$53,2,0),"")</f>
        <v/>
      </c>
      <c r="E126" s="569"/>
      <c r="F126" s="569"/>
      <c r="G126" s="704" t="str">
        <f>IFERROR(VLOOKUP(C126,[1]Calificación!$D$1:$X$53,5,0),"")</f>
        <v/>
      </c>
      <c r="H126" s="704" t="str">
        <f>IFERROR(VLOOKUP(C126,[1]Calificación!$D$1:$X$53,6,0),"")</f>
        <v/>
      </c>
      <c r="I126" s="475"/>
      <c r="J126" s="705" t="str">
        <f>IFERROR(VLOOKUP(C126,[1]Calificación!$D$1:$X$53,3,0),"")</f>
        <v/>
      </c>
      <c r="K126" s="705" t="str">
        <f>IFERROR(VLOOKUP(C126,[1]Calificación!$D$1:$X$53,4,0),"")</f>
        <v/>
      </c>
    </row>
    <row r="127" spans="2:11" hidden="1">
      <c r="B127" s="473" t="str">
        <f>_xlfn.XLOOKUP(C127,[1]Calificación!D:D,[1]Calificación!A:A,"",0,1)</f>
        <v/>
      </c>
      <c r="C127" s="474" t="str">
        <f>IF([1]Calificación!D116=0,"",[1]Calificación!D116)</f>
        <v/>
      </c>
      <c r="D127" s="703" t="str">
        <f>IFERROR(VLOOKUP(C127,[1]Calificación!$D$1:$X$53,2,0),"")</f>
        <v/>
      </c>
      <c r="E127" s="569"/>
      <c r="F127" s="569"/>
      <c r="G127" s="704" t="str">
        <f>IFERROR(VLOOKUP(C127,[1]Calificación!$D$1:$X$53,5,0),"")</f>
        <v/>
      </c>
      <c r="H127" s="704" t="str">
        <f>IFERROR(VLOOKUP(C127,[1]Calificación!$D$1:$X$53,6,0),"")</f>
        <v/>
      </c>
      <c r="I127" s="475"/>
      <c r="J127" s="705" t="str">
        <f>IFERROR(VLOOKUP(C127,[1]Calificación!$D$1:$X$53,3,0),"")</f>
        <v/>
      </c>
      <c r="K127" s="705" t="str">
        <f>IFERROR(VLOOKUP(C127,[1]Calificación!$D$1:$X$53,4,0),"")</f>
        <v/>
      </c>
    </row>
    <row r="128" spans="2:11" hidden="1">
      <c r="B128" s="473" t="str">
        <f>_xlfn.XLOOKUP(C128,[1]Calificación!D:D,[1]Calificación!A:A,"",0,1)</f>
        <v/>
      </c>
      <c r="C128" s="474" t="str">
        <f>IF([1]Calificación!D117=0,"",[1]Calificación!D117)</f>
        <v/>
      </c>
      <c r="D128" s="703" t="str">
        <f>IFERROR(VLOOKUP(C128,[1]Calificación!$D$1:$X$53,2,0),"")</f>
        <v/>
      </c>
      <c r="E128" s="569"/>
      <c r="F128" s="569"/>
      <c r="G128" s="704" t="str">
        <f>IFERROR(VLOOKUP(C128,[1]Calificación!$D$1:$X$53,5,0),"")</f>
        <v/>
      </c>
      <c r="H128" s="704" t="str">
        <f>IFERROR(VLOOKUP(C128,[1]Calificación!$D$1:$X$53,6,0),"")</f>
        <v/>
      </c>
      <c r="I128" s="475"/>
      <c r="J128" s="705" t="str">
        <f>IFERROR(VLOOKUP(C128,[1]Calificación!$D$1:$X$53,3,0),"")</f>
        <v/>
      </c>
      <c r="K128" s="705" t="str">
        <f>IFERROR(VLOOKUP(C128,[1]Calificación!$D$1:$X$53,4,0),"")</f>
        <v/>
      </c>
    </row>
    <row r="129" spans="2:11" hidden="1">
      <c r="B129" s="473" t="str">
        <f>_xlfn.XLOOKUP(C129,[1]Calificación!D:D,[1]Calificación!A:A,"",0,1)</f>
        <v/>
      </c>
      <c r="C129" s="474" t="str">
        <f>IF([1]Calificación!D118=0,"",[1]Calificación!D118)</f>
        <v/>
      </c>
      <c r="D129" s="703" t="str">
        <f>IFERROR(VLOOKUP(C129,[1]Calificación!$D$1:$X$53,2,0),"")</f>
        <v/>
      </c>
      <c r="E129" s="569"/>
      <c r="F129" s="569"/>
      <c r="G129" s="704" t="str">
        <f>IFERROR(VLOOKUP(C129,[1]Calificación!$D$1:$X$53,5,0),"")</f>
        <v/>
      </c>
      <c r="H129" s="704" t="str">
        <f>IFERROR(VLOOKUP(C129,[1]Calificación!$D$1:$X$53,6,0),"")</f>
        <v/>
      </c>
      <c r="I129" s="475"/>
      <c r="J129" s="705" t="str">
        <f>IFERROR(VLOOKUP(C129,[1]Calificación!$D$1:$X$53,3,0),"")</f>
        <v/>
      </c>
      <c r="K129" s="705" t="str">
        <f>IFERROR(VLOOKUP(C129,[1]Calificación!$D$1:$X$53,4,0),"")</f>
        <v/>
      </c>
    </row>
    <row r="130" spans="2:11" hidden="1">
      <c r="B130" s="473" t="str">
        <f>_xlfn.XLOOKUP(C130,[1]Calificación!D:D,[1]Calificación!A:A,"",0,1)</f>
        <v/>
      </c>
      <c r="C130" s="474" t="str">
        <f>IF([1]Calificación!D119=0,"",[1]Calificación!D119)</f>
        <v/>
      </c>
      <c r="D130" s="703" t="str">
        <f>IFERROR(VLOOKUP(C130,[1]Calificación!$D$1:$X$53,2,0),"")</f>
        <v/>
      </c>
      <c r="E130" s="569"/>
      <c r="F130" s="569"/>
      <c r="G130" s="704" t="str">
        <f>IFERROR(VLOOKUP(C130,[1]Calificación!$D$1:$X$53,5,0),"")</f>
        <v/>
      </c>
      <c r="H130" s="704" t="str">
        <f>IFERROR(VLOOKUP(C130,[1]Calificación!$D$1:$X$53,6,0),"")</f>
        <v/>
      </c>
      <c r="I130" s="475"/>
      <c r="J130" s="705" t="str">
        <f>IFERROR(VLOOKUP(C130,[1]Calificación!$D$1:$X$53,3,0),"")</f>
        <v/>
      </c>
      <c r="K130" s="705" t="str">
        <f>IFERROR(VLOOKUP(C130,[1]Calificación!$D$1:$X$53,4,0),"")</f>
        <v/>
      </c>
    </row>
    <row r="131" spans="2:11" hidden="1">
      <c r="B131" s="473" t="str">
        <f>_xlfn.XLOOKUP(C131,[1]Calificación!D:D,[1]Calificación!A:A,"",0,1)</f>
        <v/>
      </c>
      <c r="C131" s="474" t="str">
        <f>IF([1]Calificación!D120=0,"",[1]Calificación!D120)</f>
        <v/>
      </c>
      <c r="D131" s="703" t="str">
        <f>IFERROR(VLOOKUP(C131,[1]Calificación!$D$1:$X$53,2,0),"")</f>
        <v/>
      </c>
      <c r="E131" s="569"/>
      <c r="F131" s="569"/>
      <c r="G131" s="704" t="str">
        <f>IFERROR(VLOOKUP(C131,[1]Calificación!$D$1:$X$53,5,0),"")</f>
        <v/>
      </c>
      <c r="H131" s="704" t="str">
        <f>IFERROR(VLOOKUP(C131,[1]Calificación!$D$1:$X$53,6,0),"")</f>
        <v/>
      </c>
      <c r="I131" s="475"/>
      <c r="J131" s="705" t="str">
        <f>IFERROR(VLOOKUP(C131,[1]Calificación!$D$1:$X$53,3,0),"")</f>
        <v/>
      </c>
      <c r="K131" s="705" t="str">
        <f>IFERROR(VLOOKUP(C131,[1]Calificación!$D$1:$X$53,4,0),"")</f>
        <v/>
      </c>
    </row>
    <row r="132" spans="2:11" hidden="1">
      <c r="B132" s="475"/>
      <c r="C132" s="475"/>
      <c r="D132" s="475"/>
      <c r="E132" s="475"/>
      <c r="F132" s="475"/>
      <c r="G132" s="475"/>
      <c r="H132" s="475"/>
      <c r="I132" s="475"/>
      <c r="J132" s="475"/>
      <c r="K132" s="475"/>
    </row>
    <row r="133" spans="2:11"/>
    <row r="134" spans="2:11"/>
    <row r="135" spans="2:11"/>
  </sheetData>
  <dataConsolidate/>
  <mergeCells count="74">
    <mergeCell ref="D130:F130"/>
    <mergeCell ref="D131:F131"/>
    <mergeCell ref="D124:F124"/>
    <mergeCell ref="D125:F125"/>
    <mergeCell ref="D126:F126"/>
    <mergeCell ref="D127:F127"/>
    <mergeCell ref="D128:F128"/>
    <mergeCell ref="D129:F129"/>
    <mergeCell ref="D118:F118"/>
    <mergeCell ref="D119:F119"/>
    <mergeCell ref="D120:F120"/>
    <mergeCell ref="D121:F121"/>
    <mergeCell ref="D122:F122"/>
    <mergeCell ref="D123:F123"/>
    <mergeCell ref="D112:F112"/>
    <mergeCell ref="D113:F113"/>
    <mergeCell ref="D114:F114"/>
    <mergeCell ref="D115:F115"/>
    <mergeCell ref="D116:F116"/>
    <mergeCell ref="D117:F117"/>
    <mergeCell ref="D106:F106"/>
    <mergeCell ref="D107:F107"/>
    <mergeCell ref="D108:F108"/>
    <mergeCell ref="D109:F109"/>
    <mergeCell ref="D110:F110"/>
    <mergeCell ref="D111:F111"/>
    <mergeCell ref="D100:F100"/>
    <mergeCell ref="D101:F101"/>
    <mergeCell ref="D102:F102"/>
    <mergeCell ref="D103:F103"/>
    <mergeCell ref="D104:F104"/>
    <mergeCell ref="D105:F105"/>
    <mergeCell ref="D94:F94"/>
    <mergeCell ref="D95:F95"/>
    <mergeCell ref="D96:F96"/>
    <mergeCell ref="D97:F97"/>
    <mergeCell ref="D98:F98"/>
    <mergeCell ref="D99:F99"/>
    <mergeCell ref="D88:F88"/>
    <mergeCell ref="D89:F89"/>
    <mergeCell ref="D90:F90"/>
    <mergeCell ref="D91:F91"/>
    <mergeCell ref="D92:F92"/>
    <mergeCell ref="D93:F93"/>
    <mergeCell ref="D82:F82"/>
    <mergeCell ref="D83:F83"/>
    <mergeCell ref="D84:F84"/>
    <mergeCell ref="D85:F85"/>
    <mergeCell ref="D86:F86"/>
    <mergeCell ref="D87:F87"/>
    <mergeCell ref="D76:F76"/>
    <mergeCell ref="D77:F77"/>
    <mergeCell ref="D78:F78"/>
    <mergeCell ref="D79:F79"/>
    <mergeCell ref="D80:F80"/>
    <mergeCell ref="D81:F81"/>
    <mergeCell ref="D70:F70"/>
    <mergeCell ref="D71:F71"/>
    <mergeCell ref="D72:F72"/>
    <mergeCell ref="D73:F73"/>
    <mergeCell ref="D74:F74"/>
    <mergeCell ref="D75:F75"/>
    <mergeCell ref="D64:F64"/>
    <mergeCell ref="D65:F65"/>
    <mergeCell ref="D66:F66"/>
    <mergeCell ref="D67:F67"/>
    <mergeCell ref="D68:F68"/>
    <mergeCell ref="D69:F69"/>
    <mergeCell ref="B6:K6"/>
    <mergeCell ref="B7:K7"/>
    <mergeCell ref="B8:K8"/>
    <mergeCell ref="J9:K9"/>
    <mergeCell ref="C10:F10"/>
    <mergeCell ref="G10:H10"/>
  </mergeCells>
  <conditionalFormatting sqref="H11">
    <cfRule type="dataBar" priority="1">
      <dataBar showValue="0">
        <cfvo type="num" val="0"/>
        <cfvo type="num" val="100"/>
        <color rgb="FF008066"/>
      </dataBar>
      <extLst>
        <ext xmlns:x14="http://schemas.microsoft.com/office/spreadsheetml/2009/9/main" uri="{B025F937-C7B1-47D3-B67F-A62EFF666E3E}">
          <x14:id>{E26B46AE-0605-4254-AFE0-EF1F22E47A43}</x14:id>
        </ext>
      </extLst>
    </cfRule>
  </conditionalFormatting>
  <conditionalFormatting sqref="H12:H52">
    <cfRule type="dataBar" priority="4">
      <dataBar showValue="0">
        <cfvo type="num" val="0"/>
        <cfvo type="num" val="100"/>
        <color rgb="FF008066"/>
      </dataBar>
      <extLst>
        <ext xmlns:x14="http://schemas.microsoft.com/office/spreadsheetml/2009/9/main" uri="{B025F937-C7B1-47D3-B67F-A62EFF666E3E}">
          <x14:id>{1276EFBC-C611-4EB5-9D86-C88BC5F51B4E}</x14:id>
        </ext>
      </extLst>
    </cfRule>
  </conditionalFormatting>
  <conditionalFormatting sqref="H53:H56">
    <cfRule type="dataBar" priority="3">
      <dataBar showValue="0">
        <cfvo type="num" val="0"/>
        <cfvo type="num" val="100"/>
        <color rgb="FFFFC107"/>
      </dataBar>
      <extLst>
        <ext xmlns:x14="http://schemas.microsoft.com/office/spreadsheetml/2009/9/main" uri="{B025F937-C7B1-47D3-B67F-A62EFF666E3E}">
          <x14:id>{C411A365-E2B6-4C3E-9198-EAAA163F1313}</x14:id>
        </ext>
      </extLst>
    </cfRule>
  </conditionalFormatting>
  <conditionalFormatting sqref="H57:H62">
    <cfRule type="dataBar" priority="2">
      <dataBar showValue="0">
        <cfvo type="num" val="0"/>
        <cfvo type="num" val="100"/>
        <color rgb="FFB30039"/>
      </dataBar>
      <extLst>
        <ext xmlns:x14="http://schemas.microsoft.com/office/spreadsheetml/2009/9/main" uri="{B025F937-C7B1-47D3-B67F-A62EFF666E3E}">
          <x14:id>{0AB78233-44EC-4B66-B37C-F085822F0F3D}</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E26B46AE-0605-4254-AFE0-EF1F22E47A43}">
            <x14:dataBar minLength="0" maxLength="100" gradient="0" negativeBarColorSameAsPositive="1" axisPosition="none">
              <x14:cfvo type="num">
                <xm:f>0</xm:f>
              </x14:cfvo>
              <x14:cfvo type="num">
                <xm:f>100</xm:f>
              </x14:cfvo>
            </x14:dataBar>
          </x14:cfRule>
          <xm:sqref>H11</xm:sqref>
        </x14:conditionalFormatting>
        <x14:conditionalFormatting xmlns:xm="http://schemas.microsoft.com/office/excel/2006/main">
          <x14:cfRule type="dataBar" id="{1276EFBC-C611-4EB5-9D86-C88BC5F51B4E}">
            <x14:dataBar minLength="0" maxLength="100" gradient="0" negativeBarColorSameAsPositive="1" axisPosition="none">
              <x14:cfvo type="num">
                <xm:f>0</xm:f>
              </x14:cfvo>
              <x14:cfvo type="num">
                <xm:f>100</xm:f>
              </x14:cfvo>
            </x14:dataBar>
          </x14:cfRule>
          <xm:sqref>H12:H52</xm:sqref>
        </x14:conditionalFormatting>
        <x14:conditionalFormatting xmlns:xm="http://schemas.microsoft.com/office/excel/2006/main">
          <x14:cfRule type="dataBar" id="{C411A365-E2B6-4C3E-9198-EAAA163F1313}">
            <x14:dataBar minLength="0" maxLength="100" gradient="0" negativeBarColorSameAsPositive="1" axisPosition="none">
              <x14:cfvo type="num">
                <xm:f>0</xm:f>
              </x14:cfvo>
              <x14:cfvo type="num">
                <xm:f>100</xm:f>
              </x14:cfvo>
            </x14:dataBar>
          </x14:cfRule>
          <xm:sqref>H53:H56</xm:sqref>
        </x14:conditionalFormatting>
        <x14:conditionalFormatting xmlns:xm="http://schemas.microsoft.com/office/excel/2006/main">
          <x14:cfRule type="dataBar" id="{0AB78233-44EC-4B66-B37C-F085822F0F3D}">
            <x14:dataBar minLength="0" maxLength="100" gradient="0" negativeBarColorSameAsPositive="1" axisPosition="none">
              <x14:cfvo type="num">
                <xm:f>0</xm:f>
              </x14:cfvo>
              <x14:cfvo type="num">
                <xm:f>100</xm:f>
              </x14:cfvo>
            </x14:dataBar>
          </x14:cfRule>
          <xm:sqref>H57:H62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FFF3-BEE2-48F6-A3B3-917F032E6668}">
  <sheetPr>
    <tabColor rgb="FF002060"/>
    <pageSetUpPr fitToPage="1"/>
  </sheetPr>
  <dimension ref="A1:XEY80"/>
  <sheetViews>
    <sheetView showGridLines="0" zoomScale="115" zoomScaleNormal="115" workbookViewId="0">
      <selection activeCell="M37" sqref="M37"/>
    </sheetView>
  </sheetViews>
  <sheetFormatPr baseColWidth="10" defaultColWidth="0" defaultRowHeight="15.75" customHeight="1" zeroHeight="1"/>
  <cols>
    <col min="1" max="1" width="8.7109375" style="467" customWidth="1"/>
    <col min="2" max="2" width="9.28515625" style="467" customWidth="1"/>
    <col min="3" max="3" width="9.28515625" style="498" customWidth="1"/>
    <col min="4" max="5" width="9.28515625" style="467" customWidth="1"/>
    <col min="6" max="6" width="13.140625" style="467" customWidth="1"/>
    <col min="7" max="7" width="9.28515625" style="467" customWidth="1"/>
    <col min="8" max="8" width="17.7109375" style="467" customWidth="1"/>
    <col min="9" max="10" width="1.85546875" style="467" customWidth="1"/>
    <col min="11" max="12" width="18.7109375" style="499" customWidth="1"/>
    <col min="13" max="13" width="9.28515625" style="467" customWidth="1"/>
    <col min="14" max="14" width="9.28515625" style="467" hidden="1"/>
    <col min="15" max="19" width="11.5703125" hidden="1"/>
    <col min="20" max="20" width="19.140625" hidden="1"/>
    <col min="21" max="16379" width="11.5703125" hidden="1"/>
    <col min="16380" max="16384" width="1.140625" hidden="1"/>
  </cols>
  <sheetData>
    <row r="1" spans="1:15" ht="15">
      <c r="A1"/>
      <c r="B1"/>
      <c r="C1" s="476"/>
      <c r="D1"/>
      <c r="E1"/>
      <c r="F1"/>
      <c r="G1"/>
      <c r="H1"/>
      <c r="I1"/>
      <c r="J1"/>
      <c r="K1"/>
      <c r="L1"/>
      <c r="M1"/>
      <c r="N1"/>
    </row>
    <row r="2" spans="1:15" ht="15">
      <c r="A2"/>
      <c r="B2"/>
      <c r="C2" s="476"/>
      <c r="D2"/>
      <c r="E2"/>
      <c r="F2"/>
      <c r="G2"/>
      <c r="H2"/>
      <c r="I2"/>
      <c r="J2"/>
      <c r="K2"/>
      <c r="L2"/>
      <c r="M2"/>
      <c r="N2"/>
    </row>
    <row r="3" spans="1:15" ht="15">
      <c r="A3"/>
      <c r="B3"/>
      <c r="C3" s="476"/>
      <c r="D3"/>
      <c r="E3"/>
      <c r="F3"/>
      <c r="G3"/>
      <c r="H3"/>
      <c r="I3"/>
      <c r="J3"/>
      <c r="K3"/>
      <c r="L3"/>
      <c r="M3"/>
      <c r="N3"/>
    </row>
    <row r="4" spans="1:15" ht="15">
      <c r="A4"/>
      <c r="B4"/>
      <c r="C4" s="476"/>
      <c r="D4"/>
      <c r="E4"/>
      <c r="F4"/>
      <c r="G4"/>
      <c r="H4"/>
      <c r="I4"/>
      <c r="J4"/>
      <c r="K4"/>
      <c r="L4"/>
      <c r="M4"/>
      <c r="N4"/>
    </row>
    <row r="5" spans="1:15" ht="15">
      <c r="A5"/>
      <c r="B5"/>
      <c r="C5" s="476"/>
      <c r="D5"/>
      <c r="E5"/>
      <c r="F5"/>
      <c r="G5"/>
      <c r="H5"/>
      <c r="I5"/>
      <c r="J5"/>
      <c r="K5"/>
      <c r="L5"/>
      <c r="M5"/>
      <c r="N5"/>
    </row>
    <row r="6" spans="1:15" ht="15">
      <c r="A6"/>
      <c r="B6"/>
      <c r="C6" s="476"/>
      <c r="D6"/>
      <c r="E6"/>
      <c r="F6"/>
      <c r="G6"/>
      <c r="H6"/>
      <c r="I6"/>
      <c r="J6"/>
      <c r="K6"/>
      <c r="L6"/>
      <c r="M6"/>
      <c r="N6"/>
    </row>
    <row r="7" spans="1:15" ht="20.85" customHeight="1">
      <c r="A7"/>
      <c r="B7" s="567" t="s">
        <v>92</v>
      </c>
      <c r="C7" s="567"/>
      <c r="D7" s="567"/>
      <c r="E7" s="567"/>
      <c r="F7" s="567"/>
      <c r="G7" s="567"/>
      <c r="H7" s="567"/>
      <c r="I7" s="567"/>
      <c r="J7" s="567"/>
      <c r="K7" s="567"/>
      <c r="L7" s="567"/>
      <c r="M7" s="465"/>
      <c r="N7" s="465"/>
    </row>
    <row r="8" spans="1:15" ht="20.45" customHeight="1">
      <c r="A8"/>
      <c r="B8" s="567" t="s">
        <v>267</v>
      </c>
      <c r="C8" s="567"/>
      <c r="D8" s="567"/>
      <c r="E8" s="567"/>
      <c r="F8" s="567"/>
      <c r="G8" s="567"/>
      <c r="H8" s="567"/>
      <c r="I8" s="567"/>
      <c r="J8" s="567"/>
      <c r="K8" s="567"/>
      <c r="L8" s="567"/>
      <c r="M8" s="466"/>
      <c r="N8" s="466"/>
    </row>
    <row r="9" spans="1:15" ht="20.85" customHeight="1">
      <c r="A9"/>
      <c r="B9" s="570" t="s">
        <v>483</v>
      </c>
      <c r="C9" s="567"/>
      <c r="D9" s="567"/>
      <c r="E9" s="567"/>
      <c r="F9" s="567"/>
      <c r="G9" s="567"/>
      <c r="H9" s="567"/>
      <c r="I9" s="567"/>
      <c r="J9" s="567"/>
      <c r="K9" s="567"/>
      <c r="L9" s="567"/>
      <c r="M9" s="466"/>
      <c r="N9" s="466"/>
    </row>
    <row r="10" spans="1:15" ht="12.2" customHeight="1">
      <c r="B10" s="468"/>
      <c r="C10" s="477"/>
      <c r="D10" s="468"/>
      <c r="E10" s="468"/>
      <c r="F10" s="468"/>
      <c r="G10" s="468"/>
      <c r="H10" s="468"/>
      <c r="I10" s="468"/>
      <c r="J10" s="468"/>
      <c r="K10" s="610" t="s">
        <v>484</v>
      </c>
      <c r="L10" s="610"/>
      <c r="M10" s="468"/>
      <c r="N10" s="468"/>
    </row>
    <row r="11" spans="1:15" ht="18" customHeight="1">
      <c r="B11" s="478" t="s">
        <v>268</v>
      </c>
      <c r="C11" s="611" t="s">
        <v>95</v>
      </c>
      <c r="D11" s="611"/>
      <c r="E11" s="611"/>
      <c r="F11" s="611"/>
      <c r="G11" s="611" t="s">
        <v>269</v>
      </c>
      <c r="H11" s="612"/>
      <c r="I11" s="468"/>
      <c r="J11" s="468"/>
      <c r="K11" s="478" t="s">
        <v>270</v>
      </c>
      <c r="L11" s="479" t="s">
        <v>271</v>
      </c>
      <c r="M11" s="468"/>
      <c r="N11" s="468"/>
    </row>
    <row r="12" spans="1:15" ht="13.9" customHeight="1">
      <c r="B12" s="613" t="s">
        <v>276</v>
      </c>
      <c r="C12" s="614"/>
      <c r="D12" s="614"/>
      <c r="E12" s="614"/>
      <c r="F12" s="614"/>
      <c r="G12" s="614"/>
      <c r="H12" s="615"/>
      <c r="K12" s="616"/>
      <c r="L12" s="617"/>
    </row>
    <row r="13" spans="1:15" ht="12.2" customHeight="1">
      <c r="B13" s="706">
        <v>1</v>
      </c>
      <c r="C13" s="707" t="s">
        <v>97</v>
      </c>
      <c r="D13" s="586" t="s">
        <v>33</v>
      </c>
      <c r="E13" s="586"/>
      <c r="F13" s="586"/>
      <c r="G13" s="494">
        <v>99.86</v>
      </c>
      <c r="H13" s="495">
        <v>99.86</v>
      </c>
      <c r="I13" s="468"/>
      <c r="J13" s="468"/>
      <c r="K13" s="496">
        <v>99.86</v>
      </c>
      <c r="L13" s="497">
        <v>100</v>
      </c>
      <c r="M13" s="468"/>
      <c r="N13" s="468"/>
      <c r="O13" t="s">
        <v>277</v>
      </c>
    </row>
    <row r="14" spans="1:15" ht="12.2" customHeight="1">
      <c r="B14" s="480">
        <v>2</v>
      </c>
      <c r="C14" s="708" t="s">
        <v>98</v>
      </c>
      <c r="D14" s="573" t="s">
        <v>47</v>
      </c>
      <c r="E14" s="573"/>
      <c r="F14" s="573"/>
      <c r="G14" s="482">
        <v>98.29</v>
      </c>
      <c r="H14" s="483">
        <v>98.29</v>
      </c>
      <c r="I14" s="468"/>
      <c r="J14" s="468"/>
      <c r="K14" s="484">
        <v>98.29</v>
      </c>
      <c r="L14" s="485">
        <v>100</v>
      </c>
      <c r="M14" s="468"/>
      <c r="N14" s="468"/>
      <c r="O14" t="s">
        <v>277</v>
      </c>
    </row>
    <row r="15" spans="1:15" ht="12.2" customHeight="1">
      <c r="B15" s="480">
        <v>3</v>
      </c>
      <c r="C15" s="708" t="s">
        <v>109</v>
      </c>
      <c r="D15" s="573" t="s">
        <v>43</v>
      </c>
      <c r="E15" s="573"/>
      <c r="F15" s="573"/>
      <c r="G15" s="482">
        <v>98.03</v>
      </c>
      <c r="H15" s="483">
        <v>98.03</v>
      </c>
      <c r="I15" s="468"/>
      <c r="J15" s="468"/>
      <c r="K15" s="484">
        <v>98.03</v>
      </c>
      <c r="L15" s="485">
        <v>100</v>
      </c>
      <c r="M15" s="468"/>
      <c r="N15" s="468"/>
      <c r="O15" t="s">
        <v>277</v>
      </c>
    </row>
    <row r="16" spans="1:15" ht="12.2" customHeight="1">
      <c r="B16" s="480">
        <v>4</v>
      </c>
      <c r="C16" s="708" t="s">
        <v>104</v>
      </c>
      <c r="D16" s="573" t="s">
        <v>71</v>
      </c>
      <c r="E16" s="573"/>
      <c r="F16" s="573"/>
      <c r="G16" s="482">
        <v>97.13</v>
      </c>
      <c r="H16" s="483">
        <v>97.13</v>
      </c>
      <c r="I16" s="468"/>
      <c r="J16" s="468"/>
      <c r="K16" s="484">
        <v>97.13</v>
      </c>
      <c r="L16" s="485">
        <v>100</v>
      </c>
      <c r="M16" s="468"/>
      <c r="N16" s="468"/>
      <c r="O16" t="s">
        <v>277</v>
      </c>
    </row>
    <row r="17" spans="2:20" ht="12.2" customHeight="1">
      <c r="B17" s="480">
        <v>5</v>
      </c>
      <c r="C17" s="708" t="s">
        <v>100</v>
      </c>
      <c r="D17" s="573" t="s">
        <v>56</v>
      </c>
      <c r="E17" s="573"/>
      <c r="F17" s="573"/>
      <c r="G17" s="482">
        <v>95.25</v>
      </c>
      <c r="H17" s="483">
        <v>95.25</v>
      </c>
      <c r="I17" s="468"/>
      <c r="J17" s="468"/>
      <c r="K17" s="484">
        <v>95.25</v>
      </c>
      <c r="L17" s="485">
        <v>100</v>
      </c>
      <c r="M17" s="468"/>
      <c r="N17" s="468"/>
      <c r="O17" t="s">
        <v>277</v>
      </c>
    </row>
    <row r="18" spans="2:20" ht="12.2" customHeight="1">
      <c r="B18" s="480">
        <v>6</v>
      </c>
      <c r="C18" s="708" t="s">
        <v>102</v>
      </c>
      <c r="D18" s="573" t="s">
        <v>58</v>
      </c>
      <c r="E18" s="573"/>
      <c r="F18" s="573"/>
      <c r="G18" s="482">
        <v>91.85</v>
      </c>
      <c r="H18" s="483">
        <v>91.85</v>
      </c>
      <c r="I18" s="468"/>
      <c r="J18" s="468"/>
      <c r="K18" s="484">
        <v>91.85</v>
      </c>
      <c r="L18" s="485">
        <v>100</v>
      </c>
      <c r="M18" s="468"/>
      <c r="N18" s="468"/>
      <c r="O18" t="s">
        <v>277</v>
      </c>
    </row>
    <row r="19" spans="2:20" ht="12.2" customHeight="1">
      <c r="B19" s="486">
        <v>7</v>
      </c>
      <c r="C19" s="709" t="s">
        <v>99</v>
      </c>
      <c r="D19" s="574" t="s">
        <v>70</v>
      </c>
      <c r="E19" s="574"/>
      <c r="F19" s="574"/>
      <c r="G19" s="488">
        <v>88.78</v>
      </c>
      <c r="H19" s="489">
        <v>88.78</v>
      </c>
      <c r="I19" s="468"/>
      <c r="J19" s="468"/>
      <c r="K19" s="490">
        <v>88.78</v>
      </c>
      <c r="L19" s="491">
        <v>100</v>
      </c>
      <c r="M19" s="468"/>
      <c r="N19" s="468"/>
      <c r="O19" t="s">
        <v>277</v>
      </c>
    </row>
    <row r="20" spans="2:20" s="467" customFormat="1" ht="4.3499999999999996" customHeight="1">
      <c r="B20" s="597"/>
      <c r="C20" s="597"/>
      <c r="D20" s="597"/>
      <c r="E20" s="597"/>
      <c r="F20" s="597"/>
      <c r="G20" s="597"/>
      <c r="H20" s="597"/>
      <c r="K20" s="575"/>
      <c r="L20" s="575"/>
    </row>
    <row r="21" spans="2:20" ht="13.9" customHeight="1">
      <c r="B21" s="598" t="s">
        <v>278</v>
      </c>
      <c r="C21" s="599"/>
      <c r="D21" s="599"/>
      <c r="E21" s="599"/>
      <c r="F21" s="599"/>
      <c r="G21" s="599"/>
      <c r="H21" s="600"/>
      <c r="K21" s="601"/>
      <c r="L21" s="602"/>
      <c r="M21" s="468"/>
      <c r="N21" s="468"/>
    </row>
    <row r="22" spans="2:20" ht="12.2" customHeight="1">
      <c r="B22" s="480">
        <v>1</v>
      </c>
      <c r="C22" s="481" t="s">
        <v>113</v>
      </c>
      <c r="D22" s="603" t="s">
        <v>65</v>
      </c>
      <c r="E22" s="604"/>
      <c r="F22" s="605"/>
      <c r="G22" s="482">
        <v>98.95</v>
      </c>
      <c r="H22" s="483">
        <v>98.95</v>
      </c>
      <c r="K22" s="484">
        <v>98.95</v>
      </c>
      <c r="L22" s="485">
        <v>100</v>
      </c>
      <c r="M22" s="468"/>
      <c r="N22" s="468"/>
      <c r="O22" t="s">
        <v>279</v>
      </c>
    </row>
    <row r="23" spans="2:20" ht="12.2" customHeight="1">
      <c r="B23" s="480">
        <v>2</v>
      </c>
      <c r="C23" s="481" t="s">
        <v>130</v>
      </c>
      <c r="D23" s="603" t="s">
        <v>36</v>
      </c>
      <c r="E23" s="604"/>
      <c r="F23" s="605"/>
      <c r="G23" s="482">
        <v>91.01</v>
      </c>
      <c r="H23" s="483">
        <v>91.01</v>
      </c>
      <c r="K23" s="484">
        <v>91.01</v>
      </c>
      <c r="L23" s="485">
        <v>100</v>
      </c>
      <c r="M23" s="468"/>
      <c r="N23" s="468"/>
      <c r="O23" t="s">
        <v>279</v>
      </c>
    </row>
    <row r="24" spans="2:20" ht="12.2" customHeight="1">
      <c r="B24" s="486">
        <v>3</v>
      </c>
      <c r="C24" s="487" t="s">
        <v>123</v>
      </c>
      <c r="D24" s="606" t="s">
        <v>60</v>
      </c>
      <c r="E24" s="607"/>
      <c r="F24" s="608"/>
      <c r="G24" s="488">
        <v>75.010000000000005</v>
      </c>
      <c r="H24" s="489">
        <v>75.010000000000005</v>
      </c>
      <c r="K24" s="490">
        <v>75.010000000000005</v>
      </c>
      <c r="L24" s="491">
        <v>100</v>
      </c>
      <c r="M24" s="468"/>
      <c r="N24" s="468"/>
      <c r="O24" t="s">
        <v>279</v>
      </c>
    </row>
    <row r="25" spans="2:20" s="467" customFormat="1" ht="4.3499999999999996" customHeight="1">
      <c r="B25" s="609"/>
      <c r="C25" s="609"/>
      <c r="D25" s="609"/>
      <c r="E25" s="609"/>
      <c r="F25" s="609"/>
      <c r="G25" s="609"/>
      <c r="H25" s="609"/>
      <c r="K25" s="575"/>
      <c r="L25" s="575"/>
      <c r="T25"/>
    </row>
    <row r="26" spans="2:20" ht="12.2" customHeight="1">
      <c r="B26" s="592" t="s">
        <v>280</v>
      </c>
      <c r="C26" s="593"/>
      <c r="D26" s="593"/>
      <c r="E26" s="593"/>
      <c r="F26" s="593"/>
      <c r="G26" s="593"/>
      <c r="H26" s="594"/>
      <c r="K26" s="595"/>
      <c r="L26" s="596"/>
    </row>
    <row r="27" spans="2:20" s="467" customFormat="1">
      <c r="B27" s="492">
        <v>1</v>
      </c>
      <c r="C27" s="493" t="s">
        <v>116</v>
      </c>
      <c r="D27" s="586" t="s">
        <v>53</v>
      </c>
      <c r="E27" s="586"/>
      <c r="F27" s="586"/>
      <c r="G27" s="494">
        <v>100</v>
      </c>
      <c r="H27" s="495">
        <v>100</v>
      </c>
      <c r="K27" s="496">
        <v>100</v>
      </c>
      <c r="L27" s="497">
        <v>100</v>
      </c>
      <c r="O27" s="467" t="s">
        <v>281</v>
      </c>
      <c r="T27"/>
    </row>
    <row r="28" spans="2:20" ht="13.9" customHeight="1">
      <c r="B28" s="480">
        <v>1</v>
      </c>
      <c r="C28" s="481" t="s">
        <v>127</v>
      </c>
      <c r="D28" s="573" t="s">
        <v>48</v>
      </c>
      <c r="E28" s="573"/>
      <c r="F28" s="573"/>
      <c r="G28" s="482">
        <v>100</v>
      </c>
      <c r="H28" s="483">
        <v>100</v>
      </c>
      <c r="K28" s="484">
        <v>100</v>
      </c>
      <c r="L28" s="485">
        <v>100</v>
      </c>
      <c r="M28" s="468"/>
      <c r="N28" s="468"/>
      <c r="O28" s="467" t="s">
        <v>281</v>
      </c>
      <c r="P28" s="467"/>
      <c r="Q28" s="467"/>
      <c r="R28" s="467"/>
    </row>
    <row r="29" spans="2:20" ht="12.2" customHeight="1">
      <c r="B29" s="480">
        <v>3</v>
      </c>
      <c r="C29" s="481" t="s">
        <v>119</v>
      </c>
      <c r="D29" s="573" t="s">
        <v>46</v>
      </c>
      <c r="E29" s="573"/>
      <c r="F29" s="573"/>
      <c r="G29" s="482">
        <v>99.56</v>
      </c>
      <c r="H29" s="483">
        <v>99.56</v>
      </c>
      <c r="K29" s="484">
        <v>99.56</v>
      </c>
      <c r="L29" s="485">
        <v>100</v>
      </c>
      <c r="M29" s="468"/>
      <c r="N29" s="468"/>
      <c r="O29" s="467" t="s">
        <v>281</v>
      </c>
      <c r="P29" s="467"/>
      <c r="Q29" s="467"/>
      <c r="R29" s="467"/>
    </row>
    <row r="30" spans="2:20" ht="12.2" customHeight="1">
      <c r="B30" s="480">
        <v>4</v>
      </c>
      <c r="C30" s="481" t="s">
        <v>111</v>
      </c>
      <c r="D30" s="573" t="s">
        <v>66</v>
      </c>
      <c r="E30" s="573"/>
      <c r="F30" s="573"/>
      <c r="G30" s="482">
        <v>99.02</v>
      </c>
      <c r="H30" s="483">
        <v>99.02</v>
      </c>
      <c r="K30" s="484">
        <v>99.02</v>
      </c>
      <c r="L30" s="485">
        <v>100</v>
      </c>
      <c r="M30" s="468"/>
      <c r="N30" s="468"/>
      <c r="O30" s="467" t="s">
        <v>281</v>
      </c>
      <c r="P30" s="467"/>
      <c r="Q30" s="467"/>
      <c r="R30" s="467"/>
    </row>
    <row r="31" spans="2:20" ht="12.2" customHeight="1">
      <c r="B31" s="480">
        <v>5</v>
      </c>
      <c r="C31" s="481" t="s">
        <v>110</v>
      </c>
      <c r="D31" s="573" t="s">
        <v>40</v>
      </c>
      <c r="E31" s="573"/>
      <c r="F31" s="573"/>
      <c r="G31" s="482">
        <v>98.05</v>
      </c>
      <c r="H31" s="483">
        <v>98.05</v>
      </c>
      <c r="K31" s="484">
        <v>98.05</v>
      </c>
      <c r="L31" s="485">
        <v>100</v>
      </c>
      <c r="O31" s="467" t="s">
        <v>281</v>
      </c>
      <c r="P31" s="467"/>
      <c r="Q31" s="467"/>
      <c r="R31" s="467"/>
    </row>
    <row r="32" spans="2:20" ht="12.2" customHeight="1">
      <c r="B32" s="480">
        <v>6</v>
      </c>
      <c r="C32" s="481" t="s">
        <v>146</v>
      </c>
      <c r="D32" s="573" t="s">
        <v>49</v>
      </c>
      <c r="E32" s="573"/>
      <c r="F32" s="573"/>
      <c r="G32" s="482">
        <v>97.99</v>
      </c>
      <c r="H32" s="483">
        <v>97.99</v>
      </c>
      <c r="K32" s="484">
        <v>97.99</v>
      </c>
      <c r="L32" s="485">
        <v>100</v>
      </c>
      <c r="O32" s="467" t="s">
        <v>281</v>
      </c>
      <c r="P32" s="467"/>
      <c r="Q32" s="467"/>
      <c r="R32" s="467"/>
    </row>
    <row r="33" spans="2:20" s="467" customFormat="1">
      <c r="B33" s="480">
        <v>7</v>
      </c>
      <c r="C33" s="481" t="s">
        <v>132</v>
      </c>
      <c r="D33" s="573" t="s">
        <v>68</v>
      </c>
      <c r="E33" s="573"/>
      <c r="F33" s="573"/>
      <c r="G33" s="482">
        <v>97.51</v>
      </c>
      <c r="H33" s="483">
        <v>97.51</v>
      </c>
      <c r="K33" s="484">
        <v>97.51</v>
      </c>
      <c r="L33" s="485">
        <v>100</v>
      </c>
      <c r="O33" s="467" t="s">
        <v>281</v>
      </c>
      <c r="T33"/>
    </row>
    <row r="34" spans="2:20" ht="12.2" customHeight="1">
      <c r="B34" s="480">
        <v>8</v>
      </c>
      <c r="C34" s="481" t="s">
        <v>144</v>
      </c>
      <c r="D34" s="573" t="s">
        <v>38</v>
      </c>
      <c r="E34" s="573"/>
      <c r="F34" s="573"/>
      <c r="G34" s="482">
        <v>96.71</v>
      </c>
      <c r="H34" s="483">
        <v>96.71</v>
      </c>
      <c r="K34" s="484">
        <v>96.71</v>
      </c>
      <c r="L34" s="485">
        <v>100</v>
      </c>
      <c r="O34" s="467" t="s">
        <v>281</v>
      </c>
      <c r="P34" s="467"/>
      <c r="Q34" s="467"/>
      <c r="R34" s="467"/>
    </row>
    <row r="35" spans="2:20" ht="12.2" customHeight="1">
      <c r="B35" s="480">
        <v>9</v>
      </c>
      <c r="C35" s="481" t="s">
        <v>115</v>
      </c>
      <c r="D35" s="573" t="s">
        <v>272</v>
      </c>
      <c r="E35" s="573"/>
      <c r="F35" s="573"/>
      <c r="G35" s="482">
        <v>95.42</v>
      </c>
      <c r="H35" s="483">
        <v>95.42</v>
      </c>
      <c r="K35" s="484">
        <v>95.42</v>
      </c>
      <c r="L35" s="485">
        <v>100</v>
      </c>
      <c r="M35" s="468"/>
      <c r="N35" s="468"/>
      <c r="O35" s="467" t="s">
        <v>281</v>
      </c>
      <c r="P35" s="467"/>
      <c r="Q35" s="467"/>
      <c r="R35" s="467"/>
    </row>
    <row r="36" spans="2:20" ht="12.2" customHeight="1">
      <c r="B36" s="480">
        <v>10</v>
      </c>
      <c r="C36" s="481" t="s">
        <v>108</v>
      </c>
      <c r="D36" s="573" t="s">
        <v>32</v>
      </c>
      <c r="E36" s="573"/>
      <c r="F36" s="573"/>
      <c r="G36" s="482">
        <v>95.04</v>
      </c>
      <c r="H36" s="483">
        <v>95.04</v>
      </c>
      <c r="K36" s="484">
        <v>95.04</v>
      </c>
      <c r="L36" s="485">
        <v>100</v>
      </c>
      <c r="M36" s="468"/>
      <c r="N36" s="468"/>
      <c r="O36" s="467" t="s">
        <v>281</v>
      </c>
      <c r="P36" s="467"/>
      <c r="Q36" s="467"/>
      <c r="R36" s="467"/>
    </row>
    <row r="37" spans="2:20" ht="12.2" customHeight="1">
      <c r="B37" s="480">
        <v>11</v>
      </c>
      <c r="C37" s="481" t="s">
        <v>112</v>
      </c>
      <c r="D37" s="573" t="s">
        <v>62</v>
      </c>
      <c r="E37" s="573"/>
      <c r="F37" s="573"/>
      <c r="G37" s="482">
        <v>89.79</v>
      </c>
      <c r="H37" s="483">
        <v>89.79</v>
      </c>
      <c r="K37" s="484">
        <v>89.79</v>
      </c>
      <c r="L37" s="485">
        <v>100</v>
      </c>
      <c r="M37" s="468"/>
      <c r="N37" s="468"/>
      <c r="O37" s="467" t="s">
        <v>281</v>
      </c>
      <c r="P37" s="467"/>
      <c r="Q37" s="467"/>
      <c r="R37" s="467"/>
    </row>
    <row r="38" spans="2:20" ht="12.2" customHeight="1">
      <c r="B38" s="486">
        <v>12</v>
      </c>
      <c r="C38" s="487" t="s">
        <v>106</v>
      </c>
      <c r="D38" s="574" t="s">
        <v>61</v>
      </c>
      <c r="E38" s="574"/>
      <c r="F38" s="574"/>
      <c r="G38" s="488">
        <v>88.79</v>
      </c>
      <c r="H38" s="489">
        <v>88.79</v>
      </c>
      <c r="K38" s="490">
        <v>88.79</v>
      </c>
      <c r="L38" s="491">
        <v>100</v>
      </c>
      <c r="M38" s="468"/>
      <c r="N38" s="468"/>
      <c r="O38" s="467" t="s">
        <v>281</v>
      </c>
      <c r="P38" s="467"/>
      <c r="Q38" s="467"/>
      <c r="R38" s="467"/>
    </row>
    <row r="39" spans="2:20" s="467" customFormat="1" ht="4.3499999999999996" customHeight="1">
      <c r="B39" s="575"/>
      <c r="C39" s="575"/>
      <c r="D39" s="575"/>
      <c r="E39" s="575"/>
      <c r="F39" s="575"/>
      <c r="G39" s="575"/>
      <c r="H39" s="575"/>
      <c r="K39" s="575"/>
      <c r="L39" s="575"/>
      <c r="T39"/>
    </row>
    <row r="40" spans="2:20" ht="12.2" customHeight="1">
      <c r="B40" s="587" t="s">
        <v>282</v>
      </c>
      <c r="C40" s="588"/>
      <c r="D40" s="588"/>
      <c r="E40" s="588"/>
      <c r="F40" s="588"/>
      <c r="G40" s="588"/>
      <c r="H40" s="589"/>
      <c r="I40" s="468"/>
      <c r="J40" s="468"/>
      <c r="K40" s="590"/>
      <c r="L40" s="591"/>
      <c r="M40" s="471"/>
      <c r="N40" s="471"/>
    </row>
    <row r="41" spans="2:20" ht="12.2" customHeight="1">
      <c r="B41" s="480">
        <v>1</v>
      </c>
      <c r="C41" s="481" t="s">
        <v>114</v>
      </c>
      <c r="D41" s="573" t="s">
        <v>73</v>
      </c>
      <c r="E41" s="573"/>
      <c r="F41" s="573"/>
      <c r="G41" s="482">
        <v>99.93</v>
      </c>
      <c r="H41" s="483">
        <v>99.93</v>
      </c>
      <c r="I41" s="468"/>
      <c r="J41" s="468"/>
      <c r="K41" s="484">
        <v>99.93</v>
      </c>
      <c r="L41" s="485">
        <v>100</v>
      </c>
      <c r="O41" t="s">
        <v>283</v>
      </c>
    </row>
    <row r="42" spans="2:20" ht="12.2" customHeight="1">
      <c r="B42" s="480">
        <v>2</v>
      </c>
      <c r="C42" s="481" t="s">
        <v>101</v>
      </c>
      <c r="D42" s="573" t="s">
        <v>37</v>
      </c>
      <c r="E42" s="573"/>
      <c r="F42" s="573"/>
      <c r="G42" s="482">
        <v>99.79</v>
      </c>
      <c r="H42" s="483">
        <v>99.79</v>
      </c>
      <c r="I42" s="468"/>
      <c r="J42" s="468"/>
      <c r="K42" s="484">
        <v>99.79</v>
      </c>
      <c r="L42" s="485">
        <v>100</v>
      </c>
      <c r="M42" s="468"/>
      <c r="N42" s="468"/>
      <c r="O42" t="s">
        <v>283</v>
      </c>
    </row>
    <row r="43" spans="2:20" ht="12.2" customHeight="1">
      <c r="B43" s="480">
        <v>3</v>
      </c>
      <c r="C43" s="481" t="s">
        <v>140</v>
      </c>
      <c r="D43" s="573" t="s">
        <v>69</v>
      </c>
      <c r="E43" s="573"/>
      <c r="F43" s="573"/>
      <c r="G43" s="482">
        <v>97.88</v>
      </c>
      <c r="H43" s="483">
        <v>97.88</v>
      </c>
      <c r="I43" s="468"/>
      <c r="J43" s="468"/>
      <c r="K43" s="484">
        <v>97.88</v>
      </c>
      <c r="L43" s="485">
        <v>100</v>
      </c>
      <c r="M43" s="468"/>
      <c r="N43" s="468"/>
      <c r="O43" t="s">
        <v>283</v>
      </c>
    </row>
    <row r="44" spans="2:20" ht="13.9" customHeight="1">
      <c r="B44" s="480">
        <v>4</v>
      </c>
      <c r="C44" s="481" t="s">
        <v>105</v>
      </c>
      <c r="D44" s="573" t="s">
        <v>44</v>
      </c>
      <c r="E44" s="573"/>
      <c r="F44" s="573"/>
      <c r="G44" s="482">
        <v>95.9</v>
      </c>
      <c r="H44" s="483">
        <v>95.9</v>
      </c>
      <c r="I44" s="471"/>
      <c r="J44" s="471"/>
      <c r="K44" s="484">
        <v>95.9</v>
      </c>
      <c r="L44" s="485">
        <v>100</v>
      </c>
      <c r="O44" t="s">
        <v>283</v>
      </c>
    </row>
    <row r="45" spans="2:20" ht="12.2" customHeight="1">
      <c r="B45" s="480">
        <v>5</v>
      </c>
      <c r="C45" s="481" t="s">
        <v>103</v>
      </c>
      <c r="D45" s="573" t="s">
        <v>34</v>
      </c>
      <c r="E45" s="573"/>
      <c r="F45" s="573"/>
      <c r="G45" s="482">
        <v>95.29</v>
      </c>
      <c r="H45" s="483">
        <v>95.29</v>
      </c>
      <c r="K45" s="484">
        <v>95.29</v>
      </c>
      <c r="L45" s="485">
        <v>100</v>
      </c>
      <c r="O45" t="s">
        <v>283</v>
      </c>
    </row>
    <row r="46" spans="2:20" ht="12.2" customHeight="1">
      <c r="B46" s="486">
        <v>6</v>
      </c>
      <c r="C46" s="487" t="s">
        <v>121</v>
      </c>
      <c r="D46" s="574" t="s">
        <v>67</v>
      </c>
      <c r="E46" s="574"/>
      <c r="F46" s="574"/>
      <c r="G46" s="488">
        <v>93.46</v>
      </c>
      <c r="H46" s="489">
        <v>93.46</v>
      </c>
      <c r="K46" s="490">
        <v>93.46</v>
      </c>
      <c r="L46" s="491">
        <v>100</v>
      </c>
      <c r="O46" t="s">
        <v>283</v>
      </c>
    </row>
    <row r="47" spans="2:20" s="467" customFormat="1" ht="4.3499999999999996" customHeight="1">
      <c r="B47" s="575"/>
      <c r="C47" s="575"/>
      <c r="D47" s="575"/>
      <c r="E47" s="575"/>
      <c r="F47" s="575"/>
      <c r="G47" s="575"/>
      <c r="H47" s="575"/>
      <c r="K47" s="575"/>
      <c r="L47" s="575"/>
    </row>
    <row r="48" spans="2:20" ht="12.2" customHeight="1">
      <c r="B48" s="581" t="s">
        <v>284</v>
      </c>
      <c r="C48" s="582"/>
      <c r="D48" s="582"/>
      <c r="E48" s="582"/>
      <c r="F48" s="582"/>
      <c r="G48" s="582"/>
      <c r="H48" s="583"/>
      <c r="I48" s="468"/>
      <c r="J48" s="468"/>
      <c r="K48" s="584"/>
      <c r="L48" s="585"/>
    </row>
    <row r="49" spans="2:15" ht="12.2" customHeight="1">
      <c r="B49" s="492">
        <v>1</v>
      </c>
      <c r="C49" s="493" t="s">
        <v>145</v>
      </c>
      <c r="D49" s="586" t="s">
        <v>63</v>
      </c>
      <c r="E49" s="586"/>
      <c r="F49" s="586"/>
      <c r="G49" s="494">
        <v>100</v>
      </c>
      <c r="H49" s="495">
        <v>100</v>
      </c>
      <c r="I49" s="468"/>
      <c r="J49" s="468"/>
      <c r="K49" s="496">
        <v>100</v>
      </c>
      <c r="L49" s="497">
        <v>100</v>
      </c>
      <c r="O49" t="s">
        <v>285</v>
      </c>
    </row>
    <row r="50" spans="2:15" ht="12.2" customHeight="1">
      <c r="B50" s="480">
        <v>2</v>
      </c>
      <c r="C50" s="481" t="s">
        <v>135</v>
      </c>
      <c r="D50" s="573" t="s">
        <v>54</v>
      </c>
      <c r="E50" s="573"/>
      <c r="F50" s="573"/>
      <c r="G50" s="482">
        <v>99.62</v>
      </c>
      <c r="H50" s="483">
        <v>99.62</v>
      </c>
      <c r="I50" s="468"/>
      <c r="J50" s="468"/>
      <c r="K50" s="484">
        <v>99.62</v>
      </c>
      <c r="L50" s="485">
        <v>100</v>
      </c>
      <c r="O50" t="s">
        <v>285</v>
      </c>
    </row>
    <row r="51" spans="2:15" ht="12.2" customHeight="1">
      <c r="B51" s="480">
        <v>3</v>
      </c>
      <c r="C51" s="481" t="s">
        <v>131</v>
      </c>
      <c r="D51" s="573" t="s">
        <v>42</v>
      </c>
      <c r="E51" s="573"/>
      <c r="F51" s="573"/>
      <c r="G51" s="482">
        <v>99.04</v>
      </c>
      <c r="H51" s="483">
        <v>99.04</v>
      </c>
      <c r="K51" s="484">
        <v>99.04</v>
      </c>
      <c r="L51" s="485">
        <v>100</v>
      </c>
      <c r="O51" t="s">
        <v>285</v>
      </c>
    </row>
    <row r="52" spans="2:15" ht="12.2" customHeight="1">
      <c r="B52" s="480">
        <v>4</v>
      </c>
      <c r="C52" s="481" t="s">
        <v>143</v>
      </c>
      <c r="D52" s="573" t="s">
        <v>41</v>
      </c>
      <c r="E52" s="573"/>
      <c r="F52" s="573"/>
      <c r="G52" s="482">
        <v>98.48</v>
      </c>
      <c r="H52" s="483">
        <v>98.48</v>
      </c>
      <c r="K52" s="484">
        <v>98.48</v>
      </c>
      <c r="L52" s="485">
        <v>100</v>
      </c>
      <c r="O52" t="s">
        <v>285</v>
      </c>
    </row>
    <row r="53" spans="2:15" ht="12.2" customHeight="1">
      <c r="B53" s="480">
        <v>5</v>
      </c>
      <c r="C53" s="481" t="s">
        <v>107</v>
      </c>
      <c r="D53" s="573" t="s">
        <v>45</v>
      </c>
      <c r="E53" s="573"/>
      <c r="F53" s="573"/>
      <c r="G53" s="482">
        <v>97.91</v>
      </c>
      <c r="H53" s="483">
        <v>97.91</v>
      </c>
      <c r="I53" s="471"/>
      <c r="J53" s="471"/>
      <c r="K53" s="484">
        <v>97.91</v>
      </c>
      <c r="L53" s="485">
        <v>100</v>
      </c>
      <c r="O53" t="s">
        <v>285</v>
      </c>
    </row>
    <row r="54" spans="2:15" ht="12.2" customHeight="1">
      <c r="B54" s="480">
        <v>6</v>
      </c>
      <c r="C54" s="481" t="s">
        <v>141</v>
      </c>
      <c r="D54" s="573" t="s">
        <v>72</v>
      </c>
      <c r="E54" s="573"/>
      <c r="F54" s="573"/>
      <c r="G54" s="482">
        <v>97.78</v>
      </c>
      <c r="H54" s="483">
        <v>97.78</v>
      </c>
      <c r="K54" s="484">
        <v>97.78</v>
      </c>
      <c r="L54" s="485">
        <v>100</v>
      </c>
      <c r="O54" t="s">
        <v>285</v>
      </c>
    </row>
    <row r="55" spans="2:15">
      <c r="B55" s="480">
        <v>7</v>
      </c>
      <c r="C55" s="481" t="s">
        <v>139</v>
      </c>
      <c r="D55" s="573" t="s">
        <v>57</v>
      </c>
      <c r="E55" s="573"/>
      <c r="F55" s="573"/>
      <c r="G55" s="482">
        <v>97.62</v>
      </c>
      <c r="H55" s="483">
        <v>97.62</v>
      </c>
      <c r="I55" s="468"/>
      <c r="J55" s="468"/>
      <c r="K55" s="484">
        <v>97.62</v>
      </c>
      <c r="L55" s="485">
        <v>100</v>
      </c>
      <c r="O55" t="s">
        <v>285</v>
      </c>
    </row>
    <row r="56" spans="2:15" ht="12.2" customHeight="1">
      <c r="B56" s="480">
        <v>8</v>
      </c>
      <c r="C56" s="481" t="s">
        <v>122</v>
      </c>
      <c r="D56" s="573" t="s">
        <v>31</v>
      </c>
      <c r="E56" s="573"/>
      <c r="F56" s="573"/>
      <c r="G56" s="482">
        <v>96.89</v>
      </c>
      <c r="H56" s="483">
        <v>96.89</v>
      </c>
      <c r="I56" s="468"/>
      <c r="J56" s="468"/>
      <c r="K56" s="484">
        <v>96.89</v>
      </c>
      <c r="L56" s="485">
        <v>100</v>
      </c>
      <c r="O56" t="s">
        <v>285</v>
      </c>
    </row>
    <row r="57" spans="2:15" ht="12.2" customHeight="1">
      <c r="B57" s="480">
        <v>9</v>
      </c>
      <c r="C57" s="481" t="s">
        <v>137</v>
      </c>
      <c r="D57" s="573" t="s">
        <v>138</v>
      </c>
      <c r="E57" s="573"/>
      <c r="F57" s="573"/>
      <c r="G57" s="482">
        <v>96.42</v>
      </c>
      <c r="H57" s="483">
        <v>96.42</v>
      </c>
      <c r="I57" s="468"/>
      <c r="J57" s="468"/>
      <c r="K57" s="484">
        <v>96.42</v>
      </c>
      <c r="L57" s="485">
        <v>100</v>
      </c>
      <c r="O57" t="s">
        <v>285</v>
      </c>
    </row>
    <row r="58" spans="2:15" ht="12.2" customHeight="1">
      <c r="B58" s="480">
        <v>10</v>
      </c>
      <c r="C58" s="481" t="s">
        <v>134</v>
      </c>
      <c r="D58" s="573" t="s">
        <v>59</v>
      </c>
      <c r="E58" s="573"/>
      <c r="F58" s="573"/>
      <c r="G58" s="482">
        <v>95.64</v>
      </c>
      <c r="H58" s="483">
        <v>95.64</v>
      </c>
      <c r="I58" s="468"/>
      <c r="J58" s="468"/>
      <c r="K58" s="484">
        <v>95.64</v>
      </c>
      <c r="L58" s="485">
        <v>100</v>
      </c>
      <c r="O58" t="s">
        <v>285</v>
      </c>
    </row>
    <row r="59" spans="2:15" ht="12.2" customHeight="1">
      <c r="B59" s="480">
        <v>11</v>
      </c>
      <c r="C59" s="481" t="s">
        <v>126</v>
      </c>
      <c r="D59" s="573" t="s">
        <v>273</v>
      </c>
      <c r="E59" s="573"/>
      <c r="F59" s="573"/>
      <c r="G59" s="482">
        <v>95.62</v>
      </c>
      <c r="H59" s="483">
        <v>95.62</v>
      </c>
      <c r="I59" s="471"/>
      <c r="J59" s="471"/>
      <c r="K59" s="484">
        <v>95.62</v>
      </c>
      <c r="L59" s="485">
        <v>100</v>
      </c>
      <c r="O59" t="s">
        <v>285</v>
      </c>
    </row>
    <row r="60" spans="2:15" ht="12.2" customHeight="1">
      <c r="B60" s="480">
        <v>12</v>
      </c>
      <c r="C60" s="481" t="s">
        <v>142</v>
      </c>
      <c r="D60" s="573" t="s">
        <v>64</v>
      </c>
      <c r="E60" s="573"/>
      <c r="F60" s="573"/>
      <c r="G60" s="482">
        <v>95.47</v>
      </c>
      <c r="H60" s="483">
        <v>95.47</v>
      </c>
      <c r="K60" s="484">
        <v>95.47</v>
      </c>
      <c r="L60" s="485">
        <v>100</v>
      </c>
      <c r="O60" t="s">
        <v>285</v>
      </c>
    </row>
    <row r="61" spans="2:15" ht="12.2" customHeight="1">
      <c r="B61" s="480">
        <v>13</v>
      </c>
      <c r="C61" s="481" t="s">
        <v>136</v>
      </c>
      <c r="D61" s="573" t="s">
        <v>39</v>
      </c>
      <c r="E61" s="573"/>
      <c r="F61" s="573"/>
      <c r="G61" s="482">
        <v>85.65</v>
      </c>
      <c r="H61" s="483">
        <v>85.65</v>
      </c>
      <c r="I61" s="468"/>
      <c r="J61" s="468"/>
      <c r="K61" s="484">
        <v>85.65</v>
      </c>
      <c r="L61" s="485">
        <v>100</v>
      </c>
      <c r="O61" t="s">
        <v>285</v>
      </c>
    </row>
    <row r="62" spans="2:15" ht="12.2" customHeight="1">
      <c r="B62" s="486">
        <v>14</v>
      </c>
      <c r="C62" s="487" t="s">
        <v>118</v>
      </c>
      <c r="D62" s="574" t="s">
        <v>479</v>
      </c>
      <c r="E62" s="574"/>
      <c r="F62" s="574"/>
      <c r="G62" s="488">
        <v>85.52</v>
      </c>
      <c r="H62" s="489">
        <v>85.52</v>
      </c>
      <c r="I62" s="468"/>
      <c r="J62" s="468"/>
      <c r="K62" s="490">
        <v>85.52</v>
      </c>
      <c r="L62" s="491">
        <v>100</v>
      </c>
      <c r="O62" t="s">
        <v>285</v>
      </c>
    </row>
    <row r="63" spans="2:15" s="467" customFormat="1" ht="4.3499999999999996" customHeight="1">
      <c r="B63" s="575"/>
      <c r="C63" s="575"/>
      <c r="D63" s="575"/>
      <c r="E63" s="575"/>
      <c r="F63" s="575"/>
      <c r="G63" s="575"/>
      <c r="H63" s="575"/>
      <c r="K63" s="575"/>
      <c r="L63" s="575"/>
    </row>
    <row r="64" spans="2:15" ht="12.2" customHeight="1">
      <c r="B64" s="576" t="s">
        <v>286</v>
      </c>
      <c r="C64" s="577"/>
      <c r="D64" s="577"/>
      <c r="E64" s="577"/>
      <c r="F64" s="577"/>
      <c r="G64" s="577"/>
      <c r="H64" s="578"/>
      <c r="K64" s="579"/>
      <c r="L64" s="580"/>
    </row>
    <row r="65" spans="2:15" ht="12.2" customHeight="1">
      <c r="B65" s="480">
        <v>1</v>
      </c>
      <c r="C65" s="481" t="s">
        <v>187</v>
      </c>
      <c r="D65" s="573" t="s">
        <v>185</v>
      </c>
      <c r="E65" s="573"/>
      <c r="F65" s="573"/>
      <c r="G65" s="482">
        <v>100</v>
      </c>
      <c r="H65" s="483">
        <v>100</v>
      </c>
      <c r="K65" s="484">
        <v>100</v>
      </c>
      <c r="L65" s="485">
        <v>100</v>
      </c>
      <c r="O65" t="s">
        <v>287</v>
      </c>
    </row>
    <row r="66" spans="2:15" ht="12.2" customHeight="1">
      <c r="B66" s="480">
        <v>1</v>
      </c>
      <c r="C66" s="481" t="s">
        <v>274</v>
      </c>
      <c r="D66" s="573" t="s">
        <v>235</v>
      </c>
      <c r="E66" s="573"/>
      <c r="F66" s="573"/>
      <c r="G66" s="482">
        <v>100</v>
      </c>
      <c r="H66" s="483">
        <v>100</v>
      </c>
      <c r="I66" s="472"/>
      <c r="J66" s="472"/>
      <c r="K66" s="484">
        <v>100</v>
      </c>
      <c r="L66" s="485">
        <v>100</v>
      </c>
      <c r="O66" t="s">
        <v>287</v>
      </c>
    </row>
    <row r="67" spans="2:15" ht="12.2" customHeight="1">
      <c r="B67" s="480">
        <v>3</v>
      </c>
      <c r="C67" s="481" t="s">
        <v>233</v>
      </c>
      <c r="D67" s="573" t="s">
        <v>234</v>
      </c>
      <c r="E67" s="573"/>
      <c r="F67" s="573"/>
      <c r="G67" s="482">
        <v>99.84</v>
      </c>
      <c r="H67" s="483">
        <v>99.84</v>
      </c>
      <c r="K67" s="484">
        <v>99.84</v>
      </c>
      <c r="L67" s="485">
        <v>100</v>
      </c>
      <c r="O67" t="s">
        <v>287</v>
      </c>
    </row>
    <row r="68" spans="2:15" ht="12.2" customHeight="1">
      <c r="B68" s="480">
        <v>4</v>
      </c>
      <c r="C68" s="481" t="s">
        <v>133</v>
      </c>
      <c r="D68" s="573" t="s">
        <v>55</v>
      </c>
      <c r="E68" s="573"/>
      <c r="F68" s="573"/>
      <c r="G68" s="482">
        <v>99.51</v>
      </c>
      <c r="H68" s="483">
        <v>99.51</v>
      </c>
      <c r="K68" s="484">
        <v>99.51</v>
      </c>
      <c r="L68" s="485">
        <v>100</v>
      </c>
      <c r="O68" t="s">
        <v>287</v>
      </c>
    </row>
    <row r="69" spans="2:15" ht="12.2" customHeight="1">
      <c r="B69" s="480">
        <v>5</v>
      </c>
      <c r="C69" s="481" t="s">
        <v>485</v>
      </c>
      <c r="D69" s="573" t="s">
        <v>300</v>
      </c>
      <c r="E69" s="573"/>
      <c r="F69" s="573"/>
      <c r="G69" s="482">
        <v>99.35</v>
      </c>
      <c r="H69" s="483">
        <v>99.35</v>
      </c>
      <c r="K69" s="484">
        <v>99.35</v>
      </c>
      <c r="L69" s="485">
        <v>100</v>
      </c>
      <c r="O69" t="s">
        <v>287</v>
      </c>
    </row>
    <row r="70" spans="2:15" ht="12.2" customHeight="1">
      <c r="B70" s="480">
        <v>6</v>
      </c>
      <c r="C70" s="481" t="s">
        <v>129</v>
      </c>
      <c r="D70" s="573" t="s">
        <v>74</v>
      </c>
      <c r="E70" s="573"/>
      <c r="F70" s="573"/>
      <c r="G70" s="482">
        <v>98.84</v>
      </c>
      <c r="H70" s="483">
        <v>98.84</v>
      </c>
      <c r="K70" s="484">
        <v>98.84</v>
      </c>
      <c r="L70" s="485">
        <v>100</v>
      </c>
      <c r="O70" t="s">
        <v>287</v>
      </c>
    </row>
    <row r="71" spans="2:15" ht="12.2" customHeight="1">
      <c r="B71" s="480">
        <v>7</v>
      </c>
      <c r="C71" s="481" t="s">
        <v>120</v>
      </c>
      <c r="D71" s="573" t="s">
        <v>51</v>
      </c>
      <c r="E71" s="573"/>
      <c r="F71" s="573"/>
      <c r="G71" s="482">
        <v>98.4</v>
      </c>
      <c r="H71" s="483">
        <v>98.4</v>
      </c>
      <c r="K71" s="484">
        <v>98.4</v>
      </c>
      <c r="L71" s="485">
        <v>100</v>
      </c>
      <c r="O71" t="s">
        <v>287</v>
      </c>
    </row>
    <row r="72" spans="2:15" ht="12.2" customHeight="1">
      <c r="B72" s="480">
        <v>8</v>
      </c>
      <c r="C72" s="481" t="s">
        <v>124</v>
      </c>
      <c r="D72" s="573" t="s">
        <v>125</v>
      </c>
      <c r="E72" s="573"/>
      <c r="F72" s="573"/>
      <c r="G72" s="482">
        <v>96.23</v>
      </c>
      <c r="H72" s="483">
        <v>96.23</v>
      </c>
      <c r="K72" s="484">
        <v>96.23</v>
      </c>
      <c r="L72" s="485">
        <v>100</v>
      </c>
      <c r="O72" t="s">
        <v>287</v>
      </c>
    </row>
    <row r="73" spans="2:15" ht="12.2" customHeight="1">
      <c r="B73" s="480">
        <v>9</v>
      </c>
      <c r="C73" s="481" t="s">
        <v>117</v>
      </c>
      <c r="D73" s="573" t="s">
        <v>35</v>
      </c>
      <c r="E73" s="573"/>
      <c r="F73" s="573"/>
      <c r="G73" s="482">
        <v>96.06</v>
      </c>
      <c r="H73" s="483">
        <v>96.06</v>
      </c>
      <c r="K73" s="484">
        <v>96.06</v>
      </c>
      <c r="L73" s="485">
        <v>100</v>
      </c>
      <c r="O73" t="s">
        <v>287</v>
      </c>
    </row>
    <row r="74" spans="2:15" ht="12.2" customHeight="1">
      <c r="B74" s="486">
        <v>10</v>
      </c>
      <c r="C74" s="487" t="s">
        <v>128</v>
      </c>
      <c r="D74" s="574" t="s">
        <v>52</v>
      </c>
      <c r="E74" s="574"/>
      <c r="F74" s="574"/>
      <c r="G74" s="488">
        <v>92.95</v>
      </c>
      <c r="H74" s="489">
        <v>92.95</v>
      </c>
      <c r="K74" s="490">
        <v>92.95</v>
      </c>
      <c r="L74" s="491">
        <v>100</v>
      </c>
      <c r="O74" t="s">
        <v>287</v>
      </c>
    </row>
    <row r="75" spans="2:15"/>
    <row r="76" spans="2:15"/>
    <row r="77" spans="2:15"/>
    <row r="78" spans="2:15"/>
    <row r="79" spans="2:15"/>
    <row r="80" spans="2:15"/>
  </sheetData>
  <mergeCells count="80">
    <mergeCell ref="D69:F69"/>
    <mergeCell ref="D70:F70"/>
    <mergeCell ref="D71:F71"/>
    <mergeCell ref="D72:F72"/>
    <mergeCell ref="D73:F73"/>
    <mergeCell ref="D74:F74"/>
    <mergeCell ref="B64:H64"/>
    <mergeCell ref="K64:L64"/>
    <mergeCell ref="D65:F65"/>
    <mergeCell ref="D66:F66"/>
    <mergeCell ref="D67:F67"/>
    <mergeCell ref="D68:F68"/>
    <mergeCell ref="D59:F59"/>
    <mergeCell ref="D60:F60"/>
    <mergeCell ref="D61:F61"/>
    <mergeCell ref="D62:F62"/>
    <mergeCell ref="B63:H63"/>
    <mergeCell ref="K63:L63"/>
    <mergeCell ref="D53:F53"/>
    <mergeCell ref="D54:F54"/>
    <mergeCell ref="D55:F55"/>
    <mergeCell ref="D56:F56"/>
    <mergeCell ref="D57:F57"/>
    <mergeCell ref="D58:F58"/>
    <mergeCell ref="B48:H48"/>
    <mergeCell ref="K48:L48"/>
    <mergeCell ref="D49:F49"/>
    <mergeCell ref="D50:F50"/>
    <mergeCell ref="D51:F51"/>
    <mergeCell ref="D52:F52"/>
    <mergeCell ref="D43:F43"/>
    <mergeCell ref="D44:F44"/>
    <mergeCell ref="D45:F45"/>
    <mergeCell ref="D46:F46"/>
    <mergeCell ref="B47:H47"/>
    <mergeCell ref="K47:L47"/>
    <mergeCell ref="B39:H39"/>
    <mergeCell ref="K39:L39"/>
    <mergeCell ref="B40:H40"/>
    <mergeCell ref="K40:L40"/>
    <mergeCell ref="D41:F41"/>
    <mergeCell ref="D42:F42"/>
    <mergeCell ref="D33:F33"/>
    <mergeCell ref="D34:F34"/>
    <mergeCell ref="D35:F35"/>
    <mergeCell ref="D36:F36"/>
    <mergeCell ref="D37:F37"/>
    <mergeCell ref="D38:F38"/>
    <mergeCell ref="D27:F27"/>
    <mergeCell ref="D28:F28"/>
    <mergeCell ref="D29:F29"/>
    <mergeCell ref="D30:F30"/>
    <mergeCell ref="D31:F31"/>
    <mergeCell ref="D32:F32"/>
    <mergeCell ref="D22:F22"/>
    <mergeCell ref="D23:F23"/>
    <mergeCell ref="D24:F24"/>
    <mergeCell ref="B25:H25"/>
    <mergeCell ref="K25:L25"/>
    <mergeCell ref="B26:H26"/>
    <mergeCell ref="K26:L26"/>
    <mergeCell ref="D17:F17"/>
    <mergeCell ref="D18:F18"/>
    <mergeCell ref="D19:F19"/>
    <mergeCell ref="B20:H20"/>
    <mergeCell ref="K20:L20"/>
    <mergeCell ref="B21:H21"/>
    <mergeCell ref="K21:L21"/>
    <mergeCell ref="B12:H12"/>
    <mergeCell ref="K12:L12"/>
    <mergeCell ref="D13:F13"/>
    <mergeCell ref="D14:F14"/>
    <mergeCell ref="D15:F15"/>
    <mergeCell ref="D16:F16"/>
    <mergeCell ref="B7:L7"/>
    <mergeCell ref="B8:L8"/>
    <mergeCell ref="B9:L9"/>
    <mergeCell ref="K10:L10"/>
    <mergeCell ref="C11:F11"/>
    <mergeCell ref="G11:H11"/>
  </mergeCells>
  <conditionalFormatting sqref="H13:H17 H22 H27:H36 H41:H45 H49:H60 H65:H73">
    <cfRule type="dataBar" priority="3">
      <dataBar showValue="0">
        <cfvo type="num" val="0"/>
        <cfvo type="num" val="100"/>
        <color rgb="FF008066"/>
      </dataBar>
      <extLst>
        <ext xmlns:x14="http://schemas.microsoft.com/office/spreadsheetml/2009/9/main" uri="{B025F937-C7B1-47D3-B67F-A62EFF666E3E}">
          <x14:id>{FE2FFF0F-DCD6-4D4F-A87B-7EA5B58B5D81}</x14:id>
        </ext>
      </extLst>
    </cfRule>
  </conditionalFormatting>
  <conditionalFormatting sqref="H23 H18 H46 H74">
    <cfRule type="dataBar" priority="2">
      <dataBar showValue="0">
        <cfvo type="num" val="0"/>
        <cfvo type="num" val="100"/>
        <color rgb="FFFFC107"/>
      </dataBar>
      <extLst>
        <ext xmlns:x14="http://schemas.microsoft.com/office/spreadsheetml/2009/9/main" uri="{B025F937-C7B1-47D3-B67F-A62EFF666E3E}">
          <x14:id>{3A9AC554-3FD9-45E6-A69B-6BB862AF1B79}</x14:id>
        </ext>
      </extLst>
    </cfRule>
  </conditionalFormatting>
  <conditionalFormatting sqref="H24 H19 H37:H38 H61:H62">
    <cfRule type="dataBar" priority="1">
      <dataBar showValue="0">
        <cfvo type="num" val="0"/>
        <cfvo type="num" val="100"/>
        <color rgb="FFB30039"/>
      </dataBar>
      <extLst>
        <ext xmlns:x14="http://schemas.microsoft.com/office/spreadsheetml/2009/9/main" uri="{B025F937-C7B1-47D3-B67F-A62EFF666E3E}">
          <x14:id>{CB9BD944-85A7-49BD-B936-C51B2781F6EC}</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FE2FFF0F-DCD6-4D4F-A87B-7EA5B58B5D81}">
            <x14:dataBar minLength="0" maxLength="100" gradient="0" negativeBarColorSameAsPositive="1" axisPosition="none">
              <x14:cfvo type="num">
                <xm:f>0</xm:f>
              </x14:cfvo>
              <x14:cfvo type="num">
                <xm:f>100</xm:f>
              </x14:cfvo>
            </x14:dataBar>
          </x14:cfRule>
          <xm:sqref>H13:H17 H22 H27:H36 H41:H45 H49:H60 H65:H73</xm:sqref>
        </x14:conditionalFormatting>
        <x14:conditionalFormatting xmlns:xm="http://schemas.microsoft.com/office/excel/2006/main">
          <x14:cfRule type="dataBar" id="{3A9AC554-3FD9-45E6-A69B-6BB862AF1B79}">
            <x14:dataBar minLength="0" maxLength="100" gradient="0" negativeBarColorSameAsPositive="1" axisPosition="none">
              <x14:cfvo type="num">
                <xm:f>0</xm:f>
              </x14:cfvo>
              <x14:cfvo type="num">
                <xm:f>100</xm:f>
              </x14:cfvo>
            </x14:dataBar>
          </x14:cfRule>
          <xm:sqref>H23 H18 H46 H74</xm:sqref>
        </x14:conditionalFormatting>
        <x14:conditionalFormatting xmlns:xm="http://schemas.microsoft.com/office/excel/2006/main">
          <x14:cfRule type="dataBar" id="{CB9BD944-85A7-49BD-B936-C51B2781F6EC}">
            <x14:dataBar minLength="0" maxLength="100" gradient="0" negativeBarColorSameAsPositive="1" axisPosition="none">
              <x14:cfvo type="num">
                <xm:f>0</xm:f>
              </x14:cfvo>
              <x14:cfvo type="num">
                <xm:f>100</xm:f>
              </x14:cfvo>
            </x14:dataBar>
          </x14:cfRule>
          <xm:sqref>H24 H19 H37:H38 H61:H62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77B15-AE1E-4B13-831C-99B2214CC39C}">
  <sheetPr>
    <tabColor rgb="FF002060"/>
    <pageSetUpPr fitToPage="1"/>
  </sheetPr>
  <dimension ref="A1:U113"/>
  <sheetViews>
    <sheetView showGridLines="0" zoomScale="55" zoomScaleNormal="55" workbookViewId="0">
      <selection activeCell="B3" sqref="B3:T3"/>
    </sheetView>
  </sheetViews>
  <sheetFormatPr baseColWidth="10" defaultColWidth="0" defaultRowHeight="16.5" customHeight="1" zeroHeight="1"/>
  <cols>
    <col min="1" max="1" width="7.140625" style="80" customWidth="1"/>
    <col min="2" max="2" width="14.28515625" style="80" customWidth="1"/>
    <col min="3" max="3" width="15.7109375" style="80" customWidth="1"/>
    <col min="4" max="5" width="25.7109375" style="80" customWidth="1"/>
    <col min="6" max="6" width="4.7109375" style="80" customWidth="1"/>
    <col min="7" max="8" width="20.7109375" style="80" customWidth="1"/>
    <col min="9" max="9" width="4.7109375" style="80" customWidth="1"/>
    <col min="10" max="11" width="20.7109375" style="80" customWidth="1"/>
    <col min="12" max="12" width="4.7109375" style="80" customWidth="1"/>
    <col min="13" max="14" width="20.7109375" style="80" customWidth="1"/>
    <col min="15" max="15" width="4.7109375" style="80" customWidth="1"/>
    <col min="16" max="17" width="20.7109375" style="80" customWidth="1"/>
    <col min="18" max="18" width="4.7109375" style="80" customWidth="1"/>
    <col min="19" max="20" width="20.7109375" style="80" customWidth="1"/>
    <col min="21" max="21" width="7.140625" style="80" customWidth="1"/>
    <col min="22" max="16384" width="15.7109375" style="80" hidden="1"/>
  </cols>
  <sheetData>
    <row r="1" spans="2:20"/>
    <row r="2" spans="2:20"/>
    <row r="3" spans="2:20" ht="30">
      <c r="B3" s="622" t="s">
        <v>92</v>
      </c>
      <c r="C3" s="622"/>
      <c r="D3" s="622"/>
      <c r="E3" s="622"/>
      <c r="F3" s="622"/>
      <c r="G3" s="622"/>
      <c r="H3" s="622"/>
      <c r="I3" s="622"/>
      <c r="J3" s="622"/>
      <c r="K3" s="622"/>
      <c r="L3" s="622"/>
      <c r="M3" s="622"/>
      <c r="N3" s="622"/>
      <c r="O3" s="622"/>
      <c r="P3" s="622"/>
      <c r="Q3" s="622"/>
      <c r="R3" s="622"/>
      <c r="S3" s="622"/>
      <c r="T3" s="622"/>
    </row>
    <row r="4" spans="2:20" ht="30">
      <c r="B4" s="622" t="s">
        <v>93</v>
      </c>
      <c r="C4" s="622"/>
      <c r="D4" s="622"/>
      <c r="E4" s="622"/>
      <c r="F4" s="622"/>
      <c r="G4" s="622"/>
      <c r="H4" s="622"/>
      <c r="I4" s="622"/>
      <c r="J4" s="622"/>
      <c r="K4" s="622"/>
      <c r="L4" s="622"/>
      <c r="M4" s="622"/>
      <c r="N4" s="622"/>
      <c r="O4" s="622"/>
      <c r="P4" s="622"/>
      <c r="Q4" s="622"/>
      <c r="R4" s="622"/>
      <c r="S4" s="622"/>
      <c r="T4" s="622"/>
    </row>
    <row r="5" spans="2:20" ht="30">
      <c r="B5" s="623" t="s">
        <v>483</v>
      </c>
      <c r="C5" s="623"/>
      <c r="D5" s="623"/>
      <c r="E5" s="623"/>
      <c r="F5" s="623"/>
      <c r="G5" s="623"/>
      <c r="H5" s="623"/>
      <c r="I5" s="623"/>
      <c r="J5" s="623"/>
      <c r="K5" s="623"/>
      <c r="L5" s="623"/>
      <c r="M5" s="623"/>
      <c r="N5" s="623"/>
      <c r="O5" s="623"/>
      <c r="P5" s="623"/>
      <c r="Q5" s="623"/>
      <c r="R5" s="623"/>
      <c r="S5" s="623"/>
      <c r="T5" s="623"/>
    </row>
    <row r="6" spans="2:20" ht="18">
      <c r="M6" s="624" t="s">
        <v>484</v>
      </c>
      <c r="N6" s="624"/>
      <c r="O6" s="624"/>
      <c r="P6" s="624"/>
      <c r="Q6" s="624"/>
      <c r="R6" s="624"/>
      <c r="S6" s="624"/>
      <c r="T6" s="624"/>
    </row>
    <row r="7" spans="2:20"/>
    <row r="8" spans="2:20" ht="27.6" customHeight="1">
      <c r="B8" s="625" t="s">
        <v>268</v>
      </c>
      <c r="C8" s="627" t="s">
        <v>95</v>
      </c>
      <c r="D8" s="627"/>
      <c r="E8" s="628"/>
      <c r="F8" s="500"/>
      <c r="G8" s="631" t="s">
        <v>96</v>
      </c>
      <c r="H8" s="632"/>
      <c r="I8" s="500"/>
      <c r="J8" s="633" t="s">
        <v>288</v>
      </c>
      <c r="K8" s="634"/>
      <c r="L8" s="500"/>
      <c r="M8" s="635" t="s">
        <v>289</v>
      </c>
      <c r="N8" s="636"/>
      <c r="O8" s="500"/>
      <c r="P8" s="637" t="s">
        <v>290</v>
      </c>
      <c r="Q8" s="638"/>
      <c r="R8" s="500"/>
      <c r="S8" s="620" t="s">
        <v>291</v>
      </c>
      <c r="T8" s="621"/>
    </row>
    <row r="9" spans="2:20" ht="27.6" customHeight="1">
      <c r="B9" s="626"/>
      <c r="C9" s="629"/>
      <c r="D9" s="629"/>
      <c r="E9" s="630"/>
      <c r="F9" s="500"/>
      <c r="G9" s="501" t="s">
        <v>270</v>
      </c>
      <c r="H9" s="502" t="s">
        <v>271</v>
      </c>
      <c r="I9" s="500"/>
      <c r="J9" s="503" t="s">
        <v>270</v>
      </c>
      <c r="K9" s="504" t="s">
        <v>271</v>
      </c>
      <c r="L9" s="500"/>
      <c r="M9" s="505" t="s">
        <v>270</v>
      </c>
      <c r="N9" s="506" t="s">
        <v>271</v>
      </c>
      <c r="O9" s="500"/>
      <c r="P9" s="507" t="s">
        <v>270</v>
      </c>
      <c r="Q9" s="508" t="s">
        <v>271</v>
      </c>
      <c r="R9" s="500"/>
      <c r="S9" s="509" t="s">
        <v>270</v>
      </c>
      <c r="T9" s="510" t="s">
        <v>271</v>
      </c>
    </row>
    <row r="10" spans="2:20" ht="18">
      <c r="B10" s="511">
        <v>1</v>
      </c>
      <c r="C10" s="512" t="s">
        <v>116</v>
      </c>
      <c r="D10" s="513" t="s">
        <v>53</v>
      </c>
      <c r="E10" s="514"/>
      <c r="F10" s="515"/>
      <c r="G10" s="516">
        <v>100</v>
      </c>
      <c r="H10" s="517">
        <v>100</v>
      </c>
      <c r="I10" s="515"/>
      <c r="J10" s="516" t="s">
        <v>292</v>
      </c>
      <c r="K10" s="517">
        <v>100</v>
      </c>
      <c r="L10" s="515"/>
      <c r="M10" s="516" t="s">
        <v>292</v>
      </c>
      <c r="N10" s="517">
        <v>100</v>
      </c>
      <c r="O10" s="515"/>
      <c r="P10" s="516">
        <v>100</v>
      </c>
      <c r="Q10" s="517">
        <v>100</v>
      </c>
      <c r="R10" s="515"/>
      <c r="S10" s="516">
        <v>100</v>
      </c>
      <c r="T10" s="517">
        <v>100</v>
      </c>
    </row>
    <row r="11" spans="2:20" ht="18">
      <c r="B11" s="518">
        <v>1</v>
      </c>
      <c r="C11" s="519" t="s">
        <v>127</v>
      </c>
      <c r="D11" s="520" t="s">
        <v>48</v>
      </c>
      <c r="E11" s="521"/>
      <c r="F11" s="515"/>
      <c r="G11" s="522">
        <v>100</v>
      </c>
      <c r="H11" s="523">
        <v>100</v>
      </c>
      <c r="I11" s="515"/>
      <c r="J11" s="522">
        <v>100</v>
      </c>
      <c r="K11" s="523">
        <v>100</v>
      </c>
      <c r="L11" s="515"/>
      <c r="M11" s="522" t="s">
        <v>292</v>
      </c>
      <c r="N11" s="523">
        <v>100</v>
      </c>
      <c r="O11" s="515"/>
      <c r="P11" s="522">
        <v>100</v>
      </c>
      <c r="Q11" s="523">
        <v>100</v>
      </c>
      <c r="R11" s="515"/>
      <c r="S11" s="522">
        <v>100</v>
      </c>
      <c r="T11" s="523">
        <v>100</v>
      </c>
    </row>
    <row r="12" spans="2:20" ht="18">
      <c r="B12" s="518">
        <v>1</v>
      </c>
      <c r="C12" s="519" t="s">
        <v>145</v>
      </c>
      <c r="D12" s="520" t="s">
        <v>63</v>
      </c>
      <c r="E12" s="521"/>
      <c r="F12" s="515"/>
      <c r="G12" s="522">
        <v>100</v>
      </c>
      <c r="H12" s="523">
        <v>100</v>
      </c>
      <c r="I12" s="515"/>
      <c r="J12" s="522">
        <v>100</v>
      </c>
      <c r="K12" s="523">
        <v>100</v>
      </c>
      <c r="L12" s="515"/>
      <c r="M12" s="522" t="s">
        <v>292</v>
      </c>
      <c r="N12" s="523">
        <v>100</v>
      </c>
      <c r="O12" s="515"/>
      <c r="P12" s="522">
        <v>100</v>
      </c>
      <c r="Q12" s="523">
        <v>100</v>
      </c>
      <c r="R12" s="515"/>
      <c r="S12" s="522">
        <v>100</v>
      </c>
      <c r="T12" s="523">
        <v>100</v>
      </c>
    </row>
    <row r="13" spans="2:20" ht="18">
      <c r="B13" s="518">
        <v>1</v>
      </c>
      <c r="C13" s="519" t="s">
        <v>187</v>
      </c>
      <c r="D13" s="520" t="s">
        <v>185</v>
      </c>
      <c r="E13" s="521"/>
      <c r="F13" s="515"/>
      <c r="G13" s="522">
        <v>100</v>
      </c>
      <c r="H13" s="523">
        <v>100</v>
      </c>
      <c r="I13" s="515"/>
      <c r="J13" s="522" t="s">
        <v>292</v>
      </c>
      <c r="K13" s="523">
        <v>100</v>
      </c>
      <c r="L13" s="515"/>
      <c r="M13" s="522" t="s">
        <v>292</v>
      </c>
      <c r="N13" s="523">
        <v>100</v>
      </c>
      <c r="O13" s="515"/>
      <c r="P13" s="522">
        <v>100</v>
      </c>
      <c r="Q13" s="523">
        <v>100</v>
      </c>
      <c r="R13" s="515"/>
      <c r="S13" s="522">
        <v>100</v>
      </c>
      <c r="T13" s="523">
        <v>100</v>
      </c>
    </row>
    <row r="14" spans="2:20" ht="18">
      <c r="B14" s="518">
        <v>1</v>
      </c>
      <c r="C14" s="519" t="s">
        <v>274</v>
      </c>
      <c r="D14" s="520" t="s">
        <v>235</v>
      </c>
      <c r="E14" s="521"/>
      <c r="F14" s="515"/>
      <c r="G14" s="522">
        <v>100</v>
      </c>
      <c r="H14" s="523">
        <v>100</v>
      </c>
      <c r="I14" s="515"/>
      <c r="J14" s="522" t="s">
        <v>292</v>
      </c>
      <c r="K14" s="523">
        <v>100</v>
      </c>
      <c r="L14" s="515"/>
      <c r="M14" s="522" t="s">
        <v>292</v>
      </c>
      <c r="N14" s="523">
        <v>100</v>
      </c>
      <c r="O14" s="515"/>
      <c r="P14" s="522">
        <v>100</v>
      </c>
      <c r="Q14" s="523">
        <v>100</v>
      </c>
      <c r="R14" s="515"/>
      <c r="S14" s="522">
        <v>100</v>
      </c>
      <c r="T14" s="523">
        <v>100</v>
      </c>
    </row>
    <row r="15" spans="2:20" ht="18">
      <c r="B15" s="518">
        <v>6</v>
      </c>
      <c r="C15" s="519" t="s">
        <v>114</v>
      </c>
      <c r="D15" s="520" t="s">
        <v>73</v>
      </c>
      <c r="E15" s="521"/>
      <c r="F15" s="515"/>
      <c r="G15" s="522">
        <v>100</v>
      </c>
      <c r="H15" s="523">
        <v>100</v>
      </c>
      <c r="I15" s="515"/>
      <c r="J15" s="522">
        <v>100</v>
      </c>
      <c r="K15" s="523">
        <v>100</v>
      </c>
      <c r="L15" s="515"/>
      <c r="M15" s="522">
        <v>100</v>
      </c>
      <c r="N15" s="523">
        <v>100</v>
      </c>
      <c r="O15" s="515"/>
      <c r="P15" s="522">
        <v>100</v>
      </c>
      <c r="Q15" s="523">
        <v>100</v>
      </c>
      <c r="R15" s="515"/>
      <c r="S15" s="522">
        <v>99.49</v>
      </c>
      <c r="T15" s="523">
        <v>100</v>
      </c>
    </row>
    <row r="16" spans="2:20" ht="18">
      <c r="B16" s="518">
        <v>7</v>
      </c>
      <c r="C16" s="519" t="s">
        <v>97</v>
      </c>
      <c r="D16" s="520" t="s">
        <v>33</v>
      </c>
      <c r="E16" s="521"/>
      <c r="F16" s="515"/>
      <c r="G16" s="522">
        <v>100</v>
      </c>
      <c r="H16" s="523">
        <v>100</v>
      </c>
      <c r="I16" s="515"/>
      <c r="J16" s="522">
        <v>100</v>
      </c>
      <c r="K16" s="523">
        <v>100</v>
      </c>
      <c r="L16" s="515"/>
      <c r="M16" s="522">
        <v>100</v>
      </c>
      <c r="N16" s="523">
        <v>100</v>
      </c>
      <c r="O16" s="515"/>
      <c r="P16" s="522">
        <v>100</v>
      </c>
      <c r="Q16" s="523">
        <v>100</v>
      </c>
      <c r="R16" s="515"/>
      <c r="S16" s="522">
        <v>98.97</v>
      </c>
      <c r="T16" s="523">
        <v>100</v>
      </c>
    </row>
    <row r="17" spans="2:20" ht="18">
      <c r="B17" s="518">
        <v>8</v>
      </c>
      <c r="C17" s="519" t="s">
        <v>233</v>
      </c>
      <c r="D17" s="520" t="s">
        <v>234</v>
      </c>
      <c r="E17" s="521"/>
      <c r="F17" s="515"/>
      <c r="G17" s="522">
        <v>99.73</v>
      </c>
      <c r="H17" s="523">
        <v>100</v>
      </c>
      <c r="I17" s="515"/>
      <c r="J17" s="522" t="s">
        <v>292</v>
      </c>
      <c r="K17" s="523">
        <v>100</v>
      </c>
      <c r="L17" s="515"/>
      <c r="M17" s="522" t="s">
        <v>292</v>
      </c>
      <c r="N17" s="523">
        <v>100</v>
      </c>
      <c r="O17" s="515"/>
      <c r="P17" s="522">
        <v>100</v>
      </c>
      <c r="Q17" s="523">
        <v>100</v>
      </c>
      <c r="R17" s="515"/>
      <c r="S17" s="522">
        <v>100</v>
      </c>
      <c r="T17" s="523">
        <v>100</v>
      </c>
    </row>
    <row r="18" spans="2:20" ht="18">
      <c r="B18" s="518">
        <v>9</v>
      </c>
      <c r="C18" s="519" t="s">
        <v>101</v>
      </c>
      <c r="D18" s="520" t="s">
        <v>37</v>
      </c>
      <c r="E18" s="521"/>
      <c r="F18" s="515"/>
      <c r="G18" s="522">
        <v>100</v>
      </c>
      <c r="H18" s="523">
        <v>100</v>
      </c>
      <c r="I18" s="515"/>
      <c r="J18" s="522">
        <v>99.52</v>
      </c>
      <c r="K18" s="523">
        <v>100</v>
      </c>
      <c r="L18" s="515"/>
      <c r="M18" s="522">
        <v>99.76</v>
      </c>
      <c r="N18" s="523">
        <v>100</v>
      </c>
      <c r="O18" s="515"/>
      <c r="P18" s="522">
        <v>100</v>
      </c>
      <c r="Q18" s="523">
        <v>100</v>
      </c>
      <c r="R18" s="515"/>
      <c r="S18" s="522">
        <v>100</v>
      </c>
      <c r="T18" s="523">
        <v>100</v>
      </c>
    </row>
    <row r="19" spans="2:20" ht="18">
      <c r="B19" s="518">
        <v>10</v>
      </c>
      <c r="C19" s="519" t="s">
        <v>135</v>
      </c>
      <c r="D19" s="520" t="s">
        <v>54</v>
      </c>
      <c r="E19" s="521"/>
      <c r="F19" s="515"/>
      <c r="G19" s="522">
        <v>100</v>
      </c>
      <c r="H19" s="523">
        <v>100</v>
      </c>
      <c r="I19" s="515"/>
      <c r="J19" s="522">
        <v>100</v>
      </c>
      <c r="K19" s="523">
        <v>100</v>
      </c>
      <c r="L19" s="515"/>
      <c r="M19" s="522" t="s">
        <v>292</v>
      </c>
      <c r="N19" s="523">
        <v>100</v>
      </c>
      <c r="O19" s="515"/>
      <c r="P19" s="522">
        <v>89.74</v>
      </c>
      <c r="Q19" s="523">
        <v>100</v>
      </c>
      <c r="R19" s="515"/>
      <c r="S19" s="522">
        <v>100</v>
      </c>
      <c r="T19" s="523">
        <v>100</v>
      </c>
    </row>
    <row r="20" spans="2:20" ht="18">
      <c r="B20" s="518">
        <v>11</v>
      </c>
      <c r="C20" s="519" t="s">
        <v>119</v>
      </c>
      <c r="D20" s="520" t="s">
        <v>46</v>
      </c>
      <c r="E20" s="521"/>
      <c r="F20" s="515"/>
      <c r="G20" s="522">
        <v>99.1</v>
      </c>
      <c r="H20" s="523">
        <v>100</v>
      </c>
      <c r="I20" s="515"/>
      <c r="J20" s="522" t="s">
        <v>292</v>
      </c>
      <c r="K20" s="523">
        <v>100</v>
      </c>
      <c r="L20" s="515"/>
      <c r="M20" s="522" t="s">
        <v>292</v>
      </c>
      <c r="N20" s="523">
        <v>100</v>
      </c>
      <c r="O20" s="515"/>
      <c r="P20" s="522">
        <v>100</v>
      </c>
      <c r="Q20" s="523">
        <v>100</v>
      </c>
      <c r="R20" s="515"/>
      <c r="S20" s="522">
        <v>100</v>
      </c>
      <c r="T20" s="523">
        <v>100</v>
      </c>
    </row>
    <row r="21" spans="2:20" ht="18">
      <c r="B21" s="518">
        <v>12</v>
      </c>
      <c r="C21" s="519" t="s">
        <v>133</v>
      </c>
      <c r="D21" s="520" t="s">
        <v>55</v>
      </c>
      <c r="E21" s="521"/>
      <c r="F21" s="515"/>
      <c r="G21" s="522">
        <v>100</v>
      </c>
      <c r="H21" s="523">
        <v>100</v>
      </c>
      <c r="I21" s="515"/>
      <c r="J21" s="522">
        <v>98.85</v>
      </c>
      <c r="K21" s="523">
        <v>100</v>
      </c>
      <c r="L21" s="515"/>
      <c r="M21" s="522" t="s">
        <v>292</v>
      </c>
      <c r="N21" s="523">
        <v>100</v>
      </c>
      <c r="O21" s="515"/>
      <c r="P21" s="522">
        <v>100</v>
      </c>
      <c r="Q21" s="523">
        <v>100</v>
      </c>
      <c r="R21" s="515"/>
      <c r="S21" s="522">
        <v>100</v>
      </c>
      <c r="T21" s="523">
        <v>100</v>
      </c>
    </row>
    <row r="22" spans="2:20" ht="18">
      <c r="B22" s="518">
        <v>13</v>
      </c>
      <c r="C22" s="519" t="s">
        <v>485</v>
      </c>
      <c r="D22" s="520" t="s">
        <v>300</v>
      </c>
      <c r="E22" s="521"/>
      <c r="F22" s="515"/>
      <c r="G22" s="522">
        <v>98.94</v>
      </c>
      <c r="H22" s="523">
        <v>100</v>
      </c>
      <c r="I22" s="515"/>
      <c r="J22" s="522" t="s">
        <v>292</v>
      </c>
      <c r="K22" s="523">
        <v>100</v>
      </c>
      <c r="L22" s="515"/>
      <c r="M22" s="522" t="s">
        <v>292</v>
      </c>
      <c r="N22" s="523">
        <v>100</v>
      </c>
      <c r="O22" s="515"/>
      <c r="P22" s="522">
        <v>100</v>
      </c>
      <c r="Q22" s="523">
        <v>100</v>
      </c>
      <c r="R22" s="515"/>
      <c r="S22" s="522">
        <v>100</v>
      </c>
      <c r="T22" s="523">
        <v>100</v>
      </c>
    </row>
    <row r="23" spans="2:20" ht="18">
      <c r="B23" s="518">
        <v>14</v>
      </c>
      <c r="C23" s="519" t="s">
        <v>131</v>
      </c>
      <c r="D23" s="520" t="s">
        <v>42</v>
      </c>
      <c r="E23" s="521"/>
      <c r="F23" s="515"/>
      <c r="G23" s="522">
        <v>99.21</v>
      </c>
      <c r="H23" s="523">
        <v>100</v>
      </c>
      <c r="I23" s="515"/>
      <c r="J23" s="522">
        <v>98.4</v>
      </c>
      <c r="K23" s="523">
        <v>100</v>
      </c>
      <c r="L23" s="515"/>
      <c r="M23" s="522" t="s">
        <v>292</v>
      </c>
      <c r="N23" s="523">
        <v>100</v>
      </c>
      <c r="O23" s="515"/>
      <c r="P23" s="522">
        <v>100</v>
      </c>
      <c r="Q23" s="523">
        <v>100</v>
      </c>
      <c r="R23" s="515"/>
      <c r="S23" s="522">
        <v>100</v>
      </c>
      <c r="T23" s="523">
        <v>100</v>
      </c>
    </row>
    <row r="24" spans="2:20" ht="18">
      <c r="B24" s="518">
        <v>15</v>
      </c>
      <c r="C24" s="519" t="s">
        <v>111</v>
      </c>
      <c r="D24" s="520" t="s">
        <v>66</v>
      </c>
      <c r="E24" s="521"/>
      <c r="F24" s="515"/>
      <c r="G24" s="522">
        <v>98.63</v>
      </c>
      <c r="H24" s="523">
        <v>100</v>
      </c>
      <c r="I24" s="515"/>
      <c r="J24" s="522">
        <v>99.04</v>
      </c>
      <c r="K24" s="523">
        <v>100</v>
      </c>
      <c r="L24" s="515"/>
      <c r="M24" s="522" t="s">
        <v>292</v>
      </c>
      <c r="N24" s="523">
        <v>100</v>
      </c>
      <c r="O24" s="515"/>
      <c r="P24" s="522">
        <v>100</v>
      </c>
      <c r="Q24" s="523">
        <v>100</v>
      </c>
      <c r="R24" s="515"/>
      <c r="S24" s="522">
        <v>99.49</v>
      </c>
      <c r="T24" s="523">
        <v>100</v>
      </c>
    </row>
    <row r="25" spans="2:20" ht="18">
      <c r="B25" s="518">
        <v>16</v>
      </c>
      <c r="C25" s="519" t="s">
        <v>113</v>
      </c>
      <c r="D25" s="520" t="s">
        <v>65</v>
      </c>
      <c r="E25" s="521"/>
      <c r="F25" s="515"/>
      <c r="G25" s="522">
        <v>100</v>
      </c>
      <c r="H25" s="523">
        <v>100</v>
      </c>
      <c r="I25" s="515"/>
      <c r="J25" s="522">
        <v>96.44</v>
      </c>
      <c r="K25" s="523">
        <v>100</v>
      </c>
      <c r="L25" s="515"/>
      <c r="M25" s="522">
        <v>100</v>
      </c>
      <c r="N25" s="523">
        <v>100</v>
      </c>
      <c r="O25" s="515"/>
      <c r="P25" s="522">
        <v>100</v>
      </c>
      <c r="Q25" s="523">
        <v>100</v>
      </c>
      <c r="R25" s="515"/>
      <c r="S25" s="522">
        <v>100</v>
      </c>
      <c r="T25" s="523">
        <v>100</v>
      </c>
    </row>
    <row r="26" spans="2:20" ht="18">
      <c r="B26" s="518">
        <v>17</v>
      </c>
      <c r="C26" s="519" t="s">
        <v>129</v>
      </c>
      <c r="D26" s="520" t="s">
        <v>74</v>
      </c>
      <c r="E26" s="521"/>
      <c r="F26" s="515"/>
      <c r="G26" s="522">
        <v>99.49</v>
      </c>
      <c r="H26" s="523">
        <v>100</v>
      </c>
      <c r="I26" s="515"/>
      <c r="J26" s="522" t="s">
        <v>292</v>
      </c>
      <c r="K26" s="523">
        <v>100</v>
      </c>
      <c r="L26" s="515"/>
      <c r="M26" s="522" t="s">
        <v>292</v>
      </c>
      <c r="N26" s="523">
        <v>100</v>
      </c>
      <c r="O26" s="515"/>
      <c r="P26" s="522">
        <v>100</v>
      </c>
      <c r="Q26" s="523">
        <v>100</v>
      </c>
      <c r="R26" s="515"/>
      <c r="S26" s="522">
        <v>100</v>
      </c>
      <c r="T26" s="523">
        <v>100</v>
      </c>
    </row>
    <row r="27" spans="2:20" ht="18">
      <c r="B27" s="518">
        <v>18</v>
      </c>
      <c r="C27" s="519" t="s">
        <v>143</v>
      </c>
      <c r="D27" s="520" t="s">
        <v>41</v>
      </c>
      <c r="E27" s="521"/>
      <c r="F27" s="515"/>
      <c r="G27" s="522">
        <v>100</v>
      </c>
      <c r="H27" s="523">
        <v>100</v>
      </c>
      <c r="I27" s="515"/>
      <c r="J27" s="522">
        <v>96.87</v>
      </c>
      <c r="K27" s="523">
        <v>100</v>
      </c>
      <c r="L27" s="515"/>
      <c r="M27" s="522" t="s">
        <v>292</v>
      </c>
      <c r="N27" s="523">
        <v>100</v>
      </c>
      <c r="O27" s="515"/>
      <c r="P27" s="522">
        <v>94.87</v>
      </c>
      <c r="Q27" s="523">
        <v>100</v>
      </c>
      <c r="R27" s="515"/>
      <c r="S27" s="522">
        <v>100</v>
      </c>
      <c r="T27" s="523">
        <v>100</v>
      </c>
    </row>
    <row r="28" spans="2:20" ht="18">
      <c r="B28" s="518">
        <v>19</v>
      </c>
      <c r="C28" s="519" t="s">
        <v>120</v>
      </c>
      <c r="D28" s="520" t="s">
        <v>51</v>
      </c>
      <c r="E28" s="521"/>
      <c r="F28" s="515"/>
      <c r="G28" s="522">
        <v>98.23</v>
      </c>
      <c r="H28" s="523">
        <v>100</v>
      </c>
      <c r="I28" s="515"/>
      <c r="J28" s="522">
        <v>99.76</v>
      </c>
      <c r="K28" s="523">
        <v>100</v>
      </c>
      <c r="L28" s="515"/>
      <c r="M28" s="522" t="s">
        <v>292</v>
      </c>
      <c r="N28" s="523">
        <v>100</v>
      </c>
      <c r="O28" s="515"/>
      <c r="P28" s="522">
        <v>79.489999999999995</v>
      </c>
      <c r="Q28" s="523">
        <v>100</v>
      </c>
      <c r="R28" s="515"/>
      <c r="S28" s="522">
        <v>99.49</v>
      </c>
      <c r="T28" s="523">
        <v>100</v>
      </c>
    </row>
    <row r="29" spans="2:20" ht="18">
      <c r="B29" s="518">
        <v>20</v>
      </c>
      <c r="C29" s="519" t="s">
        <v>98</v>
      </c>
      <c r="D29" s="520" t="s">
        <v>47</v>
      </c>
      <c r="E29" s="521"/>
      <c r="F29" s="515"/>
      <c r="G29" s="522">
        <v>100</v>
      </c>
      <c r="H29" s="523">
        <v>100</v>
      </c>
      <c r="I29" s="515"/>
      <c r="J29" s="522">
        <v>94.38</v>
      </c>
      <c r="K29" s="523">
        <v>100</v>
      </c>
      <c r="L29" s="515"/>
      <c r="M29" s="522">
        <v>100</v>
      </c>
      <c r="N29" s="523">
        <v>100</v>
      </c>
      <c r="O29" s="515"/>
      <c r="P29" s="522">
        <v>100</v>
      </c>
      <c r="Q29" s="523">
        <v>100</v>
      </c>
      <c r="R29" s="515"/>
      <c r="S29" s="522">
        <v>100</v>
      </c>
      <c r="T29" s="523">
        <v>100</v>
      </c>
    </row>
    <row r="30" spans="2:20" ht="18">
      <c r="B30" s="518">
        <v>21</v>
      </c>
      <c r="C30" s="519" t="s">
        <v>110</v>
      </c>
      <c r="D30" s="520" t="s">
        <v>40</v>
      </c>
      <c r="E30" s="521"/>
      <c r="F30" s="515"/>
      <c r="G30" s="522">
        <v>99.18</v>
      </c>
      <c r="H30" s="523">
        <v>100</v>
      </c>
      <c r="I30" s="515"/>
      <c r="J30" s="522">
        <v>98.37</v>
      </c>
      <c r="K30" s="523">
        <v>100</v>
      </c>
      <c r="L30" s="515"/>
      <c r="M30" s="522" t="s">
        <v>292</v>
      </c>
      <c r="N30" s="523">
        <v>100</v>
      </c>
      <c r="O30" s="515"/>
      <c r="P30" s="522">
        <v>97.44</v>
      </c>
      <c r="Q30" s="523">
        <v>100</v>
      </c>
      <c r="R30" s="515"/>
      <c r="S30" s="522">
        <v>95.38</v>
      </c>
      <c r="T30" s="523">
        <v>100</v>
      </c>
    </row>
    <row r="31" spans="2:20" ht="18">
      <c r="B31" s="518">
        <v>22</v>
      </c>
      <c r="C31" s="519" t="s">
        <v>109</v>
      </c>
      <c r="D31" s="520" t="s">
        <v>43</v>
      </c>
      <c r="E31" s="521"/>
      <c r="F31" s="515"/>
      <c r="G31" s="522">
        <v>100</v>
      </c>
      <c r="H31" s="523">
        <v>100</v>
      </c>
      <c r="I31" s="515"/>
      <c r="J31" s="522">
        <v>97.19</v>
      </c>
      <c r="K31" s="523">
        <v>100</v>
      </c>
      <c r="L31" s="515"/>
      <c r="M31" s="522">
        <v>96.06</v>
      </c>
      <c r="N31" s="523">
        <v>100</v>
      </c>
      <c r="O31" s="515"/>
      <c r="P31" s="522">
        <v>100</v>
      </c>
      <c r="Q31" s="523">
        <v>100</v>
      </c>
      <c r="R31" s="515"/>
      <c r="S31" s="522">
        <v>100</v>
      </c>
      <c r="T31" s="523">
        <v>100</v>
      </c>
    </row>
    <row r="32" spans="2:20" ht="18">
      <c r="B32" s="518">
        <v>23</v>
      </c>
      <c r="C32" s="519" t="s">
        <v>146</v>
      </c>
      <c r="D32" s="520" t="s">
        <v>49</v>
      </c>
      <c r="E32" s="521"/>
      <c r="F32" s="515"/>
      <c r="G32" s="522">
        <v>96.1</v>
      </c>
      <c r="H32" s="523">
        <v>100</v>
      </c>
      <c r="I32" s="515"/>
      <c r="J32" s="522" t="s">
        <v>292</v>
      </c>
      <c r="K32" s="523">
        <v>100</v>
      </c>
      <c r="L32" s="515"/>
      <c r="M32" s="522" t="s">
        <v>292</v>
      </c>
      <c r="N32" s="523">
        <v>100</v>
      </c>
      <c r="O32" s="515"/>
      <c r="P32" s="522" t="s">
        <v>292</v>
      </c>
      <c r="Q32" s="523">
        <v>100</v>
      </c>
      <c r="R32" s="515"/>
      <c r="S32" s="522">
        <v>100</v>
      </c>
      <c r="T32" s="523">
        <v>100</v>
      </c>
    </row>
    <row r="33" spans="2:20" ht="18">
      <c r="B33" s="518">
        <v>24</v>
      </c>
      <c r="C33" s="519" t="s">
        <v>107</v>
      </c>
      <c r="D33" s="520" t="s">
        <v>45</v>
      </c>
      <c r="E33" s="521"/>
      <c r="F33" s="515"/>
      <c r="G33" s="522">
        <v>100</v>
      </c>
      <c r="H33" s="523">
        <v>100</v>
      </c>
      <c r="I33" s="515"/>
      <c r="J33" s="522">
        <v>95.26</v>
      </c>
      <c r="K33" s="523">
        <v>100</v>
      </c>
      <c r="L33" s="515"/>
      <c r="M33" s="522">
        <v>100</v>
      </c>
      <c r="N33" s="523">
        <v>100</v>
      </c>
      <c r="O33" s="515"/>
      <c r="P33" s="522">
        <v>100</v>
      </c>
      <c r="Q33" s="523">
        <v>100</v>
      </c>
      <c r="R33" s="515"/>
      <c r="S33" s="522">
        <v>95.38</v>
      </c>
      <c r="T33" s="523">
        <v>100</v>
      </c>
    </row>
    <row r="34" spans="2:20" ht="18">
      <c r="B34" s="518">
        <v>25</v>
      </c>
      <c r="C34" s="519" t="s">
        <v>140</v>
      </c>
      <c r="D34" s="520" t="s">
        <v>69</v>
      </c>
      <c r="E34" s="521"/>
      <c r="F34" s="515"/>
      <c r="G34" s="522">
        <v>100</v>
      </c>
      <c r="H34" s="523">
        <v>100</v>
      </c>
      <c r="I34" s="515"/>
      <c r="J34" s="522">
        <v>93.08</v>
      </c>
      <c r="K34" s="523">
        <v>100</v>
      </c>
      <c r="L34" s="515"/>
      <c r="M34" s="522">
        <v>100</v>
      </c>
      <c r="N34" s="523">
        <v>100</v>
      </c>
      <c r="O34" s="515"/>
      <c r="P34" s="522">
        <v>100</v>
      </c>
      <c r="Q34" s="523">
        <v>100</v>
      </c>
      <c r="R34" s="515"/>
      <c r="S34" s="522">
        <v>100</v>
      </c>
      <c r="T34" s="523">
        <v>100</v>
      </c>
    </row>
    <row r="35" spans="2:20" ht="18">
      <c r="B35" s="518">
        <v>26</v>
      </c>
      <c r="C35" s="519" t="s">
        <v>141</v>
      </c>
      <c r="D35" s="520" t="s">
        <v>72</v>
      </c>
      <c r="E35" s="521"/>
      <c r="F35" s="515"/>
      <c r="G35" s="522">
        <v>100</v>
      </c>
      <c r="H35" s="523">
        <v>100</v>
      </c>
      <c r="I35" s="515"/>
      <c r="J35" s="522">
        <v>94.82</v>
      </c>
      <c r="K35" s="523">
        <v>100</v>
      </c>
      <c r="L35" s="515"/>
      <c r="M35" s="522" t="s">
        <v>292</v>
      </c>
      <c r="N35" s="523">
        <v>100</v>
      </c>
      <c r="O35" s="515"/>
      <c r="P35" s="522">
        <v>100</v>
      </c>
      <c r="Q35" s="523">
        <v>100</v>
      </c>
      <c r="R35" s="515"/>
      <c r="S35" s="522">
        <v>100</v>
      </c>
      <c r="T35" s="523">
        <v>100</v>
      </c>
    </row>
    <row r="36" spans="2:20" ht="18">
      <c r="B36" s="518">
        <v>27</v>
      </c>
      <c r="C36" s="519" t="s">
        <v>139</v>
      </c>
      <c r="D36" s="520" t="s">
        <v>57</v>
      </c>
      <c r="E36" s="521"/>
      <c r="F36" s="515"/>
      <c r="G36" s="522">
        <v>98.35</v>
      </c>
      <c r="H36" s="523">
        <v>100</v>
      </c>
      <c r="I36" s="515"/>
      <c r="J36" s="522">
        <v>96.21</v>
      </c>
      <c r="K36" s="523">
        <v>100</v>
      </c>
      <c r="L36" s="515"/>
      <c r="M36" s="522" t="s">
        <v>292</v>
      </c>
      <c r="N36" s="523">
        <v>100</v>
      </c>
      <c r="O36" s="515"/>
      <c r="P36" s="522">
        <v>94.87</v>
      </c>
      <c r="Q36" s="523">
        <v>100</v>
      </c>
      <c r="R36" s="515"/>
      <c r="S36" s="522">
        <v>100</v>
      </c>
      <c r="T36" s="523">
        <v>100</v>
      </c>
    </row>
    <row r="37" spans="2:20" ht="18">
      <c r="B37" s="518">
        <v>28</v>
      </c>
      <c r="C37" s="519" t="s">
        <v>132</v>
      </c>
      <c r="D37" s="520" t="s">
        <v>68</v>
      </c>
      <c r="E37" s="521"/>
      <c r="F37" s="515"/>
      <c r="G37" s="522">
        <v>100</v>
      </c>
      <c r="H37" s="523">
        <v>100</v>
      </c>
      <c r="I37" s="515"/>
      <c r="J37" s="522" t="s">
        <v>292</v>
      </c>
      <c r="K37" s="523">
        <v>100</v>
      </c>
      <c r="L37" s="515"/>
      <c r="M37" s="522" t="s">
        <v>292</v>
      </c>
      <c r="N37" s="523">
        <v>100</v>
      </c>
      <c r="O37" s="515"/>
      <c r="P37" s="522">
        <v>74.36</v>
      </c>
      <c r="Q37" s="523">
        <v>100</v>
      </c>
      <c r="R37" s="515"/>
      <c r="S37" s="522">
        <v>99.49</v>
      </c>
      <c r="T37" s="523">
        <v>100</v>
      </c>
    </row>
    <row r="38" spans="2:20" ht="18">
      <c r="B38" s="518">
        <v>29</v>
      </c>
      <c r="C38" s="519" t="s">
        <v>104</v>
      </c>
      <c r="D38" s="520" t="s">
        <v>71</v>
      </c>
      <c r="E38" s="521"/>
      <c r="F38" s="515"/>
      <c r="G38" s="522">
        <v>100</v>
      </c>
      <c r="H38" s="523">
        <v>100</v>
      </c>
      <c r="I38" s="515"/>
      <c r="J38" s="522">
        <v>99.52</v>
      </c>
      <c r="K38" s="523">
        <v>100</v>
      </c>
      <c r="L38" s="515"/>
      <c r="M38" s="522">
        <v>90.81</v>
      </c>
      <c r="N38" s="523">
        <v>100</v>
      </c>
      <c r="O38" s="515"/>
      <c r="P38" s="522">
        <v>100</v>
      </c>
      <c r="Q38" s="523">
        <v>100</v>
      </c>
      <c r="R38" s="515"/>
      <c r="S38" s="522">
        <v>100</v>
      </c>
      <c r="T38" s="523">
        <v>100</v>
      </c>
    </row>
    <row r="39" spans="2:20" ht="18">
      <c r="B39" s="518">
        <v>30</v>
      </c>
      <c r="C39" s="519" t="s">
        <v>122</v>
      </c>
      <c r="D39" s="520" t="s">
        <v>31</v>
      </c>
      <c r="E39" s="521"/>
      <c r="F39" s="515"/>
      <c r="G39" s="522">
        <v>100</v>
      </c>
      <c r="H39" s="523">
        <v>100</v>
      </c>
      <c r="I39" s="515"/>
      <c r="J39" s="522">
        <v>93.18</v>
      </c>
      <c r="K39" s="523">
        <v>100</v>
      </c>
      <c r="L39" s="515"/>
      <c r="M39" s="522" t="s">
        <v>292</v>
      </c>
      <c r="N39" s="523">
        <v>100</v>
      </c>
      <c r="O39" s="515"/>
      <c r="P39" s="522">
        <v>100</v>
      </c>
      <c r="Q39" s="523">
        <v>100</v>
      </c>
      <c r="R39" s="515"/>
      <c r="S39" s="522">
        <v>98.97</v>
      </c>
      <c r="T39" s="523">
        <v>100</v>
      </c>
    </row>
    <row r="40" spans="2:20" ht="18">
      <c r="B40" s="518">
        <v>31</v>
      </c>
      <c r="C40" s="519" t="s">
        <v>144</v>
      </c>
      <c r="D40" s="520" t="s">
        <v>38</v>
      </c>
      <c r="E40" s="521"/>
      <c r="F40" s="515"/>
      <c r="G40" s="522">
        <v>97.01</v>
      </c>
      <c r="H40" s="523">
        <v>100</v>
      </c>
      <c r="I40" s="515"/>
      <c r="J40" s="522">
        <v>97.47</v>
      </c>
      <c r="K40" s="523">
        <v>100</v>
      </c>
      <c r="L40" s="515"/>
      <c r="M40" s="522" t="s">
        <v>292</v>
      </c>
      <c r="N40" s="523">
        <v>100</v>
      </c>
      <c r="O40" s="515"/>
      <c r="P40" s="522">
        <v>100</v>
      </c>
      <c r="Q40" s="523">
        <v>100</v>
      </c>
      <c r="R40" s="515"/>
      <c r="S40" s="522">
        <v>93.85</v>
      </c>
      <c r="T40" s="523">
        <v>100</v>
      </c>
    </row>
    <row r="41" spans="2:20" ht="18">
      <c r="B41" s="518">
        <v>32</v>
      </c>
      <c r="C41" s="519" t="s">
        <v>137</v>
      </c>
      <c r="D41" s="520" t="s">
        <v>138</v>
      </c>
      <c r="E41" s="521"/>
      <c r="F41" s="515"/>
      <c r="G41" s="522">
        <v>99.18</v>
      </c>
      <c r="H41" s="523">
        <v>100</v>
      </c>
      <c r="I41" s="515"/>
      <c r="J41" s="522">
        <v>92.29</v>
      </c>
      <c r="K41" s="523">
        <v>100</v>
      </c>
      <c r="L41" s="515"/>
      <c r="M41" s="522" t="s">
        <v>292</v>
      </c>
      <c r="N41" s="523">
        <v>100</v>
      </c>
      <c r="O41" s="515"/>
      <c r="P41" s="522">
        <v>100</v>
      </c>
      <c r="Q41" s="523">
        <v>100</v>
      </c>
      <c r="R41" s="515"/>
      <c r="S41" s="522">
        <v>100</v>
      </c>
      <c r="T41" s="523">
        <v>100</v>
      </c>
    </row>
    <row r="42" spans="2:20" ht="18">
      <c r="B42" s="518">
        <v>33</v>
      </c>
      <c r="C42" s="519" t="s">
        <v>124</v>
      </c>
      <c r="D42" s="520" t="s">
        <v>125</v>
      </c>
      <c r="E42" s="521"/>
      <c r="F42" s="515"/>
      <c r="G42" s="522">
        <v>96.4</v>
      </c>
      <c r="H42" s="523">
        <v>100</v>
      </c>
      <c r="I42" s="515"/>
      <c r="J42" s="522">
        <v>94.31</v>
      </c>
      <c r="K42" s="523">
        <v>100</v>
      </c>
      <c r="L42" s="515"/>
      <c r="M42" s="522">
        <v>98.33</v>
      </c>
      <c r="N42" s="523">
        <v>100</v>
      </c>
      <c r="O42" s="515"/>
      <c r="P42" s="522">
        <v>100</v>
      </c>
      <c r="Q42" s="523">
        <v>100</v>
      </c>
      <c r="R42" s="515"/>
      <c r="S42" s="522">
        <v>94.87</v>
      </c>
      <c r="T42" s="523">
        <v>100</v>
      </c>
    </row>
    <row r="43" spans="2:20" ht="18">
      <c r="B43" s="518">
        <v>34</v>
      </c>
      <c r="C43" s="519" t="s">
        <v>117</v>
      </c>
      <c r="D43" s="520" t="s">
        <v>35</v>
      </c>
      <c r="E43" s="521"/>
      <c r="F43" s="515"/>
      <c r="G43" s="522">
        <v>98.94</v>
      </c>
      <c r="H43" s="523">
        <v>100</v>
      </c>
      <c r="I43" s="515"/>
      <c r="J43" s="522">
        <v>95.16</v>
      </c>
      <c r="K43" s="523">
        <v>100</v>
      </c>
      <c r="L43" s="515"/>
      <c r="M43" s="522">
        <v>93.05</v>
      </c>
      <c r="N43" s="523">
        <v>100</v>
      </c>
      <c r="O43" s="515"/>
      <c r="P43" s="522">
        <v>100</v>
      </c>
      <c r="Q43" s="523">
        <v>100</v>
      </c>
      <c r="R43" s="515"/>
      <c r="S43" s="522">
        <v>98.46</v>
      </c>
      <c r="T43" s="523">
        <v>100</v>
      </c>
    </row>
    <row r="44" spans="2:20" ht="18">
      <c r="B44" s="518">
        <v>35</v>
      </c>
      <c r="C44" s="519" t="s">
        <v>105</v>
      </c>
      <c r="D44" s="520" t="s">
        <v>44</v>
      </c>
      <c r="E44" s="521"/>
      <c r="F44" s="515"/>
      <c r="G44" s="522">
        <v>100</v>
      </c>
      <c r="H44" s="523">
        <v>100</v>
      </c>
      <c r="I44" s="515"/>
      <c r="J44" s="522">
        <v>91.76</v>
      </c>
      <c r="K44" s="523">
        <v>100</v>
      </c>
      <c r="L44" s="515"/>
      <c r="M44" s="522">
        <v>94.35</v>
      </c>
      <c r="N44" s="523">
        <v>100</v>
      </c>
      <c r="O44" s="515"/>
      <c r="P44" s="522">
        <v>100</v>
      </c>
      <c r="Q44" s="523">
        <v>100</v>
      </c>
      <c r="R44" s="515"/>
      <c r="S44" s="522">
        <v>100</v>
      </c>
      <c r="T44" s="523">
        <v>100</v>
      </c>
    </row>
    <row r="45" spans="2:20" ht="18">
      <c r="B45" s="518">
        <v>36</v>
      </c>
      <c r="C45" s="519" t="s">
        <v>134</v>
      </c>
      <c r="D45" s="520" t="s">
        <v>59</v>
      </c>
      <c r="E45" s="521"/>
      <c r="F45" s="515"/>
      <c r="G45" s="522">
        <v>100</v>
      </c>
      <c r="H45" s="523">
        <v>100</v>
      </c>
      <c r="I45" s="515"/>
      <c r="J45" s="522">
        <v>85.63</v>
      </c>
      <c r="K45" s="523">
        <v>100</v>
      </c>
      <c r="L45" s="515"/>
      <c r="M45" s="522">
        <v>100</v>
      </c>
      <c r="N45" s="523">
        <v>100</v>
      </c>
      <c r="O45" s="515"/>
      <c r="P45" s="522">
        <v>100</v>
      </c>
      <c r="Q45" s="523">
        <v>100</v>
      </c>
      <c r="R45" s="515"/>
      <c r="S45" s="522">
        <v>100</v>
      </c>
      <c r="T45" s="523">
        <v>100</v>
      </c>
    </row>
    <row r="46" spans="2:20" ht="18">
      <c r="B46" s="518">
        <v>37</v>
      </c>
      <c r="C46" s="519" t="s">
        <v>126</v>
      </c>
      <c r="D46" s="520" t="s">
        <v>273</v>
      </c>
      <c r="E46" s="521"/>
      <c r="F46" s="515"/>
      <c r="G46" s="522">
        <v>97.37</v>
      </c>
      <c r="H46" s="523">
        <v>100</v>
      </c>
      <c r="I46" s="515"/>
      <c r="J46" s="522">
        <v>91.39</v>
      </c>
      <c r="K46" s="523">
        <v>100</v>
      </c>
      <c r="L46" s="515"/>
      <c r="M46" s="522">
        <v>99.52</v>
      </c>
      <c r="N46" s="523">
        <v>100</v>
      </c>
      <c r="O46" s="515"/>
      <c r="P46" s="522">
        <v>100</v>
      </c>
      <c r="Q46" s="523">
        <v>100</v>
      </c>
      <c r="R46" s="515"/>
      <c r="S46" s="522">
        <v>93.33</v>
      </c>
      <c r="T46" s="523">
        <v>100</v>
      </c>
    </row>
    <row r="47" spans="2:20" ht="18">
      <c r="B47" s="518">
        <v>38</v>
      </c>
      <c r="C47" s="519" t="s">
        <v>142</v>
      </c>
      <c r="D47" s="520" t="s">
        <v>64</v>
      </c>
      <c r="E47" s="521"/>
      <c r="F47" s="515"/>
      <c r="G47" s="522">
        <v>98.63</v>
      </c>
      <c r="H47" s="523">
        <v>100</v>
      </c>
      <c r="I47" s="515"/>
      <c r="J47" s="522">
        <v>90.51</v>
      </c>
      <c r="K47" s="523">
        <v>100</v>
      </c>
      <c r="L47" s="515"/>
      <c r="M47" s="522" t="s">
        <v>292</v>
      </c>
      <c r="N47" s="523">
        <v>100</v>
      </c>
      <c r="O47" s="515"/>
      <c r="P47" s="522">
        <v>100</v>
      </c>
      <c r="Q47" s="523">
        <v>100</v>
      </c>
      <c r="R47" s="515"/>
      <c r="S47" s="522">
        <v>100</v>
      </c>
      <c r="T47" s="523">
        <v>100</v>
      </c>
    </row>
    <row r="48" spans="2:20" ht="18">
      <c r="B48" s="518">
        <v>39</v>
      </c>
      <c r="C48" s="519" t="s">
        <v>115</v>
      </c>
      <c r="D48" s="520" t="s">
        <v>272</v>
      </c>
      <c r="E48" s="521"/>
      <c r="F48" s="515"/>
      <c r="G48" s="522">
        <v>99.47</v>
      </c>
      <c r="H48" s="523">
        <v>100</v>
      </c>
      <c r="I48" s="515"/>
      <c r="J48" s="522">
        <v>97.12</v>
      </c>
      <c r="K48" s="523">
        <v>100</v>
      </c>
      <c r="L48" s="515"/>
      <c r="M48" s="522" t="s">
        <v>292</v>
      </c>
      <c r="N48" s="523">
        <v>100</v>
      </c>
      <c r="O48" s="515"/>
      <c r="P48" s="522">
        <v>25.64</v>
      </c>
      <c r="Q48" s="523">
        <v>100</v>
      </c>
      <c r="R48" s="515"/>
      <c r="S48" s="522">
        <v>97.95</v>
      </c>
      <c r="T48" s="523">
        <v>100</v>
      </c>
    </row>
    <row r="49" spans="2:20" ht="18">
      <c r="B49" s="518">
        <v>40</v>
      </c>
      <c r="C49" s="519" t="s">
        <v>103</v>
      </c>
      <c r="D49" s="520" t="s">
        <v>34</v>
      </c>
      <c r="E49" s="521"/>
      <c r="F49" s="515"/>
      <c r="G49" s="522">
        <v>100</v>
      </c>
      <c r="H49" s="523">
        <v>100</v>
      </c>
      <c r="I49" s="515"/>
      <c r="J49" s="522">
        <v>90.4</v>
      </c>
      <c r="K49" s="523">
        <v>100</v>
      </c>
      <c r="L49" s="515"/>
      <c r="M49" s="522">
        <v>95.57</v>
      </c>
      <c r="N49" s="523">
        <v>100</v>
      </c>
      <c r="O49" s="515"/>
      <c r="P49" s="522">
        <v>97.44</v>
      </c>
      <c r="Q49" s="523">
        <v>100</v>
      </c>
      <c r="R49" s="515"/>
      <c r="S49" s="522">
        <v>96.41</v>
      </c>
      <c r="T49" s="523">
        <v>100</v>
      </c>
    </row>
    <row r="50" spans="2:20" ht="18">
      <c r="B50" s="518">
        <v>41</v>
      </c>
      <c r="C50" s="519" t="s">
        <v>100</v>
      </c>
      <c r="D50" s="520" t="s">
        <v>56</v>
      </c>
      <c r="E50" s="521"/>
      <c r="F50" s="515"/>
      <c r="G50" s="522">
        <v>99.74</v>
      </c>
      <c r="H50" s="523">
        <v>100</v>
      </c>
      <c r="I50" s="515"/>
      <c r="J50" s="522">
        <v>93.47</v>
      </c>
      <c r="K50" s="523">
        <v>100</v>
      </c>
      <c r="L50" s="515"/>
      <c r="M50" s="522">
        <v>90.44</v>
      </c>
      <c r="N50" s="523">
        <v>100</v>
      </c>
      <c r="O50" s="515"/>
      <c r="P50" s="522">
        <v>100</v>
      </c>
      <c r="Q50" s="523">
        <v>100</v>
      </c>
      <c r="R50" s="515"/>
      <c r="S50" s="522">
        <v>100</v>
      </c>
      <c r="T50" s="523">
        <v>100</v>
      </c>
    </row>
    <row r="51" spans="2:20" ht="18">
      <c r="B51" s="518">
        <v>42</v>
      </c>
      <c r="C51" s="519" t="s">
        <v>108</v>
      </c>
      <c r="D51" s="520" t="s">
        <v>32</v>
      </c>
      <c r="E51" s="521"/>
      <c r="F51" s="515"/>
      <c r="G51" s="522">
        <v>100</v>
      </c>
      <c r="H51" s="523">
        <v>100</v>
      </c>
      <c r="I51" s="515"/>
      <c r="J51" s="522">
        <v>87.3</v>
      </c>
      <c r="K51" s="523">
        <v>100</v>
      </c>
      <c r="L51" s="515"/>
      <c r="M51" s="522">
        <v>95.74</v>
      </c>
      <c r="N51" s="523">
        <v>100</v>
      </c>
      <c r="O51" s="515"/>
      <c r="P51" s="522">
        <v>100</v>
      </c>
      <c r="Q51" s="523">
        <v>100</v>
      </c>
      <c r="R51" s="515"/>
      <c r="S51" s="522">
        <v>100</v>
      </c>
      <c r="T51" s="523">
        <v>100</v>
      </c>
    </row>
    <row r="52" spans="2:20" ht="18">
      <c r="B52" s="518">
        <v>43</v>
      </c>
      <c r="C52" s="519" t="s">
        <v>121</v>
      </c>
      <c r="D52" s="520" t="s">
        <v>67</v>
      </c>
      <c r="E52" s="521"/>
      <c r="F52" s="515"/>
      <c r="G52" s="522">
        <v>97.08</v>
      </c>
      <c r="H52" s="523">
        <v>100</v>
      </c>
      <c r="I52" s="515"/>
      <c r="J52" s="522">
        <v>83.92</v>
      </c>
      <c r="K52" s="523">
        <v>100</v>
      </c>
      <c r="L52" s="515"/>
      <c r="M52" s="522">
        <v>97.16</v>
      </c>
      <c r="N52" s="523">
        <v>100</v>
      </c>
      <c r="O52" s="515"/>
      <c r="P52" s="522">
        <v>94.87</v>
      </c>
      <c r="Q52" s="523">
        <v>100</v>
      </c>
      <c r="R52" s="515"/>
      <c r="S52" s="522">
        <v>98.97</v>
      </c>
      <c r="T52" s="523">
        <v>100</v>
      </c>
    </row>
    <row r="53" spans="2:20" ht="18">
      <c r="B53" s="518">
        <v>44</v>
      </c>
      <c r="C53" s="519" t="s">
        <v>128</v>
      </c>
      <c r="D53" s="520" t="s">
        <v>52</v>
      </c>
      <c r="E53" s="521"/>
      <c r="F53" s="515"/>
      <c r="G53" s="522">
        <v>99.17</v>
      </c>
      <c r="H53" s="523">
        <v>100</v>
      </c>
      <c r="I53" s="515"/>
      <c r="J53" s="522">
        <v>85.32</v>
      </c>
      <c r="K53" s="523">
        <v>100</v>
      </c>
      <c r="L53" s="515"/>
      <c r="M53" s="522" t="s">
        <v>292</v>
      </c>
      <c r="N53" s="523">
        <v>100</v>
      </c>
      <c r="O53" s="515"/>
      <c r="P53" s="522">
        <v>97.44</v>
      </c>
      <c r="Q53" s="523">
        <v>100</v>
      </c>
      <c r="R53" s="515"/>
      <c r="S53" s="522">
        <v>97.95</v>
      </c>
      <c r="T53" s="523">
        <v>100</v>
      </c>
    </row>
    <row r="54" spans="2:20" ht="18">
      <c r="B54" s="518">
        <v>45</v>
      </c>
      <c r="C54" s="519" t="s">
        <v>102</v>
      </c>
      <c r="D54" s="520" t="s">
        <v>58</v>
      </c>
      <c r="E54" s="521"/>
      <c r="F54" s="515"/>
      <c r="G54" s="522">
        <v>98.94</v>
      </c>
      <c r="H54" s="523">
        <v>100</v>
      </c>
      <c r="I54" s="515"/>
      <c r="J54" s="522">
        <v>80.22</v>
      </c>
      <c r="K54" s="523">
        <v>100</v>
      </c>
      <c r="L54" s="515"/>
      <c r="M54" s="522">
        <v>97.97</v>
      </c>
      <c r="N54" s="523">
        <v>100</v>
      </c>
      <c r="O54" s="515"/>
      <c r="P54" s="522">
        <v>66.67</v>
      </c>
      <c r="Q54" s="523">
        <v>100</v>
      </c>
      <c r="R54" s="515"/>
      <c r="S54" s="522">
        <v>95.9</v>
      </c>
      <c r="T54" s="523">
        <v>100</v>
      </c>
    </row>
    <row r="55" spans="2:20" ht="18">
      <c r="B55" s="518">
        <v>46</v>
      </c>
      <c r="C55" s="519" t="s">
        <v>130</v>
      </c>
      <c r="D55" s="520" t="s">
        <v>36</v>
      </c>
      <c r="E55" s="521"/>
      <c r="F55" s="515"/>
      <c r="G55" s="522">
        <v>99.44</v>
      </c>
      <c r="H55" s="523">
        <v>100</v>
      </c>
      <c r="I55" s="515"/>
      <c r="J55" s="522">
        <v>81.84</v>
      </c>
      <c r="K55" s="523">
        <v>100</v>
      </c>
      <c r="L55" s="515"/>
      <c r="M55" s="522" t="s">
        <v>292</v>
      </c>
      <c r="N55" s="523">
        <v>100</v>
      </c>
      <c r="O55" s="515"/>
      <c r="P55" s="522">
        <v>84.62</v>
      </c>
      <c r="Q55" s="523">
        <v>100</v>
      </c>
      <c r="R55" s="515"/>
      <c r="S55" s="522">
        <v>97.44</v>
      </c>
      <c r="T55" s="523">
        <v>100</v>
      </c>
    </row>
    <row r="56" spans="2:20" ht="18">
      <c r="B56" s="518">
        <v>47</v>
      </c>
      <c r="C56" s="519" t="s">
        <v>112</v>
      </c>
      <c r="D56" s="520" t="s">
        <v>62</v>
      </c>
      <c r="E56" s="521"/>
      <c r="F56" s="515"/>
      <c r="G56" s="522">
        <v>97.81</v>
      </c>
      <c r="H56" s="523">
        <v>100</v>
      </c>
      <c r="I56" s="515"/>
      <c r="J56" s="522">
        <v>92.54</v>
      </c>
      <c r="K56" s="523">
        <v>100</v>
      </c>
      <c r="L56" s="515"/>
      <c r="M56" s="522" t="s">
        <v>292</v>
      </c>
      <c r="N56" s="523">
        <v>100</v>
      </c>
      <c r="O56" s="515"/>
      <c r="P56" s="522">
        <v>100</v>
      </c>
      <c r="Q56" s="523">
        <v>100</v>
      </c>
      <c r="R56" s="515"/>
      <c r="S56" s="522">
        <v>93.33</v>
      </c>
      <c r="T56" s="523">
        <v>100</v>
      </c>
    </row>
    <row r="57" spans="2:20" ht="18">
      <c r="B57" s="518">
        <v>48</v>
      </c>
      <c r="C57" s="519" t="s">
        <v>106</v>
      </c>
      <c r="D57" s="520" t="s">
        <v>61</v>
      </c>
      <c r="E57" s="521"/>
      <c r="F57" s="515"/>
      <c r="G57" s="522">
        <v>100</v>
      </c>
      <c r="H57" s="523">
        <v>100</v>
      </c>
      <c r="I57" s="515"/>
      <c r="J57" s="522">
        <v>74.09</v>
      </c>
      <c r="K57" s="523">
        <v>100</v>
      </c>
      <c r="L57" s="515"/>
      <c r="M57" s="522">
        <v>90.7</v>
      </c>
      <c r="N57" s="523">
        <v>100</v>
      </c>
      <c r="O57" s="515"/>
      <c r="P57" s="522">
        <v>76.92</v>
      </c>
      <c r="Q57" s="523">
        <v>100</v>
      </c>
      <c r="R57" s="515"/>
      <c r="S57" s="522">
        <v>99.49</v>
      </c>
      <c r="T57" s="523">
        <v>100</v>
      </c>
    </row>
    <row r="58" spans="2:20" ht="18">
      <c r="B58" s="518">
        <v>49</v>
      </c>
      <c r="C58" s="519" t="s">
        <v>99</v>
      </c>
      <c r="D58" s="520" t="s">
        <v>70</v>
      </c>
      <c r="E58" s="521"/>
      <c r="F58" s="515"/>
      <c r="G58" s="522">
        <v>99.73</v>
      </c>
      <c r="H58" s="523">
        <v>100</v>
      </c>
      <c r="I58" s="515"/>
      <c r="J58" s="522">
        <v>76.819999999999993</v>
      </c>
      <c r="K58" s="523">
        <v>100</v>
      </c>
      <c r="L58" s="515"/>
      <c r="M58" s="522">
        <v>85.17</v>
      </c>
      <c r="N58" s="523">
        <v>100</v>
      </c>
      <c r="O58" s="515"/>
      <c r="P58" s="522">
        <v>100</v>
      </c>
      <c r="Q58" s="523">
        <v>100</v>
      </c>
      <c r="R58" s="515"/>
      <c r="S58" s="522">
        <v>100</v>
      </c>
      <c r="T58" s="523">
        <v>100</v>
      </c>
    </row>
    <row r="59" spans="2:20" ht="18">
      <c r="B59" s="518">
        <v>50</v>
      </c>
      <c r="C59" s="519" t="s">
        <v>136</v>
      </c>
      <c r="D59" s="520" t="s">
        <v>39</v>
      </c>
      <c r="E59" s="521"/>
      <c r="F59" s="515"/>
      <c r="G59" s="522">
        <v>93.42</v>
      </c>
      <c r="H59" s="523">
        <v>100</v>
      </c>
      <c r="I59" s="515"/>
      <c r="J59" s="522">
        <v>61.94</v>
      </c>
      <c r="K59" s="523">
        <v>100</v>
      </c>
      <c r="L59" s="515"/>
      <c r="M59" s="522">
        <v>100</v>
      </c>
      <c r="N59" s="523">
        <v>100</v>
      </c>
      <c r="O59" s="515"/>
      <c r="P59" s="522">
        <v>66.67</v>
      </c>
      <c r="Q59" s="523">
        <v>100</v>
      </c>
      <c r="R59" s="515"/>
      <c r="S59" s="522">
        <v>96.41</v>
      </c>
      <c r="T59" s="523">
        <v>100</v>
      </c>
    </row>
    <row r="60" spans="2:20" ht="18">
      <c r="B60" s="518">
        <v>51</v>
      </c>
      <c r="C60" s="519" t="s">
        <v>118</v>
      </c>
      <c r="D60" s="520" t="s">
        <v>479</v>
      </c>
      <c r="E60" s="521"/>
      <c r="F60" s="515"/>
      <c r="G60" s="522">
        <v>90.69</v>
      </c>
      <c r="H60" s="523">
        <v>100</v>
      </c>
      <c r="I60" s="515"/>
      <c r="J60" s="522">
        <v>73.2</v>
      </c>
      <c r="K60" s="523">
        <v>100</v>
      </c>
      <c r="L60" s="515"/>
      <c r="M60" s="522">
        <v>92.97</v>
      </c>
      <c r="N60" s="523">
        <v>100</v>
      </c>
      <c r="O60" s="515"/>
      <c r="P60" s="522">
        <v>48.72</v>
      </c>
      <c r="Q60" s="523">
        <v>100</v>
      </c>
      <c r="R60" s="515"/>
      <c r="S60" s="522">
        <v>94.87</v>
      </c>
      <c r="T60" s="523">
        <v>100</v>
      </c>
    </row>
    <row r="61" spans="2:20" ht="18">
      <c r="B61" s="524">
        <v>52</v>
      </c>
      <c r="C61" s="525" t="s">
        <v>123</v>
      </c>
      <c r="D61" s="526" t="s">
        <v>60</v>
      </c>
      <c r="E61" s="527"/>
      <c r="F61" s="515"/>
      <c r="G61" s="528">
        <v>83.32</v>
      </c>
      <c r="H61" s="529">
        <v>100</v>
      </c>
      <c r="I61" s="515"/>
      <c r="J61" s="528">
        <v>71.61</v>
      </c>
      <c r="K61" s="529">
        <v>100</v>
      </c>
      <c r="L61" s="515"/>
      <c r="M61" s="528" t="s">
        <v>292</v>
      </c>
      <c r="N61" s="529">
        <v>100</v>
      </c>
      <c r="O61" s="515"/>
      <c r="P61" s="528">
        <v>82.05</v>
      </c>
      <c r="Q61" s="529">
        <v>100</v>
      </c>
      <c r="R61" s="515"/>
      <c r="S61" s="528">
        <v>92.31</v>
      </c>
      <c r="T61" s="529">
        <v>100</v>
      </c>
    </row>
    <row r="62" spans="2:20" ht="18">
      <c r="B62" s="80" t="s">
        <v>275</v>
      </c>
      <c r="C62" s="80" t="s">
        <v>275</v>
      </c>
      <c r="D62" s="618" t="s">
        <v>275</v>
      </c>
      <c r="E62" s="619"/>
      <c r="G62" t="s">
        <v>275</v>
      </c>
      <c r="H62" t="s">
        <v>275</v>
      </c>
      <c r="J62" t="s">
        <v>275</v>
      </c>
      <c r="K62" t="s">
        <v>275</v>
      </c>
      <c r="M62" t="s">
        <v>275</v>
      </c>
      <c r="N62" t="s">
        <v>275</v>
      </c>
      <c r="P62" t="s">
        <v>275</v>
      </c>
      <c r="Q62" t="s">
        <v>275</v>
      </c>
      <c r="S62" t="s">
        <v>275</v>
      </c>
      <c r="T62" t="s">
        <v>275</v>
      </c>
    </row>
    <row r="63" spans="2:20" ht="17.45" customHeight="1">
      <c r="B63" s="80" t="s">
        <v>275</v>
      </c>
      <c r="C63" s="80" t="s">
        <v>275</v>
      </c>
      <c r="D63" s="618" t="s">
        <v>275</v>
      </c>
      <c r="E63" s="619"/>
      <c r="G63" t="s">
        <v>275</v>
      </c>
      <c r="H63" t="s">
        <v>275</v>
      </c>
      <c r="J63" t="s">
        <v>275</v>
      </c>
      <c r="K63" t="s">
        <v>275</v>
      </c>
      <c r="M63" t="s">
        <v>275</v>
      </c>
      <c r="N63" t="s">
        <v>275</v>
      </c>
      <c r="P63" t="s">
        <v>275</v>
      </c>
      <c r="Q63" t="s">
        <v>275</v>
      </c>
      <c r="S63" t="s">
        <v>275</v>
      </c>
      <c r="T63" t="s">
        <v>275</v>
      </c>
    </row>
    <row r="64" spans="2:20" ht="18" hidden="1">
      <c r="B64" s="80" t="s">
        <v>275</v>
      </c>
      <c r="C64" s="80" t="s">
        <v>275</v>
      </c>
      <c r="D64" s="618" t="s">
        <v>275</v>
      </c>
      <c r="E64" s="619"/>
      <c r="G64" t="s">
        <v>275</v>
      </c>
      <c r="H64" t="s">
        <v>275</v>
      </c>
      <c r="J64" t="s">
        <v>275</v>
      </c>
      <c r="K64" t="s">
        <v>275</v>
      </c>
      <c r="M64" t="s">
        <v>275</v>
      </c>
      <c r="N64" t="s">
        <v>275</v>
      </c>
      <c r="P64" t="s">
        <v>275</v>
      </c>
      <c r="Q64" t="s">
        <v>275</v>
      </c>
      <c r="S64" t="s">
        <v>275</v>
      </c>
      <c r="T64" t="s">
        <v>275</v>
      </c>
    </row>
    <row r="65" spans="2:20" ht="18" hidden="1">
      <c r="B65" s="80" t="s">
        <v>275</v>
      </c>
      <c r="C65" s="80" t="s">
        <v>275</v>
      </c>
      <c r="D65" s="618" t="s">
        <v>275</v>
      </c>
      <c r="E65" s="619"/>
      <c r="G65" t="s">
        <v>275</v>
      </c>
      <c r="H65" t="s">
        <v>275</v>
      </c>
      <c r="J65" t="s">
        <v>275</v>
      </c>
      <c r="K65" t="s">
        <v>275</v>
      </c>
      <c r="M65" t="s">
        <v>275</v>
      </c>
      <c r="N65" t="s">
        <v>275</v>
      </c>
      <c r="P65" t="s">
        <v>275</v>
      </c>
      <c r="Q65" t="s">
        <v>275</v>
      </c>
      <c r="S65" t="s">
        <v>275</v>
      </c>
      <c r="T65" t="s">
        <v>275</v>
      </c>
    </row>
    <row r="66" spans="2:20" ht="18" hidden="1">
      <c r="B66" s="80" t="s">
        <v>275</v>
      </c>
      <c r="C66" s="80" t="s">
        <v>275</v>
      </c>
      <c r="D66" s="618" t="s">
        <v>275</v>
      </c>
      <c r="E66" s="619"/>
      <c r="G66" t="s">
        <v>275</v>
      </c>
      <c r="H66" t="s">
        <v>275</v>
      </c>
      <c r="J66" t="s">
        <v>275</v>
      </c>
      <c r="K66" t="s">
        <v>275</v>
      </c>
      <c r="M66" t="s">
        <v>275</v>
      </c>
      <c r="N66" t="s">
        <v>275</v>
      </c>
      <c r="P66" t="s">
        <v>275</v>
      </c>
      <c r="Q66" t="s">
        <v>275</v>
      </c>
      <c r="S66" t="s">
        <v>275</v>
      </c>
      <c r="T66" t="s">
        <v>275</v>
      </c>
    </row>
    <row r="67" spans="2:20" ht="18" hidden="1">
      <c r="B67" s="80" t="s">
        <v>275</v>
      </c>
      <c r="C67" s="80" t="s">
        <v>275</v>
      </c>
      <c r="D67" s="618" t="s">
        <v>275</v>
      </c>
      <c r="E67" s="619"/>
      <c r="G67" t="s">
        <v>275</v>
      </c>
      <c r="H67" t="s">
        <v>275</v>
      </c>
      <c r="J67" t="s">
        <v>275</v>
      </c>
      <c r="K67" t="s">
        <v>275</v>
      </c>
      <c r="M67" t="s">
        <v>275</v>
      </c>
      <c r="N67" t="s">
        <v>275</v>
      </c>
      <c r="P67" t="s">
        <v>275</v>
      </c>
      <c r="Q67" t="s">
        <v>275</v>
      </c>
      <c r="S67" t="s">
        <v>275</v>
      </c>
      <c r="T67" t="s">
        <v>275</v>
      </c>
    </row>
    <row r="68" spans="2:20" ht="18" hidden="1">
      <c r="B68" s="80" t="s">
        <v>275</v>
      </c>
      <c r="C68" s="80" t="s">
        <v>275</v>
      </c>
      <c r="D68" s="618" t="s">
        <v>275</v>
      </c>
      <c r="E68" s="619"/>
      <c r="G68" t="s">
        <v>275</v>
      </c>
      <c r="H68" t="s">
        <v>275</v>
      </c>
      <c r="J68" t="s">
        <v>275</v>
      </c>
      <c r="K68" t="s">
        <v>275</v>
      </c>
      <c r="M68" t="s">
        <v>275</v>
      </c>
      <c r="N68" t="s">
        <v>275</v>
      </c>
      <c r="P68" t="s">
        <v>275</v>
      </c>
      <c r="Q68" t="s">
        <v>275</v>
      </c>
      <c r="S68" t="s">
        <v>275</v>
      </c>
      <c r="T68" t="s">
        <v>275</v>
      </c>
    </row>
    <row r="69" spans="2:20" ht="18" hidden="1">
      <c r="B69" s="80" t="s">
        <v>275</v>
      </c>
      <c r="C69" s="80" t="s">
        <v>275</v>
      </c>
      <c r="D69" s="618" t="s">
        <v>275</v>
      </c>
      <c r="E69" s="619"/>
      <c r="G69" t="s">
        <v>275</v>
      </c>
      <c r="H69" t="s">
        <v>275</v>
      </c>
      <c r="J69" t="s">
        <v>275</v>
      </c>
      <c r="K69" t="s">
        <v>275</v>
      </c>
      <c r="M69" t="s">
        <v>275</v>
      </c>
      <c r="N69" t="s">
        <v>275</v>
      </c>
      <c r="P69" t="s">
        <v>275</v>
      </c>
      <c r="Q69" t="s">
        <v>275</v>
      </c>
      <c r="S69" t="s">
        <v>275</v>
      </c>
      <c r="T69" t="s">
        <v>275</v>
      </c>
    </row>
    <row r="70" spans="2:20" ht="18" hidden="1">
      <c r="B70" s="80" t="s">
        <v>275</v>
      </c>
      <c r="C70" s="80" t="s">
        <v>275</v>
      </c>
      <c r="D70" s="618" t="s">
        <v>275</v>
      </c>
      <c r="E70" s="619"/>
      <c r="G70" t="s">
        <v>275</v>
      </c>
      <c r="H70" t="s">
        <v>275</v>
      </c>
      <c r="J70" t="s">
        <v>275</v>
      </c>
      <c r="K70" t="s">
        <v>275</v>
      </c>
      <c r="M70" t="s">
        <v>275</v>
      </c>
      <c r="N70" t="s">
        <v>275</v>
      </c>
      <c r="P70" t="s">
        <v>275</v>
      </c>
      <c r="Q70" t="s">
        <v>275</v>
      </c>
      <c r="S70" t="s">
        <v>275</v>
      </c>
      <c r="T70" t="s">
        <v>275</v>
      </c>
    </row>
    <row r="71" spans="2:20" ht="18" hidden="1">
      <c r="B71" s="80" t="s">
        <v>275</v>
      </c>
      <c r="C71" s="80" t="s">
        <v>275</v>
      </c>
      <c r="D71" s="618" t="s">
        <v>275</v>
      </c>
      <c r="E71" s="619"/>
      <c r="G71" t="s">
        <v>275</v>
      </c>
      <c r="H71" t="s">
        <v>275</v>
      </c>
      <c r="J71" t="s">
        <v>275</v>
      </c>
      <c r="K71" t="s">
        <v>275</v>
      </c>
      <c r="M71" t="s">
        <v>275</v>
      </c>
      <c r="N71" t="s">
        <v>275</v>
      </c>
      <c r="P71" t="s">
        <v>275</v>
      </c>
      <c r="Q71" t="s">
        <v>275</v>
      </c>
      <c r="S71" t="s">
        <v>275</v>
      </c>
      <c r="T71" t="s">
        <v>275</v>
      </c>
    </row>
    <row r="72" spans="2:20" ht="18" hidden="1">
      <c r="B72" s="80" t="s">
        <v>275</v>
      </c>
      <c r="C72" s="80" t="s">
        <v>275</v>
      </c>
      <c r="D72" s="618" t="s">
        <v>275</v>
      </c>
      <c r="E72" s="619"/>
      <c r="G72" t="s">
        <v>275</v>
      </c>
      <c r="H72" t="s">
        <v>275</v>
      </c>
      <c r="J72" t="s">
        <v>275</v>
      </c>
      <c r="K72" t="s">
        <v>275</v>
      </c>
      <c r="M72" t="s">
        <v>275</v>
      </c>
      <c r="N72" t="s">
        <v>275</v>
      </c>
      <c r="P72" t="s">
        <v>275</v>
      </c>
      <c r="Q72" t="s">
        <v>275</v>
      </c>
      <c r="S72" t="s">
        <v>275</v>
      </c>
      <c r="T72" t="s">
        <v>275</v>
      </c>
    </row>
    <row r="73" spans="2:20" ht="18" hidden="1">
      <c r="B73" s="80" t="s">
        <v>275</v>
      </c>
      <c r="C73" s="80" t="s">
        <v>275</v>
      </c>
      <c r="D73" s="618" t="s">
        <v>275</v>
      </c>
      <c r="E73" s="619"/>
      <c r="G73" t="s">
        <v>275</v>
      </c>
      <c r="H73" t="s">
        <v>275</v>
      </c>
      <c r="J73" t="s">
        <v>275</v>
      </c>
      <c r="K73" t="s">
        <v>275</v>
      </c>
      <c r="M73" t="s">
        <v>275</v>
      </c>
      <c r="N73" t="s">
        <v>275</v>
      </c>
      <c r="P73" t="s">
        <v>275</v>
      </c>
      <c r="Q73" t="s">
        <v>275</v>
      </c>
      <c r="S73" t="s">
        <v>275</v>
      </c>
      <c r="T73" t="s">
        <v>275</v>
      </c>
    </row>
    <row r="74" spans="2:20" ht="18" hidden="1">
      <c r="B74" s="80" t="s">
        <v>275</v>
      </c>
      <c r="C74" s="80" t="s">
        <v>275</v>
      </c>
      <c r="D74" s="618" t="s">
        <v>275</v>
      </c>
      <c r="E74" s="619"/>
      <c r="G74" t="s">
        <v>275</v>
      </c>
      <c r="H74" t="s">
        <v>275</v>
      </c>
      <c r="J74" t="s">
        <v>275</v>
      </c>
      <c r="K74" t="s">
        <v>275</v>
      </c>
      <c r="M74" t="s">
        <v>275</v>
      </c>
      <c r="N74" t="s">
        <v>275</v>
      </c>
      <c r="P74" t="s">
        <v>275</v>
      </c>
      <c r="Q74" t="s">
        <v>275</v>
      </c>
      <c r="S74" t="s">
        <v>275</v>
      </c>
      <c r="T74" t="s">
        <v>275</v>
      </c>
    </row>
    <row r="75" spans="2:20" ht="18" hidden="1">
      <c r="B75" s="80" t="s">
        <v>275</v>
      </c>
      <c r="C75" s="80" t="s">
        <v>275</v>
      </c>
      <c r="D75" s="618" t="s">
        <v>275</v>
      </c>
      <c r="E75" s="619"/>
      <c r="G75" t="s">
        <v>275</v>
      </c>
      <c r="H75" t="s">
        <v>275</v>
      </c>
      <c r="J75" t="s">
        <v>275</v>
      </c>
      <c r="K75" t="s">
        <v>275</v>
      </c>
      <c r="M75" t="s">
        <v>275</v>
      </c>
      <c r="N75" t="s">
        <v>275</v>
      </c>
      <c r="P75" t="s">
        <v>275</v>
      </c>
      <c r="Q75" t="s">
        <v>275</v>
      </c>
      <c r="S75" t="s">
        <v>275</v>
      </c>
      <c r="T75" t="s">
        <v>275</v>
      </c>
    </row>
    <row r="76" spans="2:20" ht="18" hidden="1">
      <c r="B76" s="80" t="s">
        <v>275</v>
      </c>
      <c r="C76" s="80" t="s">
        <v>275</v>
      </c>
      <c r="D76" s="618" t="s">
        <v>275</v>
      </c>
      <c r="E76" s="619"/>
      <c r="G76" t="s">
        <v>275</v>
      </c>
      <c r="H76" t="s">
        <v>275</v>
      </c>
      <c r="J76" t="s">
        <v>275</v>
      </c>
      <c r="K76" t="s">
        <v>275</v>
      </c>
      <c r="M76" t="s">
        <v>275</v>
      </c>
      <c r="N76" t="s">
        <v>275</v>
      </c>
      <c r="P76" t="s">
        <v>275</v>
      </c>
      <c r="Q76" t="s">
        <v>275</v>
      </c>
      <c r="S76" t="s">
        <v>275</v>
      </c>
      <c r="T76" t="s">
        <v>275</v>
      </c>
    </row>
    <row r="77" spans="2:20" ht="18" hidden="1">
      <c r="B77" s="80" t="s">
        <v>275</v>
      </c>
      <c r="C77" s="80" t="s">
        <v>275</v>
      </c>
      <c r="D77" s="618" t="s">
        <v>275</v>
      </c>
      <c r="E77" s="619"/>
      <c r="G77" t="s">
        <v>275</v>
      </c>
      <c r="H77" t="s">
        <v>275</v>
      </c>
      <c r="J77" t="s">
        <v>275</v>
      </c>
      <c r="K77" t="s">
        <v>275</v>
      </c>
      <c r="M77" t="s">
        <v>275</v>
      </c>
      <c r="N77" t="s">
        <v>275</v>
      </c>
      <c r="P77" t="s">
        <v>275</v>
      </c>
      <c r="Q77" t="s">
        <v>275</v>
      </c>
      <c r="S77" t="s">
        <v>275</v>
      </c>
      <c r="T77" t="s">
        <v>275</v>
      </c>
    </row>
    <row r="78" spans="2:20" ht="18" hidden="1">
      <c r="B78" s="80" t="s">
        <v>275</v>
      </c>
      <c r="C78" s="80" t="s">
        <v>275</v>
      </c>
      <c r="D78" s="618" t="s">
        <v>275</v>
      </c>
      <c r="E78" s="619"/>
      <c r="G78" t="s">
        <v>275</v>
      </c>
      <c r="H78" t="s">
        <v>275</v>
      </c>
      <c r="J78" t="s">
        <v>275</v>
      </c>
      <c r="K78" t="s">
        <v>275</v>
      </c>
      <c r="M78" t="s">
        <v>275</v>
      </c>
      <c r="N78" t="s">
        <v>275</v>
      </c>
      <c r="P78" t="s">
        <v>275</v>
      </c>
      <c r="Q78" t="s">
        <v>275</v>
      </c>
      <c r="S78" t="s">
        <v>275</v>
      </c>
      <c r="T78" t="s">
        <v>275</v>
      </c>
    </row>
    <row r="79" spans="2:20" ht="18" hidden="1">
      <c r="B79" s="80" t="s">
        <v>275</v>
      </c>
      <c r="C79" s="80" t="s">
        <v>275</v>
      </c>
      <c r="D79" s="618" t="s">
        <v>275</v>
      </c>
      <c r="E79" s="619"/>
      <c r="G79" t="s">
        <v>275</v>
      </c>
      <c r="H79" t="s">
        <v>275</v>
      </c>
      <c r="J79" t="s">
        <v>275</v>
      </c>
      <c r="K79" t="s">
        <v>275</v>
      </c>
      <c r="M79" t="s">
        <v>275</v>
      </c>
      <c r="N79" t="s">
        <v>275</v>
      </c>
      <c r="P79" t="s">
        <v>275</v>
      </c>
      <c r="Q79" t="s">
        <v>275</v>
      </c>
      <c r="S79" t="s">
        <v>275</v>
      </c>
      <c r="T79" t="s">
        <v>275</v>
      </c>
    </row>
    <row r="80" spans="2:20" ht="18" hidden="1">
      <c r="B80" s="80" t="s">
        <v>275</v>
      </c>
      <c r="C80" s="80" t="s">
        <v>275</v>
      </c>
      <c r="D80" s="618" t="s">
        <v>275</v>
      </c>
      <c r="E80" s="619"/>
      <c r="G80" t="s">
        <v>275</v>
      </c>
      <c r="H80" t="s">
        <v>275</v>
      </c>
      <c r="J80" t="s">
        <v>275</v>
      </c>
      <c r="K80" t="s">
        <v>275</v>
      </c>
      <c r="M80" t="s">
        <v>275</v>
      </c>
      <c r="N80" t="s">
        <v>275</v>
      </c>
      <c r="P80" t="s">
        <v>275</v>
      </c>
      <c r="Q80" t="s">
        <v>275</v>
      </c>
      <c r="S80" t="s">
        <v>275</v>
      </c>
      <c r="T80" t="s">
        <v>275</v>
      </c>
    </row>
    <row r="81" spans="2:20" ht="18" hidden="1">
      <c r="B81" s="80" t="s">
        <v>275</v>
      </c>
      <c r="C81" s="80" t="s">
        <v>275</v>
      </c>
      <c r="D81" s="618" t="s">
        <v>275</v>
      </c>
      <c r="E81" s="619"/>
      <c r="G81" t="s">
        <v>275</v>
      </c>
      <c r="H81" t="s">
        <v>275</v>
      </c>
      <c r="J81" t="s">
        <v>275</v>
      </c>
      <c r="K81" t="s">
        <v>275</v>
      </c>
      <c r="M81" t="s">
        <v>275</v>
      </c>
      <c r="N81" t="s">
        <v>275</v>
      </c>
      <c r="P81" t="s">
        <v>275</v>
      </c>
      <c r="Q81" t="s">
        <v>275</v>
      </c>
      <c r="S81" t="s">
        <v>275</v>
      </c>
      <c r="T81" t="s">
        <v>275</v>
      </c>
    </row>
    <row r="82" spans="2:20" ht="18" hidden="1">
      <c r="B82" s="80" t="s">
        <v>275</v>
      </c>
      <c r="C82" s="80" t="s">
        <v>275</v>
      </c>
      <c r="D82" s="618" t="s">
        <v>275</v>
      </c>
      <c r="E82" s="619"/>
      <c r="G82" t="s">
        <v>275</v>
      </c>
      <c r="H82" t="s">
        <v>275</v>
      </c>
      <c r="J82" t="s">
        <v>275</v>
      </c>
      <c r="K82" t="s">
        <v>275</v>
      </c>
      <c r="M82" t="s">
        <v>275</v>
      </c>
      <c r="N82" t="s">
        <v>275</v>
      </c>
      <c r="P82" t="s">
        <v>275</v>
      </c>
      <c r="Q82" t="s">
        <v>275</v>
      </c>
      <c r="S82" t="s">
        <v>275</v>
      </c>
      <c r="T82" t="s">
        <v>275</v>
      </c>
    </row>
    <row r="83" spans="2:20" ht="18" hidden="1">
      <c r="B83" s="80" t="s">
        <v>275</v>
      </c>
      <c r="C83" s="80" t="s">
        <v>275</v>
      </c>
      <c r="D83" s="618" t="s">
        <v>275</v>
      </c>
      <c r="E83" s="619"/>
      <c r="G83" t="s">
        <v>275</v>
      </c>
      <c r="H83" t="s">
        <v>275</v>
      </c>
      <c r="J83" t="s">
        <v>275</v>
      </c>
      <c r="K83" t="s">
        <v>275</v>
      </c>
      <c r="M83" t="s">
        <v>275</v>
      </c>
      <c r="N83" t="s">
        <v>275</v>
      </c>
      <c r="P83" t="s">
        <v>275</v>
      </c>
      <c r="Q83" t="s">
        <v>275</v>
      </c>
      <c r="S83" t="s">
        <v>275</v>
      </c>
      <c r="T83" t="s">
        <v>275</v>
      </c>
    </row>
    <row r="84" spans="2:20" ht="18" hidden="1">
      <c r="B84" s="80" t="s">
        <v>275</v>
      </c>
      <c r="C84" s="80" t="s">
        <v>275</v>
      </c>
      <c r="D84" s="618" t="s">
        <v>275</v>
      </c>
      <c r="E84" s="619"/>
      <c r="G84" t="s">
        <v>275</v>
      </c>
      <c r="H84" t="s">
        <v>275</v>
      </c>
      <c r="J84" t="s">
        <v>275</v>
      </c>
      <c r="K84" t="s">
        <v>275</v>
      </c>
      <c r="M84" t="s">
        <v>275</v>
      </c>
      <c r="N84" t="s">
        <v>275</v>
      </c>
      <c r="P84" t="s">
        <v>275</v>
      </c>
      <c r="Q84" t="s">
        <v>275</v>
      </c>
      <c r="S84" t="s">
        <v>275</v>
      </c>
      <c r="T84" t="s">
        <v>275</v>
      </c>
    </row>
    <row r="85" spans="2:20" ht="18" hidden="1">
      <c r="B85" s="80" t="s">
        <v>275</v>
      </c>
      <c r="C85" s="80" t="s">
        <v>275</v>
      </c>
      <c r="D85" s="618" t="s">
        <v>275</v>
      </c>
      <c r="E85" s="619"/>
      <c r="G85" t="s">
        <v>275</v>
      </c>
      <c r="H85" t="s">
        <v>275</v>
      </c>
      <c r="J85" t="s">
        <v>275</v>
      </c>
      <c r="K85" t="s">
        <v>275</v>
      </c>
      <c r="M85" t="s">
        <v>275</v>
      </c>
      <c r="N85" t="s">
        <v>275</v>
      </c>
      <c r="P85" t="s">
        <v>275</v>
      </c>
      <c r="Q85" t="s">
        <v>275</v>
      </c>
      <c r="S85" t="s">
        <v>275</v>
      </c>
      <c r="T85" t="s">
        <v>275</v>
      </c>
    </row>
    <row r="86" spans="2:20" ht="18" hidden="1">
      <c r="B86" s="80" t="s">
        <v>275</v>
      </c>
      <c r="C86" s="80" t="s">
        <v>275</v>
      </c>
      <c r="D86" s="618" t="s">
        <v>275</v>
      </c>
      <c r="E86" s="619"/>
      <c r="G86" t="s">
        <v>275</v>
      </c>
      <c r="H86" t="s">
        <v>275</v>
      </c>
      <c r="J86" t="s">
        <v>275</v>
      </c>
      <c r="K86" t="s">
        <v>275</v>
      </c>
      <c r="M86" t="s">
        <v>275</v>
      </c>
      <c r="N86" t="s">
        <v>275</v>
      </c>
      <c r="P86" t="s">
        <v>275</v>
      </c>
      <c r="Q86" t="s">
        <v>275</v>
      </c>
      <c r="S86" t="s">
        <v>275</v>
      </c>
      <c r="T86" t="s">
        <v>275</v>
      </c>
    </row>
    <row r="87" spans="2:20" ht="18" hidden="1">
      <c r="B87" s="80" t="s">
        <v>275</v>
      </c>
      <c r="C87" s="80" t="s">
        <v>275</v>
      </c>
      <c r="D87" s="618" t="s">
        <v>275</v>
      </c>
      <c r="E87" s="619"/>
      <c r="G87" t="s">
        <v>275</v>
      </c>
      <c r="H87" t="s">
        <v>275</v>
      </c>
      <c r="J87" t="s">
        <v>275</v>
      </c>
      <c r="K87" t="s">
        <v>275</v>
      </c>
      <c r="M87" t="s">
        <v>275</v>
      </c>
      <c r="N87" t="s">
        <v>275</v>
      </c>
      <c r="P87" t="s">
        <v>275</v>
      </c>
      <c r="Q87" t="s">
        <v>275</v>
      </c>
      <c r="S87" t="s">
        <v>275</v>
      </c>
      <c r="T87" t="s">
        <v>275</v>
      </c>
    </row>
    <row r="88" spans="2:20" ht="18" hidden="1">
      <c r="B88" s="80" t="s">
        <v>275</v>
      </c>
      <c r="C88" s="80" t="s">
        <v>275</v>
      </c>
      <c r="D88" s="618" t="s">
        <v>275</v>
      </c>
      <c r="E88" s="619"/>
      <c r="G88" t="s">
        <v>275</v>
      </c>
      <c r="H88" t="s">
        <v>275</v>
      </c>
      <c r="J88" t="s">
        <v>275</v>
      </c>
      <c r="K88" t="s">
        <v>275</v>
      </c>
      <c r="M88" t="s">
        <v>275</v>
      </c>
      <c r="N88" t="s">
        <v>275</v>
      </c>
      <c r="P88" t="s">
        <v>275</v>
      </c>
      <c r="Q88" t="s">
        <v>275</v>
      </c>
      <c r="S88" t="s">
        <v>275</v>
      </c>
      <c r="T88" t="s">
        <v>275</v>
      </c>
    </row>
    <row r="89" spans="2:20" ht="18" hidden="1">
      <c r="B89" s="80" t="s">
        <v>275</v>
      </c>
      <c r="C89" s="80" t="s">
        <v>275</v>
      </c>
      <c r="D89" s="618" t="s">
        <v>275</v>
      </c>
      <c r="E89" s="619"/>
      <c r="G89" t="s">
        <v>275</v>
      </c>
      <c r="H89" t="s">
        <v>275</v>
      </c>
      <c r="J89" t="s">
        <v>275</v>
      </c>
      <c r="K89" t="s">
        <v>275</v>
      </c>
      <c r="M89" t="s">
        <v>275</v>
      </c>
      <c r="N89" t="s">
        <v>275</v>
      </c>
      <c r="P89" t="s">
        <v>275</v>
      </c>
      <c r="Q89" t="s">
        <v>275</v>
      </c>
      <c r="S89" t="s">
        <v>275</v>
      </c>
      <c r="T89" t="s">
        <v>275</v>
      </c>
    </row>
    <row r="90" spans="2:20" ht="18" hidden="1">
      <c r="B90" s="80" t="s">
        <v>275</v>
      </c>
      <c r="C90" s="80" t="s">
        <v>275</v>
      </c>
      <c r="D90" s="618" t="s">
        <v>275</v>
      </c>
      <c r="E90" s="619"/>
      <c r="G90" t="s">
        <v>275</v>
      </c>
      <c r="H90" t="s">
        <v>275</v>
      </c>
      <c r="J90" t="s">
        <v>275</v>
      </c>
      <c r="K90" t="s">
        <v>275</v>
      </c>
      <c r="M90" t="s">
        <v>275</v>
      </c>
      <c r="N90" t="s">
        <v>275</v>
      </c>
      <c r="P90" t="s">
        <v>275</v>
      </c>
      <c r="Q90" t="s">
        <v>275</v>
      </c>
      <c r="S90" t="s">
        <v>275</v>
      </c>
      <c r="T90" t="s">
        <v>275</v>
      </c>
    </row>
    <row r="91" spans="2:20" ht="18" hidden="1">
      <c r="B91" s="80" t="s">
        <v>275</v>
      </c>
      <c r="C91" s="80" t="s">
        <v>275</v>
      </c>
      <c r="D91" s="618" t="s">
        <v>275</v>
      </c>
      <c r="E91" s="619"/>
      <c r="G91" t="s">
        <v>275</v>
      </c>
      <c r="H91" t="s">
        <v>275</v>
      </c>
      <c r="J91" t="s">
        <v>275</v>
      </c>
      <c r="K91" t="s">
        <v>275</v>
      </c>
      <c r="M91" t="s">
        <v>275</v>
      </c>
      <c r="N91" t="s">
        <v>275</v>
      </c>
      <c r="P91" t="s">
        <v>275</v>
      </c>
      <c r="Q91" t="s">
        <v>275</v>
      </c>
      <c r="S91" t="s">
        <v>275</v>
      </c>
      <c r="T91" t="s">
        <v>275</v>
      </c>
    </row>
    <row r="92" spans="2:20" ht="18" hidden="1">
      <c r="B92" s="80" t="s">
        <v>275</v>
      </c>
      <c r="C92" s="80" t="s">
        <v>275</v>
      </c>
      <c r="D92" s="618" t="s">
        <v>275</v>
      </c>
      <c r="E92" s="619"/>
      <c r="G92" t="s">
        <v>275</v>
      </c>
      <c r="H92" t="s">
        <v>275</v>
      </c>
      <c r="J92" t="s">
        <v>275</v>
      </c>
      <c r="K92" t="s">
        <v>275</v>
      </c>
      <c r="M92" t="s">
        <v>275</v>
      </c>
      <c r="N92" t="s">
        <v>275</v>
      </c>
      <c r="P92" t="s">
        <v>275</v>
      </c>
      <c r="Q92" t="s">
        <v>275</v>
      </c>
      <c r="S92" t="s">
        <v>275</v>
      </c>
      <c r="T92" t="s">
        <v>275</v>
      </c>
    </row>
    <row r="93" spans="2:20" ht="18" hidden="1">
      <c r="B93" s="80" t="s">
        <v>275</v>
      </c>
      <c r="C93" s="80" t="s">
        <v>275</v>
      </c>
      <c r="D93" s="618" t="s">
        <v>275</v>
      </c>
      <c r="E93" s="619"/>
      <c r="G93" t="s">
        <v>275</v>
      </c>
      <c r="H93" t="s">
        <v>275</v>
      </c>
      <c r="J93" t="s">
        <v>275</v>
      </c>
      <c r="K93" t="s">
        <v>275</v>
      </c>
      <c r="M93" t="s">
        <v>275</v>
      </c>
      <c r="N93" t="s">
        <v>275</v>
      </c>
      <c r="P93" t="s">
        <v>275</v>
      </c>
      <c r="Q93" t="s">
        <v>275</v>
      </c>
      <c r="S93" t="s">
        <v>275</v>
      </c>
      <c r="T93" t="s">
        <v>275</v>
      </c>
    </row>
    <row r="94" spans="2:20" ht="18" hidden="1">
      <c r="B94" s="80" t="s">
        <v>275</v>
      </c>
      <c r="C94" s="80" t="s">
        <v>275</v>
      </c>
      <c r="D94" s="618" t="s">
        <v>275</v>
      </c>
      <c r="E94" s="619"/>
      <c r="G94" t="s">
        <v>275</v>
      </c>
      <c r="H94" t="s">
        <v>275</v>
      </c>
      <c r="J94" t="s">
        <v>275</v>
      </c>
      <c r="K94" t="s">
        <v>275</v>
      </c>
      <c r="M94" t="s">
        <v>275</v>
      </c>
      <c r="N94" t="s">
        <v>275</v>
      </c>
      <c r="P94" t="s">
        <v>275</v>
      </c>
      <c r="Q94" t="s">
        <v>275</v>
      </c>
      <c r="S94" t="s">
        <v>275</v>
      </c>
      <c r="T94" t="s">
        <v>275</v>
      </c>
    </row>
    <row r="95" spans="2:20" ht="18" hidden="1">
      <c r="B95" s="80" t="s">
        <v>275</v>
      </c>
      <c r="C95" s="80" t="s">
        <v>275</v>
      </c>
      <c r="D95" s="618" t="s">
        <v>275</v>
      </c>
      <c r="E95" s="619"/>
      <c r="G95" t="s">
        <v>275</v>
      </c>
      <c r="H95" t="s">
        <v>275</v>
      </c>
      <c r="J95" t="s">
        <v>275</v>
      </c>
      <c r="K95" t="s">
        <v>275</v>
      </c>
      <c r="M95" t="s">
        <v>275</v>
      </c>
      <c r="N95" t="s">
        <v>275</v>
      </c>
      <c r="P95" t="s">
        <v>275</v>
      </c>
      <c r="Q95" t="s">
        <v>275</v>
      </c>
      <c r="S95" t="s">
        <v>275</v>
      </c>
      <c r="T95" t="s">
        <v>275</v>
      </c>
    </row>
    <row r="96" spans="2:20" ht="18" hidden="1">
      <c r="B96" s="80" t="s">
        <v>275</v>
      </c>
      <c r="C96" s="80" t="s">
        <v>275</v>
      </c>
      <c r="D96" s="618" t="s">
        <v>275</v>
      </c>
      <c r="E96" s="619"/>
      <c r="G96" t="s">
        <v>275</v>
      </c>
      <c r="H96" t="s">
        <v>275</v>
      </c>
      <c r="J96" t="s">
        <v>275</v>
      </c>
      <c r="K96" t="s">
        <v>275</v>
      </c>
      <c r="M96" t="s">
        <v>275</v>
      </c>
      <c r="N96" t="s">
        <v>275</v>
      </c>
      <c r="P96" t="s">
        <v>275</v>
      </c>
      <c r="Q96" t="s">
        <v>275</v>
      </c>
      <c r="S96" t="s">
        <v>275</v>
      </c>
      <c r="T96" t="s">
        <v>275</v>
      </c>
    </row>
    <row r="97" spans="2:20" ht="18" hidden="1">
      <c r="B97" s="80" t="s">
        <v>275</v>
      </c>
      <c r="C97" s="80" t="s">
        <v>275</v>
      </c>
      <c r="D97" s="618" t="s">
        <v>275</v>
      </c>
      <c r="E97" s="619"/>
      <c r="G97" t="s">
        <v>275</v>
      </c>
      <c r="H97" t="s">
        <v>275</v>
      </c>
      <c r="J97" t="s">
        <v>275</v>
      </c>
      <c r="K97" t="s">
        <v>275</v>
      </c>
      <c r="M97" t="s">
        <v>275</v>
      </c>
      <c r="N97" t="s">
        <v>275</v>
      </c>
      <c r="P97" t="s">
        <v>275</v>
      </c>
      <c r="Q97" t="s">
        <v>275</v>
      </c>
      <c r="S97" t="s">
        <v>275</v>
      </c>
      <c r="T97" t="s">
        <v>275</v>
      </c>
    </row>
    <row r="98" spans="2:20" ht="18" hidden="1">
      <c r="B98" s="80" t="s">
        <v>275</v>
      </c>
      <c r="C98" s="80" t="s">
        <v>275</v>
      </c>
      <c r="D98" s="618" t="s">
        <v>275</v>
      </c>
      <c r="E98" s="619"/>
      <c r="G98" t="s">
        <v>275</v>
      </c>
      <c r="H98" t="s">
        <v>275</v>
      </c>
      <c r="J98" t="s">
        <v>275</v>
      </c>
      <c r="K98" t="s">
        <v>275</v>
      </c>
      <c r="M98" t="s">
        <v>275</v>
      </c>
      <c r="N98" t="s">
        <v>275</v>
      </c>
      <c r="P98" t="s">
        <v>275</v>
      </c>
      <c r="Q98" t="s">
        <v>275</v>
      </c>
      <c r="S98" t="s">
        <v>275</v>
      </c>
      <c r="T98" t="s">
        <v>275</v>
      </c>
    </row>
    <row r="99" spans="2:20" ht="18" hidden="1">
      <c r="B99" s="80" t="s">
        <v>275</v>
      </c>
      <c r="C99" s="80" t="s">
        <v>275</v>
      </c>
      <c r="D99" s="618" t="s">
        <v>275</v>
      </c>
      <c r="E99" s="619"/>
      <c r="G99" t="s">
        <v>275</v>
      </c>
      <c r="H99" t="s">
        <v>275</v>
      </c>
      <c r="J99" t="s">
        <v>275</v>
      </c>
      <c r="K99" t="s">
        <v>275</v>
      </c>
      <c r="M99" t="s">
        <v>275</v>
      </c>
      <c r="N99" t="s">
        <v>275</v>
      </c>
      <c r="P99" t="s">
        <v>275</v>
      </c>
      <c r="Q99" t="s">
        <v>275</v>
      </c>
      <c r="S99" t="s">
        <v>275</v>
      </c>
      <c r="T99" t="s">
        <v>275</v>
      </c>
    </row>
    <row r="100" spans="2:20" ht="18" hidden="1">
      <c r="B100" s="80" t="s">
        <v>275</v>
      </c>
      <c r="C100" s="80" t="s">
        <v>275</v>
      </c>
      <c r="D100" s="618" t="s">
        <v>275</v>
      </c>
      <c r="E100" s="619"/>
      <c r="G100" t="s">
        <v>275</v>
      </c>
      <c r="H100" t="s">
        <v>275</v>
      </c>
      <c r="J100" t="s">
        <v>275</v>
      </c>
      <c r="K100" t="s">
        <v>275</v>
      </c>
      <c r="M100" t="s">
        <v>275</v>
      </c>
      <c r="N100" t="s">
        <v>275</v>
      </c>
      <c r="P100" t="s">
        <v>275</v>
      </c>
      <c r="Q100" t="s">
        <v>275</v>
      </c>
      <c r="S100" t="s">
        <v>275</v>
      </c>
      <c r="T100" t="s">
        <v>275</v>
      </c>
    </row>
    <row r="101" spans="2:20" ht="18" hidden="1">
      <c r="B101" s="80" t="str">
        <f>_xlfn.XLOOKUP(C101,[1]Calificación!D:D,[1]Calificación!A:A,"",0,1)</f>
        <v/>
      </c>
      <c r="C101" s="80" t="str">
        <f>IF([1]Calificación!D91=0,"",[1]Calificación!D91)</f>
        <v/>
      </c>
      <c r="D101" s="618" t="str">
        <f>IFERROR(VLOOKUP(C101,[1]Calificación!$D$1:$X$53,2,0),"")</f>
        <v/>
      </c>
      <c r="E101" s="619"/>
      <c r="G101" t="str">
        <f>IFERROR(VLOOKUP(C101,[1]Calificación!$D$1:$X$53,12,0),"")</f>
        <v/>
      </c>
      <c r="H101" t="str">
        <f>IFERROR(IF(VLOOKUP(C101,[1]Calificación!$D$1:$X$53,13,0)=0,"n.a",VLOOKUP(C101,[1]Calificación!$D$1:$X$53,13,0)),"")</f>
        <v/>
      </c>
      <c r="J101" t="str">
        <f>IFERROR(IF(VLOOKUP(C101,[1]Calificación!$D$1:$X$53,14,0)=0,"n.a",VLOOKUP(C101,[1]Calificación!$D$1:$X$53,14,0)),"")</f>
        <v/>
      </c>
      <c r="K101" t="str">
        <f>IFERROR(IF(VLOOKUP(C101,[1]Calificación!$D$1:$X$53,15,0)=0,"n.a",VLOOKUP(C101,[1]Calificación!$D$1:$X$53,15,0)),"")</f>
        <v/>
      </c>
      <c r="M101" t="str">
        <f>IFERROR(IF(VLOOKUP(C101,[1]Calificación!$D$1:$X$53,16,0)=0,"n.a",VLOOKUP(C101,[1]Calificación!$D$1:$X$53,16,0)),"")</f>
        <v/>
      </c>
      <c r="N101" t="str">
        <f>IFERROR(IF(VLOOKUP(C101,[1]Calificación!$D$1:$X$53,17,0)=0,"n.a",VLOOKUP(C101,[1]Calificación!$D$1:$X$53,17,0)),"")</f>
        <v/>
      </c>
      <c r="P101" t="str">
        <f>IFERROR(IF(VLOOKUP(C101,[1]Calificación!$D$1:$X$53,18,0)=0,"n.a",VLOOKUP(C101,[1]Calificación!$D$1:$X$53,18,0)),"")</f>
        <v/>
      </c>
      <c r="Q101" t="str">
        <f>IFERROR(IF(VLOOKUP(C101,[1]Calificación!$D$1:$X$53,19,0)=0,"n.a",VLOOKUP(C101,[1]Calificación!$D$1:$X$53,19,0)),"")</f>
        <v/>
      </c>
      <c r="S101" t="str">
        <f>IFERROR(IF(VLOOKUP(C101,[1]Calificación!$D$1:$X$53,20,0)=0,"n.a",VLOOKUP(C101,[1]Calificación!$D$1:$X$53,20,0)),"")</f>
        <v/>
      </c>
      <c r="T101" t="str">
        <f>IFERROR(IF(VLOOKUP(C101,[1]Calificación!$D$1:$X$53,21,0)=0,"n.a",VLOOKUP(C101,[1]Calificación!$D$1:$X$53,21,0)),"")</f>
        <v/>
      </c>
    </row>
    <row r="102" spans="2:20" ht="18" hidden="1">
      <c r="B102" s="80" t="str">
        <f>_xlfn.XLOOKUP(C102,[1]Calificación!D:D,[1]Calificación!A:A,"",0,1)</f>
        <v/>
      </c>
      <c r="C102" s="80" t="str">
        <f>IF([1]Calificación!D92=0,"",[1]Calificación!D92)</f>
        <v/>
      </c>
      <c r="D102" s="618" t="str">
        <f>IFERROR(VLOOKUP(C102,[1]Calificación!$D$1:$X$53,2,0),"")</f>
        <v/>
      </c>
      <c r="E102" s="619"/>
      <c r="G102" t="str">
        <f>IFERROR(VLOOKUP(C102,[1]Calificación!$D$1:$X$53,12,0),"")</f>
        <v/>
      </c>
      <c r="H102" t="str">
        <f>IFERROR(IF(VLOOKUP(C102,[1]Calificación!$D$1:$X$53,13,0)=0,"n.a",VLOOKUP(C102,[1]Calificación!$D$1:$X$53,13,0)),"")</f>
        <v/>
      </c>
      <c r="J102" t="str">
        <f>IFERROR(IF(VLOOKUP(C102,[1]Calificación!$D$1:$X$53,14,0)=0,"n.a",VLOOKUP(C102,[1]Calificación!$D$1:$X$53,14,0)),"")</f>
        <v/>
      </c>
      <c r="K102" t="str">
        <f>IFERROR(IF(VLOOKUP(C102,[1]Calificación!$D$1:$X$53,15,0)=0,"n.a",VLOOKUP(C102,[1]Calificación!$D$1:$X$53,15,0)),"")</f>
        <v/>
      </c>
      <c r="M102" t="str">
        <f>IFERROR(IF(VLOOKUP(C102,[1]Calificación!$D$1:$X$53,16,0)=0,"n.a",VLOOKUP(C102,[1]Calificación!$D$1:$X$53,16,0)),"")</f>
        <v/>
      </c>
      <c r="N102" t="str">
        <f>IFERROR(IF(VLOOKUP(C102,[1]Calificación!$D$1:$X$53,17,0)=0,"n.a",VLOOKUP(C102,[1]Calificación!$D$1:$X$53,17,0)),"")</f>
        <v/>
      </c>
      <c r="P102" t="str">
        <f>IFERROR(IF(VLOOKUP(C102,[1]Calificación!$D$1:$X$53,18,0)=0,"n.a",VLOOKUP(C102,[1]Calificación!$D$1:$X$53,18,0)),"")</f>
        <v/>
      </c>
      <c r="Q102" t="str">
        <f>IFERROR(IF(VLOOKUP(C102,[1]Calificación!$D$1:$X$53,19,0)=0,"n.a",VLOOKUP(C102,[1]Calificación!$D$1:$X$53,19,0)),"")</f>
        <v/>
      </c>
      <c r="S102" t="str">
        <f>IFERROR(IF(VLOOKUP(C102,[1]Calificación!$D$1:$X$53,20,0)=0,"n.a",VLOOKUP(C102,[1]Calificación!$D$1:$X$53,20,0)),"")</f>
        <v/>
      </c>
      <c r="T102" t="str">
        <f>IFERROR(IF(VLOOKUP(C102,[1]Calificación!$D$1:$X$53,21,0)=0,"n.a",VLOOKUP(C102,[1]Calificación!$D$1:$X$53,21,0)),"")</f>
        <v/>
      </c>
    </row>
    <row r="103" spans="2:20" ht="18" hidden="1">
      <c r="B103" s="80" t="str">
        <f>_xlfn.XLOOKUP(C103,[1]Calificación!D:D,[1]Calificación!A:A,"",0,1)</f>
        <v/>
      </c>
      <c r="C103" s="80" t="str">
        <f>IF([1]Calificación!D93=0,"",[1]Calificación!D93)</f>
        <v/>
      </c>
      <c r="D103" s="618" t="str">
        <f>IFERROR(VLOOKUP(C103,[1]Calificación!$D$1:$X$53,2,0),"")</f>
        <v/>
      </c>
      <c r="E103" s="619"/>
      <c r="G103" t="str">
        <f>IFERROR(VLOOKUP(C103,[1]Calificación!$D$1:$X$53,12,0),"")</f>
        <v/>
      </c>
      <c r="H103" t="str">
        <f>IFERROR(IF(VLOOKUP(C103,[1]Calificación!$D$1:$X$53,13,0)=0,"n.a",VLOOKUP(C103,[1]Calificación!$D$1:$X$53,13,0)),"")</f>
        <v/>
      </c>
      <c r="J103" t="str">
        <f>IFERROR(IF(VLOOKUP(C103,[1]Calificación!$D$1:$X$53,14,0)=0,"n.a",VLOOKUP(C103,[1]Calificación!$D$1:$X$53,14,0)),"")</f>
        <v/>
      </c>
      <c r="K103" t="str">
        <f>IFERROR(IF(VLOOKUP(C103,[1]Calificación!$D$1:$X$53,15,0)=0,"n.a",VLOOKUP(C103,[1]Calificación!$D$1:$X$53,15,0)),"")</f>
        <v/>
      </c>
      <c r="M103" t="str">
        <f>IFERROR(IF(VLOOKUP(C103,[1]Calificación!$D$1:$X$53,16,0)=0,"n.a",VLOOKUP(C103,[1]Calificación!$D$1:$X$53,16,0)),"")</f>
        <v/>
      </c>
      <c r="N103" t="str">
        <f>IFERROR(IF(VLOOKUP(C103,[1]Calificación!$D$1:$X$53,17,0)=0,"n.a",VLOOKUP(C103,[1]Calificación!$D$1:$X$53,17,0)),"")</f>
        <v/>
      </c>
      <c r="P103" t="str">
        <f>IFERROR(IF(VLOOKUP(C103,[1]Calificación!$D$1:$X$53,18,0)=0,"n.a",VLOOKUP(C103,[1]Calificación!$D$1:$X$53,18,0)),"")</f>
        <v/>
      </c>
      <c r="Q103" t="str">
        <f>IFERROR(IF(VLOOKUP(C103,[1]Calificación!$D$1:$X$53,19,0)=0,"n.a",VLOOKUP(C103,[1]Calificación!$D$1:$X$53,19,0)),"")</f>
        <v/>
      </c>
      <c r="S103" t="str">
        <f>IFERROR(IF(VLOOKUP(C103,[1]Calificación!$D$1:$X$53,20,0)=0,"n.a",VLOOKUP(C103,[1]Calificación!$D$1:$X$53,20,0)),"")</f>
        <v/>
      </c>
      <c r="T103" t="str">
        <f>IFERROR(IF(VLOOKUP(C103,[1]Calificación!$D$1:$X$53,21,0)=0,"n.a",VLOOKUP(C103,[1]Calificación!$D$1:$X$53,21,0)),"")</f>
        <v/>
      </c>
    </row>
    <row r="104" spans="2:20" ht="18" hidden="1">
      <c r="B104" s="80" t="str">
        <f>_xlfn.XLOOKUP(C104,[1]Calificación!D:D,[1]Calificación!A:A,"",0,1)</f>
        <v/>
      </c>
      <c r="C104" s="80" t="str">
        <f>IF([1]Calificación!D94=0,"",[1]Calificación!D94)</f>
        <v/>
      </c>
      <c r="D104" s="618" t="str">
        <f>IFERROR(VLOOKUP(C104,[1]Calificación!$D$1:$X$53,2,0),"")</f>
        <v/>
      </c>
      <c r="E104" s="619"/>
      <c r="G104" t="str">
        <f>IFERROR(VLOOKUP(C104,[1]Calificación!$D$1:$X$53,12,0),"")</f>
        <v/>
      </c>
      <c r="H104" t="str">
        <f>IFERROR(IF(VLOOKUP(C104,[1]Calificación!$D$1:$X$53,13,0)=0,"n.a",VLOOKUP(C104,[1]Calificación!$D$1:$X$53,13,0)),"")</f>
        <v/>
      </c>
      <c r="J104" t="str">
        <f>IFERROR(IF(VLOOKUP(C104,[1]Calificación!$D$1:$X$53,14,0)=0,"n.a",VLOOKUP(C104,[1]Calificación!$D$1:$X$53,14,0)),"")</f>
        <v/>
      </c>
      <c r="K104" t="str">
        <f>IFERROR(IF(VLOOKUP(C104,[1]Calificación!$D$1:$X$53,15,0)=0,"n.a",VLOOKUP(C104,[1]Calificación!$D$1:$X$53,15,0)),"")</f>
        <v/>
      </c>
      <c r="M104" t="str">
        <f>IFERROR(IF(VLOOKUP(C104,[1]Calificación!$D$1:$X$53,16,0)=0,"n.a",VLOOKUP(C104,[1]Calificación!$D$1:$X$53,16,0)),"")</f>
        <v/>
      </c>
      <c r="N104" t="str">
        <f>IFERROR(IF(VLOOKUP(C104,[1]Calificación!$D$1:$X$53,17,0)=0,"n.a",VLOOKUP(C104,[1]Calificación!$D$1:$X$53,17,0)),"")</f>
        <v/>
      </c>
      <c r="P104" t="str">
        <f>IFERROR(IF(VLOOKUP(C104,[1]Calificación!$D$1:$X$53,18,0)=0,"n.a",VLOOKUP(C104,[1]Calificación!$D$1:$X$53,18,0)),"")</f>
        <v/>
      </c>
      <c r="Q104" t="str">
        <f>IFERROR(IF(VLOOKUP(C104,[1]Calificación!$D$1:$X$53,19,0)=0,"n.a",VLOOKUP(C104,[1]Calificación!$D$1:$X$53,19,0)),"")</f>
        <v/>
      </c>
      <c r="S104" t="str">
        <f>IFERROR(IF(VLOOKUP(C104,[1]Calificación!$D$1:$X$53,20,0)=0,"n.a",VLOOKUP(C104,[1]Calificación!$D$1:$X$53,20,0)),"")</f>
        <v/>
      </c>
      <c r="T104" t="str">
        <f>IFERROR(IF(VLOOKUP(C104,[1]Calificación!$D$1:$X$53,21,0)=0,"n.a",VLOOKUP(C104,[1]Calificación!$D$1:$X$53,21,0)),"")</f>
        <v/>
      </c>
    </row>
    <row r="105" spans="2:20" ht="18" hidden="1">
      <c r="B105" s="80" t="str">
        <f>_xlfn.XLOOKUP(C105,[1]Calificación!D:D,[1]Calificación!A:A,"",0,1)</f>
        <v/>
      </c>
      <c r="C105" s="80" t="str">
        <f>IF([1]Calificación!D95=0,"",[1]Calificación!D95)</f>
        <v/>
      </c>
      <c r="D105" s="618" t="str">
        <f>IFERROR(VLOOKUP(C105,[1]Calificación!$D$1:$X$53,2,0),"")</f>
        <v/>
      </c>
      <c r="E105" s="619"/>
      <c r="G105" t="str">
        <f>IFERROR(VLOOKUP(C105,[1]Calificación!$D$1:$X$53,12,0),"")</f>
        <v/>
      </c>
      <c r="H105" t="str">
        <f>IFERROR(IF(VLOOKUP(C105,[1]Calificación!$D$1:$X$53,13,0)=0,"n.a",VLOOKUP(C105,[1]Calificación!$D$1:$X$53,13,0)),"")</f>
        <v/>
      </c>
      <c r="J105" t="str">
        <f>IFERROR(IF(VLOOKUP(C105,[1]Calificación!$D$1:$X$53,14,0)=0,"n.a",VLOOKUP(C105,[1]Calificación!$D$1:$X$53,14,0)),"")</f>
        <v/>
      </c>
      <c r="K105" t="str">
        <f>IFERROR(IF(VLOOKUP(C105,[1]Calificación!$D$1:$X$53,15,0)=0,"n.a",VLOOKUP(C105,[1]Calificación!$D$1:$X$53,15,0)),"")</f>
        <v/>
      </c>
      <c r="M105" t="str">
        <f>IFERROR(IF(VLOOKUP(C105,[1]Calificación!$D$1:$X$53,16,0)=0,"n.a",VLOOKUP(C105,[1]Calificación!$D$1:$X$53,16,0)),"")</f>
        <v/>
      </c>
      <c r="N105" t="str">
        <f>IFERROR(IF(VLOOKUP(C105,[1]Calificación!$D$1:$X$53,17,0)=0,"n.a",VLOOKUP(C105,[1]Calificación!$D$1:$X$53,17,0)),"")</f>
        <v/>
      </c>
      <c r="P105" t="str">
        <f>IFERROR(IF(VLOOKUP(C105,[1]Calificación!$D$1:$X$53,18,0)=0,"n.a",VLOOKUP(C105,[1]Calificación!$D$1:$X$53,18,0)),"")</f>
        <v/>
      </c>
      <c r="Q105" t="str">
        <f>IFERROR(IF(VLOOKUP(C105,[1]Calificación!$D$1:$X$53,19,0)=0,"n.a",VLOOKUP(C105,[1]Calificación!$D$1:$X$53,19,0)),"")</f>
        <v/>
      </c>
      <c r="S105" t="str">
        <f>IFERROR(IF(VLOOKUP(C105,[1]Calificación!$D$1:$X$53,20,0)=0,"n.a",VLOOKUP(C105,[1]Calificación!$D$1:$X$53,20,0)),"")</f>
        <v/>
      </c>
      <c r="T105" t="str">
        <f>IFERROR(IF(VLOOKUP(C105,[1]Calificación!$D$1:$X$53,21,0)=0,"n.a",VLOOKUP(C105,[1]Calificación!$D$1:$X$53,21,0)),"")</f>
        <v/>
      </c>
    </row>
    <row r="106" spans="2:20" ht="18" hidden="1">
      <c r="B106" s="80" t="str">
        <f>_xlfn.XLOOKUP(C106,[1]Calificación!D:D,[1]Calificación!A:A,"",0,1)</f>
        <v/>
      </c>
      <c r="C106" s="80" t="str">
        <f>IF([1]Calificación!D96=0,"",[1]Calificación!D96)</f>
        <v/>
      </c>
      <c r="D106" s="618" t="str">
        <f>IFERROR(VLOOKUP(C106,[1]Calificación!$D$1:$X$53,2,0),"")</f>
        <v/>
      </c>
      <c r="E106" s="619"/>
      <c r="G106" t="str">
        <f>IFERROR(VLOOKUP(C106,[1]Calificación!$D$1:$X$53,12,0),"")</f>
        <v/>
      </c>
      <c r="H106" t="str">
        <f>IFERROR(IF(VLOOKUP(C106,[1]Calificación!$D$1:$X$53,13,0)=0,"n.a",VLOOKUP(C106,[1]Calificación!$D$1:$X$53,13,0)),"")</f>
        <v/>
      </c>
      <c r="J106" t="str">
        <f>IFERROR(IF(VLOOKUP(C106,[1]Calificación!$D$1:$X$53,14,0)=0,"n.a",VLOOKUP(C106,[1]Calificación!$D$1:$X$53,14,0)),"")</f>
        <v/>
      </c>
      <c r="K106" t="str">
        <f>IFERROR(IF(VLOOKUP(C106,[1]Calificación!$D$1:$X$53,15,0)=0,"n.a",VLOOKUP(C106,[1]Calificación!$D$1:$X$53,15,0)),"")</f>
        <v/>
      </c>
      <c r="M106" t="str">
        <f>IFERROR(IF(VLOOKUP(C106,[1]Calificación!$D$1:$X$53,16,0)=0,"n.a",VLOOKUP(C106,[1]Calificación!$D$1:$X$53,16,0)),"")</f>
        <v/>
      </c>
      <c r="N106" t="str">
        <f>IFERROR(IF(VLOOKUP(C106,[1]Calificación!$D$1:$X$53,17,0)=0,"n.a",VLOOKUP(C106,[1]Calificación!$D$1:$X$53,17,0)),"")</f>
        <v/>
      </c>
      <c r="P106" t="str">
        <f>IFERROR(IF(VLOOKUP(C106,[1]Calificación!$D$1:$X$53,18,0)=0,"n.a",VLOOKUP(C106,[1]Calificación!$D$1:$X$53,18,0)),"")</f>
        <v/>
      </c>
      <c r="Q106" t="str">
        <f>IFERROR(IF(VLOOKUP(C106,[1]Calificación!$D$1:$X$53,19,0)=0,"n.a",VLOOKUP(C106,[1]Calificación!$D$1:$X$53,19,0)),"")</f>
        <v/>
      </c>
      <c r="S106" t="str">
        <f>IFERROR(IF(VLOOKUP(C106,[1]Calificación!$D$1:$X$53,20,0)=0,"n.a",VLOOKUP(C106,[1]Calificación!$D$1:$X$53,20,0)),"")</f>
        <v/>
      </c>
      <c r="T106" t="str">
        <f>IFERROR(IF(VLOOKUP(C106,[1]Calificación!$D$1:$X$53,21,0)=0,"n.a",VLOOKUP(C106,[1]Calificación!$D$1:$X$53,21,0)),"")</f>
        <v/>
      </c>
    </row>
    <row r="107" spans="2:20" ht="18" hidden="1">
      <c r="B107" s="80" t="str">
        <f>_xlfn.XLOOKUP(C107,[1]Calificación!D:D,[1]Calificación!A:A,"",0,1)</f>
        <v/>
      </c>
      <c r="C107" s="80" t="str">
        <f>IF([1]Calificación!D97=0,"",[1]Calificación!D97)</f>
        <v/>
      </c>
      <c r="D107" s="618" t="str">
        <f>IFERROR(VLOOKUP(C107,[1]Calificación!$D$1:$X$53,2,0),"")</f>
        <v/>
      </c>
      <c r="E107" s="619"/>
      <c r="G107" t="str">
        <f>IFERROR(VLOOKUP(C107,[1]Calificación!$D$1:$X$53,12,0),"")</f>
        <v/>
      </c>
      <c r="H107" t="str">
        <f>IFERROR(IF(VLOOKUP(C107,[1]Calificación!$D$1:$X$53,13,0)=0,"n.a",VLOOKUP(C107,[1]Calificación!$D$1:$X$53,13,0)),"")</f>
        <v/>
      </c>
      <c r="J107" t="str">
        <f>IFERROR(IF(VLOOKUP(C107,[1]Calificación!$D$1:$X$53,14,0)=0,"n.a",VLOOKUP(C107,[1]Calificación!$D$1:$X$53,14,0)),"")</f>
        <v/>
      </c>
      <c r="K107" t="str">
        <f>IFERROR(IF(VLOOKUP(C107,[1]Calificación!$D$1:$X$53,15,0)=0,"n.a",VLOOKUP(C107,[1]Calificación!$D$1:$X$53,15,0)),"")</f>
        <v/>
      </c>
      <c r="M107" t="str">
        <f>IFERROR(IF(VLOOKUP(C107,[1]Calificación!$D$1:$X$53,16,0)=0,"n.a",VLOOKUP(C107,[1]Calificación!$D$1:$X$53,16,0)),"")</f>
        <v/>
      </c>
      <c r="N107" t="str">
        <f>IFERROR(IF(VLOOKUP(C107,[1]Calificación!$D$1:$X$53,17,0)=0,"n.a",VLOOKUP(C107,[1]Calificación!$D$1:$X$53,17,0)),"")</f>
        <v/>
      </c>
      <c r="P107" t="str">
        <f>IFERROR(IF(VLOOKUP(C107,[1]Calificación!$D$1:$X$53,18,0)=0,"n.a",VLOOKUP(C107,[1]Calificación!$D$1:$X$53,18,0)),"")</f>
        <v/>
      </c>
      <c r="Q107" t="str">
        <f>IFERROR(IF(VLOOKUP(C107,[1]Calificación!$D$1:$X$53,19,0)=0,"n.a",VLOOKUP(C107,[1]Calificación!$D$1:$X$53,19,0)),"")</f>
        <v/>
      </c>
      <c r="S107" t="str">
        <f>IFERROR(IF(VLOOKUP(C107,[1]Calificación!$D$1:$X$53,20,0)=0,"n.a",VLOOKUP(C107,[1]Calificación!$D$1:$X$53,20,0)),"")</f>
        <v/>
      </c>
      <c r="T107" t="str">
        <f>IFERROR(IF(VLOOKUP(C107,[1]Calificación!$D$1:$X$53,21,0)=0,"n.a",VLOOKUP(C107,[1]Calificación!$D$1:$X$53,21,0)),"")</f>
        <v/>
      </c>
    </row>
    <row r="108" spans="2:20" ht="18" hidden="1">
      <c r="B108" s="80" t="str">
        <f>_xlfn.XLOOKUP(C108,[1]Calificación!D:D,[1]Calificación!A:A,"",0,1)</f>
        <v/>
      </c>
      <c r="C108" s="80" t="str">
        <f>IF([1]Calificación!D98=0,"",[1]Calificación!D98)</f>
        <v/>
      </c>
      <c r="D108" s="618" t="str">
        <f>IFERROR(VLOOKUP(C108,[1]Calificación!$D$1:$X$53,2,0),"")</f>
        <v/>
      </c>
      <c r="E108" s="619"/>
      <c r="G108" t="str">
        <f>IFERROR(VLOOKUP(C108,[1]Calificación!$D$1:$X$53,12,0),"")</f>
        <v/>
      </c>
      <c r="H108" t="str">
        <f>IFERROR(IF(VLOOKUP(C108,[1]Calificación!$D$1:$X$53,13,0)=0,"n.a",VLOOKUP(C108,[1]Calificación!$D$1:$X$53,13,0)),"")</f>
        <v/>
      </c>
      <c r="J108" t="str">
        <f>IFERROR(IF(VLOOKUP(C108,[1]Calificación!$D$1:$X$53,14,0)=0,"n.a",VLOOKUP(C108,[1]Calificación!$D$1:$X$53,14,0)),"")</f>
        <v/>
      </c>
      <c r="K108" t="str">
        <f>IFERROR(IF(VLOOKUP(C108,[1]Calificación!$D$1:$X$53,15,0)=0,"n.a",VLOOKUP(C108,[1]Calificación!$D$1:$X$53,15,0)),"")</f>
        <v/>
      </c>
      <c r="M108" t="str">
        <f>IFERROR(IF(VLOOKUP(C108,[1]Calificación!$D$1:$X$53,16,0)=0,"n.a",VLOOKUP(C108,[1]Calificación!$D$1:$X$53,16,0)),"")</f>
        <v/>
      </c>
      <c r="N108" t="str">
        <f>IFERROR(IF(VLOOKUP(C108,[1]Calificación!$D$1:$X$53,17,0)=0,"n.a",VLOOKUP(C108,[1]Calificación!$D$1:$X$53,17,0)),"")</f>
        <v/>
      </c>
      <c r="P108" t="str">
        <f>IFERROR(IF(VLOOKUP(C108,[1]Calificación!$D$1:$X$53,18,0)=0,"n.a",VLOOKUP(C108,[1]Calificación!$D$1:$X$53,18,0)),"")</f>
        <v/>
      </c>
      <c r="Q108" t="str">
        <f>IFERROR(IF(VLOOKUP(C108,[1]Calificación!$D$1:$X$53,19,0)=0,"n.a",VLOOKUP(C108,[1]Calificación!$D$1:$X$53,19,0)),"")</f>
        <v/>
      </c>
      <c r="S108" t="str">
        <f>IFERROR(IF(VLOOKUP(C108,[1]Calificación!$D$1:$X$53,20,0)=0,"n.a",VLOOKUP(C108,[1]Calificación!$D$1:$X$53,20,0)),"")</f>
        <v/>
      </c>
      <c r="T108" t="str">
        <f>IFERROR(IF(VLOOKUP(C108,[1]Calificación!$D$1:$X$53,21,0)=0,"n.a",VLOOKUP(C108,[1]Calificación!$D$1:$X$53,21,0)),"")</f>
        <v/>
      </c>
    </row>
    <row r="109" spans="2:20" ht="18" hidden="1">
      <c r="B109" s="80" t="str">
        <f>_xlfn.XLOOKUP(C109,[1]Calificación!D:D,[1]Calificación!A:A,"",0,1)</f>
        <v/>
      </c>
      <c r="C109" s="80" t="str">
        <f>IF([1]Calificación!D99=0,"",[1]Calificación!D99)</f>
        <v/>
      </c>
      <c r="D109" s="618" t="str">
        <f>IFERROR(VLOOKUP(C109,[1]Calificación!$D$1:$X$53,2,0),"")</f>
        <v/>
      </c>
      <c r="E109" s="619"/>
      <c r="G109" t="str">
        <f>IFERROR(VLOOKUP(C109,[1]Calificación!$D$1:$X$53,12,0),"")</f>
        <v/>
      </c>
      <c r="H109" t="str">
        <f>IFERROR(IF(VLOOKUP(C109,[1]Calificación!$D$1:$X$53,13,0)=0,"n.a",VLOOKUP(C109,[1]Calificación!$D$1:$X$53,13,0)),"")</f>
        <v/>
      </c>
      <c r="J109" t="str">
        <f>IFERROR(IF(VLOOKUP(C109,[1]Calificación!$D$1:$X$53,14,0)=0,"n.a",VLOOKUP(C109,[1]Calificación!$D$1:$X$53,14,0)),"")</f>
        <v/>
      </c>
      <c r="K109" t="str">
        <f>IFERROR(IF(VLOOKUP(C109,[1]Calificación!$D$1:$X$53,15,0)=0,"n.a",VLOOKUP(C109,[1]Calificación!$D$1:$X$53,15,0)),"")</f>
        <v/>
      </c>
      <c r="M109" t="str">
        <f>IFERROR(IF(VLOOKUP(C109,[1]Calificación!$D$1:$X$53,16,0)=0,"n.a",VLOOKUP(C109,[1]Calificación!$D$1:$X$53,16,0)),"")</f>
        <v/>
      </c>
      <c r="N109" t="str">
        <f>IFERROR(IF(VLOOKUP(C109,[1]Calificación!$D$1:$X$53,17,0)=0,"n.a",VLOOKUP(C109,[1]Calificación!$D$1:$X$53,17,0)),"")</f>
        <v/>
      </c>
      <c r="P109" t="str">
        <f>IFERROR(IF(VLOOKUP(C109,[1]Calificación!$D$1:$X$53,18,0)=0,"n.a",VLOOKUP(C109,[1]Calificación!$D$1:$X$53,18,0)),"")</f>
        <v/>
      </c>
      <c r="Q109" t="str">
        <f>IFERROR(IF(VLOOKUP(C109,[1]Calificación!$D$1:$X$53,19,0)=0,"n.a",VLOOKUP(C109,[1]Calificación!$D$1:$X$53,19,0)),"")</f>
        <v/>
      </c>
      <c r="S109" t="str">
        <f>IFERROR(IF(VLOOKUP(C109,[1]Calificación!$D$1:$X$53,20,0)=0,"n.a",VLOOKUP(C109,[1]Calificación!$D$1:$X$53,20,0)),"")</f>
        <v/>
      </c>
      <c r="T109" t="str">
        <f>IFERROR(IF(VLOOKUP(C109,[1]Calificación!$D$1:$X$53,21,0)=0,"n.a",VLOOKUP(C109,[1]Calificación!$D$1:$X$53,21,0)),"")</f>
        <v/>
      </c>
    </row>
    <row r="110" spans="2:20" ht="18" hidden="1">
      <c r="B110" s="80" t="str">
        <f>_xlfn.XLOOKUP(C110,[1]Calificación!D:D,[1]Calificación!A:A,"",0,1)</f>
        <v/>
      </c>
      <c r="C110" s="80" t="str">
        <f>IF([1]Calificación!D100=0,"",[1]Calificación!D100)</f>
        <v/>
      </c>
      <c r="D110" s="618" t="str">
        <f>IFERROR(VLOOKUP(C110,[1]Calificación!$D$1:$X$53,2,0),"")</f>
        <v/>
      </c>
      <c r="E110" s="619"/>
      <c r="G110" t="str">
        <f>IFERROR(VLOOKUP(C110,[1]Calificación!$D$1:$X$53,12,0),"")</f>
        <v/>
      </c>
      <c r="H110" t="str">
        <f>IFERROR(IF(VLOOKUP(C110,[1]Calificación!$D$1:$X$53,13,0)=0,"n.a",VLOOKUP(C110,[1]Calificación!$D$1:$X$53,13,0)),"")</f>
        <v/>
      </c>
      <c r="J110" t="str">
        <f>IFERROR(IF(VLOOKUP(C110,[1]Calificación!$D$1:$X$53,14,0)=0,"n.a",VLOOKUP(C110,[1]Calificación!$D$1:$X$53,14,0)),"")</f>
        <v/>
      </c>
      <c r="K110" t="str">
        <f>IFERROR(IF(VLOOKUP(C110,[1]Calificación!$D$1:$X$53,15,0)=0,"n.a",VLOOKUP(C110,[1]Calificación!$D$1:$X$53,15,0)),"")</f>
        <v/>
      </c>
      <c r="M110" t="str">
        <f>IFERROR(IF(VLOOKUP(C110,[1]Calificación!$D$1:$X$53,16,0)=0,"n.a",VLOOKUP(C110,[1]Calificación!$D$1:$X$53,16,0)),"")</f>
        <v/>
      </c>
      <c r="N110" t="str">
        <f>IFERROR(IF(VLOOKUP(C110,[1]Calificación!$D$1:$X$53,17,0)=0,"n.a",VLOOKUP(C110,[1]Calificación!$D$1:$X$53,17,0)),"")</f>
        <v/>
      </c>
      <c r="P110" t="str">
        <f>IFERROR(IF(VLOOKUP(C110,[1]Calificación!$D$1:$X$53,18,0)=0,"n.a",VLOOKUP(C110,[1]Calificación!$D$1:$X$53,18,0)),"")</f>
        <v/>
      </c>
      <c r="Q110" t="str">
        <f>IFERROR(IF(VLOOKUP(C110,[1]Calificación!$D$1:$X$53,19,0)=0,"n.a",VLOOKUP(C110,[1]Calificación!$D$1:$X$53,19,0)),"")</f>
        <v/>
      </c>
      <c r="S110" t="str">
        <f>IFERROR(IF(VLOOKUP(C110,[1]Calificación!$D$1:$X$53,20,0)=0,"n.a",VLOOKUP(C110,[1]Calificación!$D$1:$X$53,20,0)),"")</f>
        <v/>
      </c>
      <c r="T110" t="str">
        <f>IFERROR(IF(VLOOKUP(C110,[1]Calificación!$D$1:$X$53,21,0)=0,"n.a",VLOOKUP(C110,[1]Calificación!$D$1:$X$53,21,0)),"")</f>
        <v/>
      </c>
    </row>
    <row r="111" spans="2:20" ht="18" hidden="1">
      <c r="B111" s="80" t="str">
        <f>_xlfn.XLOOKUP(C111,[1]Calificación!D:D,[1]Calificación!A:A,"",0,1)</f>
        <v/>
      </c>
      <c r="C111" s="80" t="str">
        <f>IF([1]Calificación!D101=0,"",[1]Calificación!D101)</f>
        <v/>
      </c>
      <c r="D111" s="618" t="str">
        <f>IFERROR(VLOOKUP(C111,[1]Calificación!$D$1:$X$53,2,0),"")</f>
        <v/>
      </c>
      <c r="E111" s="619"/>
      <c r="G111" t="str">
        <f>IFERROR(VLOOKUP(C111,[1]Calificación!$D$1:$X$53,12,0),"")</f>
        <v/>
      </c>
      <c r="H111" t="str">
        <f>IFERROR(IF(VLOOKUP(C111,[1]Calificación!$D$1:$X$53,13,0)=0,"n.a",VLOOKUP(C111,[1]Calificación!$D$1:$X$53,13,0)),"")</f>
        <v/>
      </c>
      <c r="J111" t="str">
        <f>IFERROR(IF(VLOOKUP(C111,[1]Calificación!$D$1:$X$53,14,0)=0,"n.a",VLOOKUP(C111,[1]Calificación!$D$1:$X$53,14,0)),"")</f>
        <v/>
      </c>
      <c r="K111" t="str">
        <f>IFERROR(IF(VLOOKUP(C111,[1]Calificación!$D$1:$X$53,15,0)=0,"n.a",VLOOKUP(C111,[1]Calificación!$D$1:$X$53,15,0)),"")</f>
        <v/>
      </c>
      <c r="M111" t="str">
        <f>IFERROR(IF(VLOOKUP(C111,[1]Calificación!$D$1:$X$53,16,0)=0,"n.a",VLOOKUP(C111,[1]Calificación!$D$1:$X$53,16,0)),"")</f>
        <v/>
      </c>
      <c r="N111" t="str">
        <f>IFERROR(IF(VLOOKUP(C111,[1]Calificación!$D$1:$X$53,17,0)=0,"n.a",VLOOKUP(C111,[1]Calificación!$D$1:$X$53,17,0)),"")</f>
        <v/>
      </c>
      <c r="P111" t="str">
        <f>IFERROR(IF(VLOOKUP(C111,[1]Calificación!$D$1:$X$53,18,0)=0,"n.a",VLOOKUP(C111,[1]Calificación!$D$1:$X$53,18,0)),"")</f>
        <v/>
      </c>
      <c r="Q111" t="str">
        <f>IFERROR(IF(VLOOKUP(C111,[1]Calificación!$D$1:$X$53,19,0)=0,"n.a",VLOOKUP(C111,[1]Calificación!$D$1:$X$53,19,0)),"")</f>
        <v/>
      </c>
      <c r="S111" t="str">
        <f>IFERROR(IF(VLOOKUP(C111,[1]Calificación!$D$1:$X$53,20,0)=0,"n.a",VLOOKUP(C111,[1]Calificación!$D$1:$X$53,20,0)),"")</f>
        <v/>
      </c>
      <c r="T111" t="str">
        <f>IFERROR(IF(VLOOKUP(C111,[1]Calificación!$D$1:$X$53,21,0)=0,"n.a",VLOOKUP(C111,[1]Calificación!$D$1:$X$53,21,0)),"")</f>
        <v/>
      </c>
    </row>
    <row r="112" spans="2:20" ht="18" hidden="1">
      <c r="B112" s="80" t="str">
        <f>_xlfn.XLOOKUP(C112,[1]Calificación!D:D,[1]Calificación!A:A,"",0,1)</f>
        <v/>
      </c>
      <c r="C112" s="530" t="str">
        <f>IF([1]Calificación!D102=0,"",[1]Calificación!D102)</f>
        <v/>
      </c>
      <c r="D112" s="618" t="str">
        <f>IFERROR(VLOOKUP(C112,[1]Calificación!$D$1:$X$53,2,0),"")</f>
        <v/>
      </c>
      <c r="E112" s="619"/>
      <c r="G112" t="str">
        <f>IFERROR(VLOOKUP(C112,[1]Calificación!$D$1:$X$53,12,0),"")</f>
        <v/>
      </c>
      <c r="H112" t="str">
        <f>IFERROR(IF(VLOOKUP(C112,[1]Calificación!$D$1:$X$53,13,0)=0,"n.a",VLOOKUP(C112,[1]Calificación!$D$1:$X$53,13,0)),"")</f>
        <v/>
      </c>
      <c r="J112" t="str">
        <f>IFERROR(IF(VLOOKUP(C112,[1]Calificación!$D$1:$X$53,14,0)=0,"n.a",VLOOKUP(C112,[1]Calificación!$D$1:$X$53,14,0)),"")</f>
        <v/>
      </c>
      <c r="K112" t="str">
        <f>IFERROR(IF(VLOOKUP(C112,[1]Calificación!$D$1:$X$53,15,0)=0,"n.a",VLOOKUP(C112,[1]Calificación!$D$1:$X$53,15,0)),"")</f>
        <v/>
      </c>
      <c r="M112" t="str">
        <f>IFERROR(IF(VLOOKUP(C112,[1]Calificación!$D$1:$X$53,16,0)=0,"n.a",VLOOKUP(C112,[1]Calificación!$D$1:$X$53,16,0)),"")</f>
        <v/>
      </c>
      <c r="N112" t="str">
        <f>IFERROR(IF(VLOOKUP(C112,[1]Calificación!$D$1:$X$53,17,0)=0,"n.a",VLOOKUP(C112,[1]Calificación!$D$1:$X$53,17,0)),"")</f>
        <v/>
      </c>
      <c r="P112" t="str">
        <f>IFERROR(IF(VLOOKUP(C112,[1]Calificación!$D$1:$X$53,18,0)=0,"n.a",VLOOKUP(C112,[1]Calificación!$D$1:$X$53,18,0)),"")</f>
        <v/>
      </c>
      <c r="Q112" t="str">
        <f>IFERROR(IF(VLOOKUP(C112,[1]Calificación!$D$1:$X$53,19,0)=0,"n.a",VLOOKUP(C112,[1]Calificación!$D$1:$X$53,19,0)),"")</f>
        <v/>
      </c>
      <c r="S112" t="str">
        <f>IFERROR(IF(VLOOKUP(C112,[1]Calificación!$D$1:$X$53,20,0)=0,"n.a",VLOOKUP(C112,[1]Calificación!$D$1:$X$53,20,0)),"")</f>
        <v/>
      </c>
      <c r="T112" t="str">
        <f>IFERROR(IF(VLOOKUP(C112,[1]Calificación!$D$1:$X$53,21,0)=0,"n.a",VLOOKUP(C112,[1]Calificación!$D$1:$X$53,21,0)),"")</f>
        <v/>
      </c>
    </row>
    <row r="113"/>
  </sheetData>
  <mergeCells count="62">
    <mergeCell ref="D109:E109"/>
    <mergeCell ref="D110:E110"/>
    <mergeCell ref="D111:E111"/>
    <mergeCell ref="D112:E112"/>
    <mergeCell ref="D103:E103"/>
    <mergeCell ref="D104:E104"/>
    <mergeCell ref="D105:E105"/>
    <mergeCell ref="D106:E106"/>
    <mergeCell ref="D107:E107"/>
    <mergeCell ref="D108:E108"/>
    <mergeCell ref="D97:E97"/>
    <mergeCell ref="D98:E98"/>
    <mergeCell ref="D99:E99"/>
    <mergeCell ref="D100:E100"/>
    <mergeCell ref="D101:E101"/>
    <mergeCell ref="D102:E102"/>
    <mergeCell ref="D91:E91"/>
    <mergeCell ref="D92:E92"/>
    <mergeCell ref="D93:E93"/>
    <mergeCell ref="D94:E94"/>
    <mergeCell ref="D95:E95"/>
    <mergeCell ref="D96:E96"/>
    <mergeCell ref="D85:E85"/>
    <mergeCell ref="D86:E86"/>
    <mergeCell ref="D87:E87"/>
    <mergeCell ref="D88:E88"/>
    <mergeCell ref="D89:E89"/>
    <mergeCell ref="D90:E90"/>
    <mergeCell ref="D79:E79"/>
    <mergeCell ref="D80:E80"/>
    <mergeCell ref="D81:E81"/>
    <mergeCell ref="D82:E82"/>
    <mergeCell ref="D83:E83"/>
    <mergeCell ref="D84:E84"/>
    <mergeCell ref="D73:E73"/>
    <mergeCell ref="D74:E74"/>
    <mergeCell ref="D75:E75"/>
    <mergeCell ref="D76:E76"/>
    <mergeCell ref="D77:E77"/>
    <mergeCell ref="D78:E78"/>
    <mergeCell ref="D67:E67"/>
    <mergeCell ref="D68:E68"/>
    <mergeCell ref="D69:E69"/>
    <mergeCell ref="D70:E70"/>
    <mergeCell ref="D71:E71"/>
    <mergeCell ref="D72:E72"/>
    <mergeCell ref="S8:T8"/>
    <mergeCell ref="D62:E62"/>
    <mergeCell ref="D63:E63"/>
    <mergeCell ref="D64:E64"/>
    <mergeCell ref="D65:E65"/>
    <mergeCell ref="D66:E66"/>
    <mergeCell ref="B3:T3"/>
    <mergeCell ref="B4:T4"/>
    <mergeCell ref="B5:T5"/>
    <mergeCell ref="M6:T6"/>
    <mergeCell ref="B8:B9"/>
    <mergeCell ref="C8:E9"/>
    <mergeCell ref="G8:H8"/>
    <mergeCell ref="J8:K8"/>
    <mergeCell ref="M8:N8"/>
    <mergeCell ref="P8:Q8"/>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election activeCell="B3" sqref="B3"/>
    </sheetView>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2" customFormat="1" ht="52.15"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234.75" customHeight="1">
      <c r="A3" s="44"/>
      <c r="B3" s="537" t="s">
        <v>477</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77</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64.5" customHeight="1">
      <c r="A7" s="85"/>
      <c r="B7" s="639" t="s">
        <v>212</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50.25" customHeight="1">
      <c r="A8" s="85"/>
      <c r="B8" s="639"/>
      <c r="C8" s="85"/>
      <c r="D8" s="85"/>
      <c r="E8" s="311"/>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33" customHeight="1">
      <c r="A9" s="85"/>
      <c r="B9" s="439" t="s">
        <v>213</v>
      </c>
      <c r="C9" s="85"/>
      <c r="D9" s="85"/>
      <c r="E9" s="311"/>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33" customHeight="1">
      <c r="A10" s="85"/>
      <c r="B10" s="440" t="s">
        <v>214</v>
      </c>
      <c r="C10" s="85"/>
      <c r="D10" s="85"/>
      <c r="E10" s="311"/>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33.6" customHeight="1">
      <c r="A11" s="85"/>
      <c r="B11" s="440" t="s">
        <v>215</v>
      </c>
      <c r="C11" s="85"/>
      <c r="D11" s="85"/>
      <c r="E11" s="311"/>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103.9" customHeight="1">
      <c r="A12" s="85"/>
      <c r="B12" s="73" t="s">
        <v>216</v>
      </c>
      <c r="C12" s="85"/>
      <c r="D12" s="85"/>
      <c r="E12" s="441"/>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7.6" customHeight="1">
      <c r="A13" s="85"/>
      <c r="B13" s="73" t="s">
        <v>217</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45" customHeight="1">
      <c r="A14" s="85"/>
      <c r="B14" s="640" t="s">
        <v>218</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45" customHeight="1">
      <c r="A15" s="85"/>
      <c r="B15" s="641"/>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642" t="s">
        <v>78</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6.1" customHeight="1">
      <c r="A17" s="85"/>
      <c r="B17" s="642"/>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311" t="s">
        <v>79</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311" t="s">
        <v>80</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311" t="s">
        <v>81</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311" t="s">
        <v>82</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A62" sqref="A62:XFD62"/>
    </sheetView>
  </sheetViews>
  <sheetFormatPr baseColWidth="10" defaultColWidth="0" defaultRowHeight="18" zeroHeight="1"/>
  <cols>
    <col min="1" max="1" width="5.7109375" style="85" customWidth="1"/>
    <col min="2" max="2" width="35.7109375" style="85" customWidth="1"/>
    <col min="3" max="38" width="16.7109375" style="85" customWidth="1"/>
    <col min="39" max="39" width="15.7109375" style="85" customWidth="1"/>
    <col min="40" max="43" width="0" style="85" hidden="1" customWidth="1"/>
    <col min="44" max="102" width="15.7109375" style="85" hidden="1" customWidth="1"/>
    <col min="103" max="16384" width="15.7109375" style="86" hidden="1"/>
  </cols>
  <sheetData>
    <row r="1" spans="1:102" ht="84.95" customHeight="1">
      <c r="I1" s="457"/>
      <c r="J1" s="457"/>
      <c r="K1" s="457"/>
    </row>
    <row r="2" spans="1:102" ht="5.0999999999999996" customHeight="1"/>
    <row r="3" spans="1:102" ht="20.100000000000001" customHeight="1">
      <c r="B3" s="87" t="s">
        <v>5</v>
      </c>
      <c r="C3" s="88"/>
      <c r="D3" s="88"/>
      <c r="E3" s="88"/>
      <c r="F3" s="88"/>
      <c r="G3" s="88"/>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row>
    <row r="5" spans="1:102" s="95" customFormat="1" ht="52.9" customHeight="1">
      <c r="A5" s="93"/>
      <c r="B5" s="94"/>
      <c r="C5" s="643" t="s">
        <v>6</v>
      </c>
      <c r="D5" s="644"/>
      <c r="E5" s="645"/>
      <c r="F5" s="645"/>
      <c r="G5" s="645"/>
      <c r="H5" s="646"/>
      <c r="I5" s="648" t="s">
        <v>3</v>
      </c>
      <c r="J5" s="649"/>
      <c r="K5" s="649"/>
      <c r="L5" s="649"/>
      <c r="M5" s="649"/>
      <c r="N5" s="650"/>
      <c r="O5" s="647" t="s">
        <v>190</v>
      </c>
      <c r="P5" s="647"/>
      <c r="Q5" s="647"/>
      <c r="R5" s="647"/>
      <c r="S5" s="647"/>
      <c r="T5" s="647"/>
      <c r="U5" s="647" t="s">
        <v>7</v>
      </c>
      <c r="V5" s="647"/>
      <c r="W5" s="647"/>
      <c r="X5" s="647"/>
      <c r="Y5" s="647"/>
      <c r="Z5" s="647"/>
      <c r="AA5" s="647" t="s">
        <v>8</v>
      </c>
      <c r="AB5" s="647"/>
      <c r="AC5" s="647"/>
      <c r="AD5" s="647"/>
      <c r="AE5" s="647"/>
      <c r="AF5" s="647"/>
      <c r="AG5" s="647" t="s">
        <v>191</v>
      </c>
      <c r="AH5" s="647"/>
      <c r="AI5" s="647"/>
      <c r="AJ5" s="647"/>
      <c r="AK5" s="647"/>
      <c r="AL5" s="647"/>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651">
        <v>45597</v>
      </c>
      <c r="D6" s="652"/>
      <c r="E6" s="651">
        <v>45931</v>
      </c>
      <c r="F6" s="652"/>
      <c r="G6" s="651">
        <v>45962</v>
      </c>
      <c r="H6" s="652"/>
      <c r="I6" s="651">
        <f>+$C$6</f>
        <v>45597</v>
      </c>
      <c r="J6" s="652"/>
      <c r="K6" s="651">
        <f>+$E$6</f>
        <v>45931</v>
      </c>
      <c r="L6" s="652"/>
      <c r="M6" s="651">
        <f>+$G$6</f>
        <v>45962</v>
      </c>
      <c r="N6" s="652"/>
      <c r="O6" s="651">
        <f>+$C$6</f>
        <v>45597</v>
      </c>
      <c r="P6" s="652"/>
      <c r="Q6" s="651">
        <f>+$E$6</f>
        <v>45931</v>
      </c>
      <c r="R6" s="652"/>
      <c r="S6" s="651">
        <f>+$G$6</f>
        <v>45962</v>
      </c>
      <c r="T6" s="652"/>
      <c r="U6" s="651">
        <f>+$C$6</f>
        <v>45597</v>
      </c>
      <c r="V6" s="652"/>
      <c r="W6" s="651">
        <f>+$E$6</f>
        <v>45931</v>
      </c>
      <c r="X6" s="652"/>
      <c r="Y6" s="651">
        <f>+$G$6</f>
        <v>45962</v>
      </c>
      <c r="Z6" s="652"/>
      <c r="AA6" s="651">
        <f>+$C$6</f>
        <v>45597</v>
      </c>
      <c r="AB6" s="652"/>
      <c r="AC6" s="651">
        <f>+$E$6</f>
        <v>45931</v>
      </c>
      <c r="AD6" s="652"/>
      <c r="AE6" s="651">
        <f>+$G$6</f>
        <v>45962</v>
      </c>
      <c r="AF6" s="652"/>
      <c r="AG6" s="651">
        <f>+$C$6</f>
        <v>45597</v>
      </c>
      <c r="AH6" s="652"/>
      <c r="AI6" s="651">
        <f>+$E$6</f>
        <v>45931</v>
      </c>
      <c r="AJ6" s="652"/>
      <c r="AK6" s="651">
        <f>+$G$6</f>
        <v>45962</v>
      </c>
      <c r="AL6" s="652"/>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298</v>
      </c>
      <c r="C7" s="98">
        <v>15020819.038602082</v>
      </c>
      <c r="D7" s="99">
        <v>100.00000000000001</v>
      </c>
      <c r="E7" s="100">
        <v>15647778.330781471</v>
      </c>
      <c r="F7" s="101">
        <v>99.999999999999943</v>
      </c>
      <c r="G7" s="102">
        <v>15623953.645705581</v>
      </c>
      <c r="H7" s="99">
        <v>100.00000000000001</v>
      </c>
      <c r="I7" s="100">
        <v>3818405.4353149198</v>
      </c>
      <c r="J7" s="101">
        <v>100.00000000000003</v>
      </c>
      <c r="K7" s="102">
        <v>4038848.0201617503</v>
      </c>
      <c r="L7" s="103">
        <v>99.999999999999972</v>
      </c>
      <c r="M7" s="100">
        <v>4116999.0382400104</v>
      </c>
      <c r="N7" s="101">
        <v>99.999999999999972</v>
      </c>
      <c r="O7" s="102">
        <v>7581259.307103131</v>
      </c>
      <c r="P7" s="103">
        <v>99.999999999999957</v>
      </c>
      <c r="Q7" s="100">
        <v>7946801.1614541803</v>
      </c>
      <c r="R7" s="101">
        <v>99.999999999999986</v>
      </c>
      <c r="S7" s="102">
        <v>8059421.5531871188</v>
      </c>
      <c r="T7" s="101">
        <v>100</v>
      </c>
      <c r="U7" s="100">
        <v>8998602.9520917498</v>
      </c>
      <c r="V7" s="101">
        <v>100.00000000000003</v>
      </c>
      <c r="W7" s="102">
        <v>9235445.2277214509</v>
      </c>
      <c r="X7" s="103">
        <v>99.999999999999972</v>
      </c>
      <c r="Y7" s="100">
        <v>9405227.5434990507</v>
      </c>
      <c r="Z7" s="101">
        <v>99.999999999999986</v>
      </c>
      <c r="AA7" s="102">
        <v>1655930.7033277701</v>
      </c>
      <c r="AB7" s="103">
        <v>100.00000000000003</v>
      </c>
      <c r="AC7" s="100">
        <v>1835576.2008332198</v>
      </c>
      <c r="AD7" s="101">
        <v>99.999999999999957</v>
      </c>
      <c r="AE7" s="102">
        <v>1821824.91795385</v>
      </c>
      <c r="AF7" s="101">
        <v>99.999999999999972</v>
      </c>
      <c r="AG7" s="100">
        <v>268108.3491397</v>
      </c>
      <c r="AH7" s="101">
        <v>100.00000000000007</v>
      </c>
      <c r="AI7" s="102">
        <v>251749.25725076004</v>
      </c>
      <c r="AJ7" s="103">
        <v>100.00000000000001</v>
      </c>
      <c r="AK7" s="100">
        <v>278105.99279809999</v>
      </c>
      <c r="AL7" s="101">
        <v>100</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47</v>
      </c>
      <c r="C8" s="105">
        <v>3355893.1130379601</v>
      </c>
      <c r="D8" s="106">
        <v>22.341612028036771</v>
      </c>
      <c r="E8" s="105">
        <v>3395282.8716550297</v>
      </c>
      <c r="F8" s="106">
        <v>21.698178488226734</v>
      </c>
      <c r="G8" s="105">
        <v>3434060.7345437901</v>
      </c>
      <c r="H8" s="106">
        <v>21.979460592470971</v>
      </c>
      <c r="I8" s="105">
        <v>696868.72188993008</v>
      </c>
      <c r="J8" s="106">
        <v>18.250254816968024</v>
      </c>
      <c r="K8" s="105">
        <v>590272.53354493005</v>
      </c>
      <c r="L8" s="107">
        <v>14.614873612433934</v>
      </c>
      <c r="M8" s="105">
        <v>617960.79453093</v>
      </c>
      <c r="N8" s="106">
        <v>15.009981513017406</v>
      </c>
      <c r="O8" s="105">
        <v>1931396.64226273</v>
      </c>
      <c r="P8" s="107">
        <v>25.475934327337164</v>
      </c>
      <c r="Q8" s="105">
        <v>2034145.1020271499</v>
      </c>
      <c r="R8" s="106">
        <v>25.597030310683184</v>
      </c>
      <c r="S8" s="105">
        <v>2065493.72518771</v>
      </c>
      <c r="T8" s="106">
        <v>25.628312299545929</v>
      </c>
      <c r="U8" s="105">
        <v>1978166.42953309</v>
      </c>
      <c r="V8" s="106">
        <v>21.98303936805279</v>
      </c>
      <c r="W8" s="105">
        <v>2058249.1870740701</v>
      </c>
      <c r="X8" s="107">
        <v>22.286409981577865</v>
      </c>
      <c r="Y8" s="105">
        <v>2134206.90368899</v>
      </c>
      <c r="Z8" s="106">
        <v>22.691709411795856</v>
      </c>
      <c r="AA8" s="105">
        <v>368388.68119480001</v>
      </c>
      <c r="AB8" s="107">
        <v>22.246624237021724</v>
      </c>
      <c r="AC8" s="105">
        <v>403714.48933792999</v>
      </c>
      <c r="AD8" s="106">
        <v>21.993883400464256</v>
      </c>
      <c r="AE8" s="105">
        <v>410355.73175422999</v>
      </c>
      <c r="AF8" s="106">
        <v>22.524432930421966</v>
      </c>
      <c r="AG8" s="108">
        <v>84529.799100839999</v>
      </c>
      <c r="AH8" s="106">
        <v>31.528223336601531</v>
      </c>
      <c r="AI8" s="108">
        <v>82498.232803050007</v>
      </c>
      <c r="AJ8" s="107">
        <v>32.770000477449642</v>
      </c>
      <c r="AK8" s="108">
        <v>90466.909360039994</v>
      </c>
      <c r="AL8" s="106">
        <v>32.529651177174514</v>
      </c>
      <c r="AM8" s="109"/>
    </row>
    <row r="9" spans="1:102" ht="20.100000000000001" customHeight="1">
      <c r="A9" s="93"/>
      <c r="B9" s="104" t="s">
        <v>70</v>
      </c>
      <c r="C9" s="105">
        <v>1983712.182119</v>
      </c>
      <c r="D9" s="106">
        <v>13.206418218747244</v>
      </c>
      <c r="E9" s="105">
        <v>2081302.440807</v>
      </c>
      <c r="F9" s="106">
        <v>13.30094532789216</v>
      </c>
      <c r="G9" s="105">
        <v>2063071.560875</v>
      </c>
      <c r="H9" s="106">
        <v>13.204542253887563</v>
      </c>
      <c r="I9" s="105">
        <v>589890.34388900001</v>
      </c>
      <c r="J9" s="106">
        <v>15.448604237604989</v>
      </c>
      <c r="K9" s="105">
        <v>636575.88747099997</v>
      </c>
      <c r="L9" s="107">
        <v>15.761323137024256</v>
      </c>
      <c r="M9" s="105">
        <v>651371.27520000003</v>
      </c>
      <c r="N9" s="106">
        <v>15.821506615616235</v>
      </c>
      <c r="O9" s="105">
        <v>914842.16990199999</v>
      </c>
      <c r="P9" s="107">
        <v>12.067153131734385</v>
      </c>
      <c r="Q9" s="105">
        <v>937892.03413100005</v>
      </c>
      <c r="R9" s="106">
        <v>11.802132896947629</v>
      </c>
      <c r="S9" s="105">
        <v>948768.07925800001</v>
      </c>
      <c r="T9" s="106">
        <v>11.772160979503637</v>
      </c>
      <c r="U9" s="105">
        <v>1069667.864423</v>
      </c>
      <c r="V9" s="106">
        <v>11.887043690202519</v>
      </c>
      <c r="W9" s="105">
        <v>1080420.705077</v>
      </c>
      <c r="X9" s="107">
        <v>11.698631505430509</v>
      </c>
      <c r="Y9" s="105">
        <v>1096231.3167659999</v>
      </c>
      <c r="Z9" s="106">
        <v>11.655553379181363</v>
      </c>
      <c r="AA9" s="105">
        <v>151295.911567</v>
      </c>
      <c r="AB9" s="107">
        <v>9.1366088727598722</v>
      </c>
      <c r="AC9" s="105">
        <v>170321.17965800001</v>
      </c>
      <c r="AD9" s="106">
        <v>9.2788945280880419</v>
      </c>
      <c r="AE9" s="105">
        <v>172295.548132</v>
      </c>
      <c r="AF9" s="106">
        <v>9.4573054981326443</v>
      </c>
      <c r="AG9" s="108">
        <v>26454.979750999999</v>
      </c>
      <c r="AH9" s="106">
        <v>9.8672718831353592</v>
      </c>
      <c r="AI9" s="108">
        <v>26781.799000999999</v>
      </c>
      <c r="AJ9" s="107">
        <v>10.638283224138149</v>
      </c>
      <c r="AK9" s="108">
        <v>28866.262568999999</v>
      </c>
      <c r="AL9" s="106">
        <v>10.379590270086842</v>
      </c>
      <c r="AM9" s="109"/>
    </row>
    <row r="10" spans="1:102" ht="20.100000000000001" customHeight="1">
      <c r="A10" s="93"/>
      <c r="B10" s="104" t="s">
        <v>43</v>
      </c>
      <c r="C10" s="105">
        <v>1872419.86764947</v>
      </c>
      <c r="D10" s="106">
        <v>12.46549780566245</v>
      </c>
      <c r="E10" s="105">
        <v>1879859.0572618998</v>
      </c>
      <c r="F10" s="106">
        <v>12.013584404911603</v>
      </c>
      <c r="G10" s="105">
        <v>1909321.3568436899</v>
      </c>
      <c r="H10" s="106">
        <v>12.220475048378605</v>
      </c>
      <c r="I10" s="105">
        <v>434694.58265831001</v>
      </c>
      <c r="J10" s="106">
        <v>11.384191386226092</v>
      </c>
      <c r="K10" s="105">
        <v>463405.30360859004</v>
      </c>
      <c r="L10" s="107">
        <v>11.473699958386433</v>
      </c>
      <c r="M10" s="105">
        <v>447286.40522366</v>
      </c>
      <c r="N10" s="106">
        <v>10.86437963839972</v>
      </c>
      <c r="O10" s="105">
        <v>1117860.0257757299</v>
      </c>
      <c r="P10" s="107">
        <v>14.745044068448761</v>
      </c>
      <c r="Q10" s="105">
        <v>1186567.3681828999</v>
      </c>
      <c r="R10" s="106">
        <v>14.931383635698904</v>
      </c>
      <c r="S10" s="105">
        <v>1219401.0474114099</v>
      </c>
      <c r="T10" s="106">
        <v>15.130131106359546</v>
      </c>
      <c r="U10" s="105">
        <v>1167233.4380812203</v>
      </c>
      <c r="V10" s="106">
        <v>12.97127392213581</v>
      </c>
      <c r="W10" s="105">
        <v>1205236.7984945299</v>
      </c>
      <c r="X10" s="107">
        <v>13.050121231587699</v>
      </c>
      <c r="Y10" s="105">
        <v>1223563.0893317799</v>
      </c>
      <c r="Z10" s="106">
        <v>13.009393804379716</v>
      </c>
      <c r="AA10" s="105">
        <v>162553.52530545002</v>
      </c>
      <c r="AB10" s="107">
        <v>9.8164449139557171</v>
      </c>
      <c r="AC10" s="105">
        <v>177580.56305105999</v>
      </c>
      <c r="AD10" s="106">
        <v>9.674377068652948</v>
      </c>
      <c r="AE10" s="105">
        <v>155558.92952947001</v>
      </c>
      <c r="AF10" s="106">
        <v>8.5386322251088345</v>
      </c>
      <c r="AG10" s="108">
        <v>42050.562683330005</v>
      </c>
      <c r="AH10" s="106">
        <v>15.684167545792921</v>
      </c>
      <c r="AI10" s="108">
        <v>38519.488937169997</v>
      </c>
      <c r="AJ10" s="107">
        <v>15.300735882132857</v>
      </c>
      <c r="AK10" s="108">
        <v>42594.8026636</v>
      </c>
      <c r="AL10" s="106">
        <v>15.316031932660678</v>
      </c>
      <c r="AM10" s="109"/>
    </row>
    <row r="11" spans="1:102" ht="20.100000000000001" customHeight="1">
      <c r="A11" s="93"/>
      <c r="B11" s="104" t="s">
        <v>33</v>
      </c>
      <c r="C11" s="105">
        <v>1577319.4071337099</v>
      </c>
      <c r="D11" s="106">
        <v>10.500888154501752</v>
      </c>
      <c r="E11" s="105">
        <v>1130516.4092143402</v>
      </c>
      <c r="F11" s="106">
        <v>7.2247726502518814</v>
      </c>
      <c r="G11" s="105">
        <v>1171971.66876733</v>
      </c>
      <c r="H11" s="106">
        <v>7.5011210052422266</v>
      </c>
      <c r="I11" s="105">
        <v>482665.31113534997</v>
      </c>
      <c r="J11" s="106">
        <v>12.640494031130631</v>
      </c>
      <c r="K11" s="105">
        <v>405712.02742286999</v>
      </c>
      <c r="L11" s="107">
        <v>10.045241251900878</v>
      </c>
      <c r="M11" s="105">
        <v>413930.45191022998</v>
      </c>
      <c r="N11" s="106">
        <v>10.054178980017021</v>
      </c>
      <c r="O11" s="105">
        <v>634648.53154766001</v>
      </c>
      <c r="P11" s="107">
        <v>8.3712811531593037</v>
      </c>
      <c r="Q11" s="105">
        <v>509930.40849471005</v>
      </c>
      <c r="R11" s="106">
        <v>6.4168009005701379</v>
      </c>
      <c r="S11" s="105">
        <v>527670.78892069997</v>
      </c>
      <c r="T11" s="106">
        <v>6.5472538623076639</v>
      </c>
      <c r="U11" s="105">
        <v>1116935.6643292101</v>
      </c>
      <c r="V11" s="106">
        <v>12.412323004756814</v>
      </c>
      <c r="W11" s="105">
        <v>782733.25471966993</v>
      </c>
      <c r="X11" s="107">
        <v>8.4753169492055349</v>
      </c>
      <c r="Y11" s="105">
        <v>801433.89776259998</v>
      </c>
      <c r="Z11" s="106">
        <v>8.5211537313263186</v>
      </c>
      <c r="AA11" s="105">
        <v>237167.70010582</v>
      </c>
      <c r="AB11" s="107">
        <v>14.322320350072989</v>
      </c>
      <c r="AC11" s="105">
        <v>181280.67047491</v>
      </c>
      <c r="AD11" s="106">
        <v>9.8759545036932597</v>
      </c>
      <c r="AE11" s="105">
        <v>184845.75023397</v>
      </c>
      <c r="AF11" s="106">
        <v>10.146186299920421</v>
      </c>
      <c r="AG11" s="108">
        <v>22729.897916549999</v>
      </c>
      <c r="AH11" s="106">
        <v>8.4778776899284125</v>
      </c>
      <c r="AI11" s="108">
        <v>10929.258116469999</v>
      </c>
      <c r="AJ11" s="107">
        <v>4.3413268566602703</v>
      </c>
      <c r="AK11" s="108">
        <v>15237.562342469999</v>
      </c>
      <c r="AL11" s="106">
        <v>5.4790485415868755</v>
      </c>
      <c r="AM11" s="109"/>
    </row>
    <row r="12" spans="1:102" ht="20.100000000000001" customHeight="1">
      <c r="A12" s="93"/>
      <c r="B12" s="104" t="s">
        <v>71</v>
      </c>
      <c r="C12" s="105">
        <v>885599.21628599998</v>
      </c>
      <c r="D12" s="106">
        <v>5.8958117663896612</v>
      </c>
      <c r="E12" s="105">
        <v>920096.02578200004</v>
      </c>
      <c r="F12" s="106">
        <v>5.8800425615183745</v>
      </c>
      <c r="G12" s="105">
        <v>887743.55376200005</v>
      </c>
      <c r="H12" s="106">
        <v>5.6819392446546741</v>
      </c>
      <c r="I12" s="105">
        <v>177589.48140300001</v>
      </c>
      <c r="J12" s="106">
        <v>4.6508806990621068</v>
      </c>
      <c r="K12" s="105">
        <v>195000.74974100001</v>
      </c>
      <c r="L12" s="107">
        <v>4.8281279406297273</v>
      </c>
      <c r="M12" s="105">
        <v>193509.608549</v>
      </c>
      <c r="N12" s="106">
        <v>4.7002587746953681</v>
      </c>
      <c r="O12" s="105">
        <v>529497.13326999999</v>
      </c>
      <c r="P12" s="107">
        <v>6.9842899684739281</v>
      </c>
      <c r="Q12" s="105">
        <v>533407.09227400005</v>
      </c>
      <c r="R12" s="106">
        <v>6.7122239683217675</v>
      </c>
      <c r="S12" s="105">
        <v>534227.191995</v>
      </c>
      <c r="T12" s="106">
        <v>6.6286046519522053</v>
      </c>
      <c r="U12" s="105">
        <v>599837.99272600003</v>
      </c>
      <c r="V12" s="106">
        <v>6.6659013173435557</v>
      </c>
      <c r="W12" s="105">
        <v>591035.884647</v>
      </c>
      <c r="X12" s="107">
        <v>6.3996469046551763</v>
      </c>
      <c r="Y12" s="105">
        <v>595899.90552899998</v>
      </c>
      <c r="Z12" s="106">
        <v>6.3358372008861128</v>
      </c>
      <c r="AA12" s="105">
        <v>88553.672714999993</v>
      </c>
      <c r="AB12" s="107">
        <v>5.3476677820540379</v>
      </c>
      <c r="AC12" s="105">
        <v>93445.319086000003</v>
      </c>
      <c r="AD12" s="106">
        <v>5.090789423156747</v>
      </c>
      <c r="AE12" s="105">
        <v>94109.022276999996</v>
      </c>
      <c r="AF12" s="106">
        <v>5.1656457955738606</v>
      </c>
      <c r="AG12" s="108">
        <v>9872.4221479999997</v>
      </c>
      <c r="AH12" s="106">
        <v>3.682250918212135</v>
      </c>
      <c r="AI12" s="108">
        <v>8251.1318580000006</v>
      </c>
      <c r="AJ12" s="107">
        <v>3.2775198418088243</v>
      </c>
      <c r="AK12" s="108">
        <v>8954.1570589999992</v>
      </c>
      <c r="AL12" s="106">
        <v>3.2196922363699505</v>
      </c>
      <c r="AM12" s="109"/>
    </row>
    <row r="13" spans="1:102" ht="20.100000000000001" customHeight="1">
      <c r="A13" s="93"/>
      <c r="B13" s="104" t="s">
        <v>56</v>
      </c>
      <c r="C13" s="105">
        <v>924609.19479199999</v>
      </c>
      <c r="D13" s="106">
        <v>6.1555178343860071</v>
      </c>
      <c r="E13" s="105">
        <v>945159.48085299996</v>
      </c>
      <c r="F13" s="106">
        <v>6.0402151722314015</v>
      </c>
      <c r="G13" s="105">
        <v>876317.462528</v>
      </c>
      <c r="H13" s="106">
        <v>5.6088073633581574</v>
      </c>
      <c r="I13" s="105">
        <v>188272.98429600001</v>
      </c>
      <c r="J13" s="106">
        <v>4.9306703409422612</v>
      </c>
      <c r="K13" s="105">
        <v>214978.53384399999</v>
      </c>
      <c r="L13" s="107">
        <v>5.3227685907178648</v>
      </c>
      <c r="M13" s="105">
        <v>219976.16395099999</v>
      </c>
      <c r="N13" s="106">
        <v>5.3431191483843126</v>
      </c>
      <c r="O13" s="105">
        <v>513340.53505300003</v>
      </c>
      <c r="P13" s="107">
        <v>6.7711776402639927</v>
      </c>
      <c r="Q13" s="105">
        <v>483167.085815</v>
      </c>
      <c r="R13" s="106">
        <v>6.0800198217943784</v>
      </c>
      <c r="S13" s="105">
        <v>480322.80859999999</v>
      </c>
      <c r="T13" s="106">
        <v>5.9597677752698655</v>
      </c>
      <c r="U13" s="105">
        <v>602031.65502399998</v>
      </c>
      <c r="V13" s="106">
        <v>6.6902791269844402</v>
      </c>
      <c r="W13" s="105">
        <v>572837.35912100004</v>
      </c>
      <c r="X13" s="107">
        <v>6.2025960307961165</v>
      </c>
      <c r="Y13" s="105">
        <v>569252.75202499994</v>
      </c>
      <c r="Z13" s="106">
        <v>6.0525144064002028</v>
      </c>
      <c r="AA13" s="105">
        <v>81150.146024000001</v>
      </c>
      <c r="AB13" s="107">
        <v>4.9005762053279218</v>
      </c>
      <c r="AC13" s="105">
        <v>88804.600065999999</v>
      </c>
      <c r="AD13" s="106">
        <v>4.8379685913169439</v>
      </c>
      <c r="AE13" s="105">
        <v>87019.626233000003</v>
      </c>
      <c r="AF13" s="106">
        <v>4.7765087289910673</v>
      </c>
      <c r="AG13" s="108">
        <v>6472.0434169999999</v>
      </c>
      <c r="AH13" s="106">
        <v>2.4139656365672111</v>
      </c>
      <c r="AI13" s="108">
        <v>6807.7549200000003</v>
      </c>
      <c r="AJ13" s="107">
        <v>2.7041807369540702</v>
      </c>
      <c r="AK13" s="108">
        <v>7895.757337</v>
      </c>
      <c r="AL13" s="106">
        <v>2.839118013085097</v>
      </c>
      <c r="AM13" s="109"/>
    </row>
    <row r="14" spans="1:102" ht="20.100000000000001" customHeight="1">
      <c r="A14" s="93"/>
      <c r="B14" s="104" t="s">
        <v>58</v>
      </c>
      <c r="C14" s="105">
        <v>659739.48515299999</v>
      </c>
      <c r="D14" s="106">
        <v>4.3921671878046862</v>
      </c>
      <c r="E14" s="105">
        <v>696895.39247399999</v>
      </c>
      <c r="F14" s="106">
        <v>4.4536379397904984</v>
      </c>
      <c r="G14" s="105">
        <v>709724.58551899996</v>
      </c>
      <c r="H14" s="106">
        <v>4.5425415462242862</v>
      </c>
      <c r="I14" s="105">
        <v>63423.782015999997</v>
      </c>
      <c r="J14" s="106">
        <v>1.6610017739189913</v>
      </c>
      <c r="K14" s="105">
        <v>65834.766231999994</v>
      </c>
      <c r="L14" s="107">
        <v>1.630038216425965</v>
      </c>
      <c r="M14" s="105">
        <v>66343.616229000007</v>
      </c>
      <c r="N14" s="106">
        <v>1.6114557135617273</v>
      </c>
      <c r="O14" s="105">
        <v>443995.33390299999</v>
      </c>
      <c r="P14" s="107">
        <v>5.8564852607931002</v>
      </c>
      <c r="Q14" s="105">
        <v>471582.64665299997</v>
      </c>
      <c r="R14" s="106">
        <v>5.9342449505393855</v>
      </c>
      <c r="S14" s="105">
        <v>475911.427356</v>
      </c>
      <c r="T14" s="106">
        <v>5.9050320697990983</v>
      </c>
      <c r="U14" s="105">
        <v>433407.080426</v>
      </c>
      <c r="V14" s="106">
        <v>4.8163818620895293</v>
      </c>
      <c r="W14" s="105">
        <v>454751.80883499997</v>
      </c>
      <c r="X14" s="107">
        <v>4.923983604710255</v>
      </c>
      <c r="Y14" s="105">
        <v>461456.30237600004</v>
      </c>
      <c r="Z14" s="106">
        <v>4.906381055022548</v>
      </c>
      <c r="AA14" s="105">
        <v>179465.694613</v>
      </c>
      <c r="AB14" s="107">
        <v>10.837753913998</v>
      </c>
      <c r="AC14" s="105">
        <v>204314.84549400001</v>
      </c>
      <c r="AD14" s="106">
        <v>11.130828859148192</v>
      </c>
      <c r="AE14" s="105">
        <v>205912.057615</v>
      </c>
      <c r="AF14" s="106">
        <v>11.302516261895596</v>
      </c>
      <c r="AG14" s="108">
        <v>22312.576329</v>
      </c>
      <c r="AH14" s="106">
        <v>8.322223608700023</v>
      </c>
      <c r="AI14" s="108">
        <v>18568.261653000001</v>
      </c>
      <c r="AJ14" s="107">
        <v>7.3756966974900351</v>
      </c>
      <c r="AK14" s="108">
        <v>20435.989196999999</v>
      </c>
      <c r="AL14" s="106">
        <v>7.3482735813737623</v>
      </c>
      <c r="AM14" s="109"/>
    </row>
    <row r="15" spans="1:102" ht="20.100000000000001" customHeight="1">
      <c r="A15" s="93"/>
      <c r="B15" s="104" t="s">
        <v>228</v>
      </c>
      <c r="C15" s="105">
        <v>4157.1873131700004</v>
      </c>
      <c r="D15" s="106">
        <v>2.7676169338612115E-2</v>
      </c>
      <c r="E15" s="105">
        <v>575551.29460367002</v>
      </c>
      <c r="F15" s="106">
        <v>3.6781662063264045</v>
      </c>
      <c r="G15" s="105">
        <v>585541.62292934</v>
      </c>
      <c r="H15" s="106">
        <v>3.7477173589175536</v>
      </c>
      <c r="I15" s="105">
        <v>209.89744986000002</v>
      </c>
      <c r="J15" s="106">
        <v>5.4969922239985732E-3</v>
      </c>
      <c r="K15" s="105">
        <v>239882.98145294</v>
      </c>
      <c r="L15" s="107">
        <v>5.9393911396382038</v>
      </c>
      <c r="M15" s="105">
        <v>254121.74028329999</v>
      </c>
      <c r="N15" s="106">
        <v>6.1724993842100906</v>
      </c>
      <c r="O15" s="105">
        <v>0</v>
      </c>
      <c r="P15" s="107">
        <v>0</v>
      </c>
      <c r="Q15" s="105">
        <v>160432.81398434</v>
      </c>
      <c r="R15" s="106">
        <v>2.0188351353563059</v>
      </c>
      <c r="S15" s="105">
        <v>157994.17099787999</v>
      </c>
      <c r="T15" s="106">
        <v>1.9603661373861354</v>
      </c>
      <c r="U15" s="105">
        <v>1950.6298829300001</v>
      </c>
      <c r="V15" s="106">
        <v>2.1677030238083466E-2</v>
      </c>
      <c r="W15" s="105">
        <v>322306.18287395005</v>
      </c>
      <c r="X15" s="107">
        <v>3.4898824574965155</v>
      </c>
      <c r="Y15" s="105">
        <v>352221.07730971003</v>
      </c>
      <c r="Z15" s="106">
        <v>3.7449500895187526</v>
      </c>
      <c r="AA15" s="105">
        <v>1390.7283873399999</v>
      </c>
      <c r="AB15" s="107">
        <v>8.3984697218620452E-2</v>
      </c>
      <c r="AC15" s="105">
        <v>78416.245235979994</v>
      </c>
      <c r="AD15" s="106">
        <v>4.272023422420963</v>
      </c>
      <c r="AE15" s="105">
        <v>78834.236869990011</v>
      </c>
      <c r="AF15" s="106">
        <v>4.3272125709275775</v>
      </c>
      <c r="AG15" s="108">
        <v>-84.738497199999998</v>
      </c>
      <c r="AH15" s="106">
        <v>-3.1606064291510118E-2</v>
      </c>
      <c r="AI15" s="108">
        <v>9089.2713499799993</v>
      </c>
      <c r="AJ15" s="107">
        <v>3.6104461436112372</v>
      </c>
      <c r="AK15" s="108">
        <v>9484.2825857099997</v>
      </c>
      <c r="AL15" s="106">
        <v>3.410312194385333</v>
      </c>
      <c r="AM15" s="109"/>
    </row>
    <row r="16" spans="1:102" ht="20.100000000000001" customHeight="1">
      <c r="A16" s="93"/>
      <c r="B16" s="104" t="s">
        <v>37</v>
      </c>
      <c r="C16" s="105">
        <v>353542.22552644002</v>
      </c>
      <c r="D16" s="106">
        <v>2.3536814112324369</v>
      </c>
      <c r="E16" s="105">
        <v>380695.22533722996</v>
      </c>
      <c r="F16" s="106">
        <v>2.4329027245250958</v>
      </c>
      <c r="G16" s="105">
        <v>380964.37337186001</v>
      </c>
      <c r="H16" s="106">
        <v>2.4383352767855424</v>
      </c>
      <c r="I16" s="105">
        <v>22947.810107159999</v>
      </c>
      <c r="J16" s="106">
        <v>0.6009788770706429</v>
      </c>
      <c r="K16" s="105">
        <v>32174.530857319998</v>
      </c>
      <c r="L16" s="107">
        <v>0.79662643151478252</v>
      </c>
      <c r="M16" s="105">
        <v>33695.75500297</v>
      </c>
      <c r="N16" s="106">
        <v>0.81845428405479326</v>
      </c>
      <c r="O16" s="105">
        <v>263592.41488037998</v>
      </c>
      <c r="P16" s="107">
        <v>3.4768948561541961</v>
      </c>
      <c r="Q16" s="105">
        <v>269283.10023283999</v>
      </c>
      <c r="R16" s="106">
        <v>3.3885722665239566</v>
      </c>
      <c r="S16" s="105">
        <v>273908.38040969003</v>
      </c>
      <c r="T16" s="106">
        <v>3.3986109127319724</v>
      </c>
      <c r="U16" s="105">
        <v>289527.93811201002</v>
      </c>
      <c r="V16" s="106">
        <v>3.2174765311176272</v>
      </c>
      <c r="W16" s="105">
        <v>315340.03557466995</v>
      </c>
      <c r="X16" s="107">
        <v>3.41445407123561</v>
      </c>
      <c r="Y16" s="105">
        <v>313051.60311991</v>
      </c>
      <c r="Z16" s="106">
        <v>3.3284851607475794</v>
      </c>
      <c r="AA16" s="105">
        <v>44701.8681965</v>
      </c>
      <c r="AB16" s="107">
        <v>2.6995011389466241</v>
      </c>
      <c r="AC16" s="105">
        <v>47851.102465050004</v>
      </c>
      <c r="AD16" s="106">
        <v>2.6068709347685504</v>
      </c>
      <c r="AE16" s="105">
        <v>47541.132625059996</v>
      </c>
      <c r="AF16" s="106">
        <v>2.6095335592651225</v>
      </c>
      <c r="AG16" s="108">
        <v>9800.3441318700006</v>
      </c>
      <c r="AH16" s="106">
        <v>3.6553670049131717</v>
      </c>
      <c r="AI16" s="108">
        <v>7667.41615284</v>
      </c>
      <c r="AJ16" s="107">
        <v>3.0456559183420797</v>
      </c>
      <c r="AK16" s="108">
        <v>8426.9435013399998</v>
      </c>
      <c r="AL16" s="106">
        <v>3.0301193500198362</v>
      </c>
      <c r="AM16" s="109"/>
    </row>
    <row r="17" spans="1:39" ht="20.100000000000001" customHeight="1">
      <c r="A17" s="93"/>
      <c r="B17" s="104" t="s">
        <v>35</v>
      </c>
      <c r="C17" s="105">
        <v>319890.33677523996</v>
      </c>
      <c r="D17" s="106">
        <v>2.1296464324159161</v>
      </c>
      <c r="E17" s="105">
        <v>356643.06173855998</v>
      </c>
      <c r="F17" s="106">
        <v>2.2791929576161678</v>
      </c>
      <c r="G17" s="105">
        <v>375891.21583821997</v>
      </c>
      <c r="H17" s="106">
        <v>2.4058648941366894</v>
      </c>
      <c r="I17" s="105">
        <v>71973.587036199999</v>
      </c>
      <c r="J17" s="106">
        <v>1.8849121251123517</v>
      </c>
      <c r="K17" s="105">
        <v>96484.039159940003</v>
      </c>
      <c r="L17" s="107">
        <v>2.3888999704444425</v>
      </c>
      <c r="M17" s="105">
        <v>105245.95192899001</v>
      </c>
      <c r="N17" s="106">
        <v>2.5563754315080423</v>
      </c>
      <c r="O17" s="105">
        <v>189992.68422378</v>
      </c>
      <c r="P17" s="107">
        <v>2.5060834424403557</v>
      </c>
      <c r="Q17" s="105">
        <v>206885.83665325001</v>
      </c>
      <c r="R17" s="106">
        <v>2.6033850910570924</v>
      </c>
      <c r="S17" s="105">
        <v>208667.91335351</v>
      </c>
      <c r="T17" s="106">
        <v>2.5891177422155285</v>
      </c>
      <c r="U17" s="105">
        <v>228381.50111176999</v>
      </c>
      <c r="V17" s="106">
        <v>2.5379661968381666</v>
      </c>
      <c r="W17" s="105">
        <v>247200.63168535999</v>
      </c>
      <c r="X17" s="107">
        <v>2.6766509419963156</v>
      </c>
      <c r="Y17" s="105">
        <v>242105.93218047998</v>
      </c>
      <c r="Z17" s="106">
        <v>2.5741634751604181</v>
      </c>
      <c r="AA17" s="105">
        <v>38491.285796129996</v>
      </c>
      <c r="AB17" s="107">
        <v>2.3244502755325231</v>
      </c>
      <c r="AC17" s="105">
        <v>48406.382497650004</v>
      </c>
      <c r="AD17" s="106">
        <v>2.6371219280178608</v>
      </c>
      <c r="AE17" s="105">
        <v>49012.257392680003</v>
      </c>
      <c r="AF17" s="106">
        <v>2.6902836221895154</v>
      </c>
      <c r="AG17" s="108">
        <v>5018.0608846599998</v>
      </c>
      <c r="AH17" s="106">
        <v>1.8716540908784975</v>
      </c>
      <c r="AI17" s="108">
        <v>5239.5577098500007</v>
      </c>
      <c r="AJ17" s="107">
        <v>2.0812604442487119</v>
      </c>
      <c r="AK17" s="108">
        <v>5845.4326048800003</v>
      </c>
      <c r="AL17" s="106">
        <v>2.1018722200365096</v>
      </c>
      <c r="AM17" s="109"/>
    </row>
    <row r="18" spans="1:39" ht="20.100000000000001" customHeight="1">
      <c r="A18" s="93"/>
      <c r="B18" s="104" t="s">
        <v>32</v>
      </c>
      <c r="C18" s="105">
        <v>290099.56577799999</v>
      </c>
      <c r="D18" s="106">
        <v>1.9313165615834369</v>
      </c>
      <c r="E18" s="105">
        <v>307371.56137900002</v>
      </c>
      <c r="F18" s="106">
        <v>1.9643143894386281</v>
      </c>
      <c r="G18" s="105">
        <v>309829.48450000002</v>
      </c>
      <c r="H18" s="106">
        <v>1.9830414984952298</v>
      </c>
      <c r="I18" s="105">
        <v>170672.09391299999</v>
      </c>
      <c r="J18" s="106">
        <v>4.469721636537634</v>
      </c>
      <c r="K18" s="105">
        <v>168214.367413</v>
      </c>
      <c r="L18" s="107">
        <v>4.1649095626594841</v>
      </c>
      <c r="M18" s="105">
        <v>170777.44940899999</v>
      </c>
      <c r="N18" s="106">
        <v>4.1481051567601579</v>
      </c>
      <c r="O18" s="105">
        <v>64493.176169999999</v>
      </c>
      <c r="P18" s="107">
        <v>0.85069212854352871</v>
      </c>
      <c r="Q18" s="105">
        <v>70086.528533000004</v>
      </c>
      <c r="R18" s="106">
        <v>0.88194642232843934</v>
      </c>
      <c r="S18" s="105">
        <v>70935.003882999998</v>
      </c>
      <c r="T18" s="106">
        <v>0.88015006306437182</v>
      </c>
      <c r="U18" s="105">
        <v>85853.556689999998</v>
      </c>
      <c r="V18" s="106">
        <v>0.95407650662087617</v>
      </c>
      <c r="W18" s="105">
        <v>90673.589781000002</v>
      </c>
      <c r="X18" s="107">
        <v>0.98179987586121809</v>
      </c>
      <c r="Y18" s="105">
        <v>88505.870099000007</v>
      </c>
      <c r="Z18" s="106">
        <v>0.94102848325212285</v>
      </c>
      <c r="AA18" s="105">
        <v>8689.8085910000009</v>
      </c>
      <c r="AB18" s="107">
        <v>0.52476885497303116</v>
      </c>
      <c r="AC18" s="105">
        <v>9131.2208580000006</v>
      </c>
      <c r="AD18" s="106">
        <v>0.49745801094256303</v>
      </c>
      <c r="AE18" s="105">
        <v>9219.5017270000008</v>
      </c>
      <c r="AF18" s="106">
        <v>0.50605860289553617</v>
      </c>
      <c r="AG18" s="108">
        <v>460.21592600000002</v>
      </c>
      <c r="AH18" s="106">
        <v>0.17165296324293161</v>
      </c>
      <c r="AI18" s="108">
        <v>838.83655399999998</v>
      </c>
      <c r="AJ18" s="107">
        <v>0.33320318922111436</v>
      </c>
      <c r="AK18" s="108">
        <v>919.71679500000005</v>
      </c>
      <c r="AL18" s="106">
        <v>0.33070729103910323</v>
      </c>
      <c r="AM18" s="109"/>
    </row>
    <row r="19" spans="1:39" ht="20.100000000000001" customHeight="1">
      <c r="A19" s="93"/>
      <c r="B19" s="104" t="s">
        <v>44</v>
      </c>
      <c r="C19" s="105">
        <v>248796.33305680999</v>
      </c>
      <c r="D19" s="106">
        <v>1.656343322008121</v>
      </c>
      <c r="E19" s="105">
        <v>273668.7287941</v>
      </c>
      <c r="F19" s="106">
        <v>1.7489302507292908</v>
      </c>
      <c r="G19" s="105">
        <v>277608.8265653</v>
      </c>
      <c r="H19" s="106">
        <v>1.7768154774422533</v>
      </c>
      <c r="I19" s="105">
        <v>42438.984822830003</v>
      </c>
      <c r="J19" s="106">
        <v>1.1114321289805593</v>
      </c>
      <c r="K19" s="105">
        <v>56596.615175610001</v>
      </c>
      <c r="L19" s="107">
        <v>1.4013058895279598</v>
      </c>
      <c r="M19" s="105">
        <v>58043.620136789999</v>
      </c>
      <c r="N19" s="106">
        <v>1.4098526523242343</v>
      </c>
      <c r="O19" s="105">
        <v>176263.40402804999</v>
      </c>
      <c r="P19" s="107">
        <v>2.3249884602008404</v>
      </c>
      <c r="Q19" s="105">
        <v>188951.63649693</v>
      </c>
      <c r="R19" s="106">
        <v>2.3777068616418466</v>
      </c>
      <c r="S19" s="105">
        <v>189274.22137009</v>
      </c>
      <c r="T19" s="106">
        <v>2.3484839466579461</v>
      </c>
      <c r="U19" s="105">
        <v>182589.28290902</v>
      </c>
      <c r="V19" s="106">
        <v>2.0290847799499434</v>
      </c>
      <c r="W19" s="105">
        <v>188430.47862543</v>
      </c>
      <c r="X19" s="107">
        <v>2.0402966395147919</v>
      </c>
      <c r="Y19" s="105">
        <v>192770.53960780997</v>
      </c>
      <c r="Z19" s="106">
        <v>2.0496105885397116</v>
      </c>
      <c r="AA19" s="105">
        <v>29628.71138316</v>
      </c>
      <c r="AB19" s="107">
        <v>1.7892482652575938</v>
      </c>
      <c r="AC19" s="105">
        <v>34458.086221969999</v>
      </c>
      <c r="AD19" s="106">
        <v>1.8772353992347743</v>
      </c>
      <c r="AE19" s="105">
        <v>33808.03404934</v>
      </c>
      <c r="AF19" s="106">
        <v>1.8557235503898415</v>
      </c>
      <c r="AG19" s="108">
        <v>5767.6955008500008</v>
      </c>
      <c r="AH19" s="106">
        <v>2.1512554604723246</v>
      </c>
      <c r="AI19" s="108">
        <v>5292.3889032799998</v>
      </c>
      <c r="AJ19" s="107">
        <v>2.1022460844873145</v>
      </c>
      <c r="AK19" s="108">
        <v>5898.3625423999993</v>
      </c>
      <c r="AL19" s="106">
        <v>2.1209045094839456</v>
      </c>
      <c r="AM19" s="109"/>
    </row>
    <row r="20" spans="1:39" ht="20.100000000000001" customHeight="1">
      <c r="A20" s="93"/>
      <c r="B20" s="104" t="s">
        <v>65</v>
      </c>
      <c r="C20" s="105">
        <v>299293.68979715998</v>
      </c>
      <c r="D20" s="106">
        <v>1.9925257672567893</v>
      </c>
      <c r="E20" s="105">
        <v>288478.96958075999</v>
      </c>
      <c r="F20" s="106">
        <v>1.8435778133006884</v>
      </c>
      <c r="G20" s="105">
        <v>276370.81683520001</v>
      </c>
      <c r="H20" s="106">
        <v>1.768891684539551</v>
      </c>
      <c r="I20" s="105">
        <v>149416.82757664999</v>
      </c>
      <c r="J20" s="106">
        <v>3.9130686907878589</v>
      </c>
      <c r="K20" s="105">
        <v>120326.50104991</v>
      </c>
      <c r="L20" s="107">
        <v>2.9792282465011173</v>
      </c>
      <c r="M20" s="105">
        <v>119795.68653931</v>
      </c>
      <c r="N20" s="106">
        <v>2.9097817470106055</v>
      </c>
      <c r="O20" s="105">
        <v>49766.909217410001</v>
      </c>
      <c r="P20" s="107">
        <v>0.65644647150878677</v>
      </c>
      <c r="Q20" s="105">
        <v>56279.342832900002</v>
      </c>
      <c r="R20" s="106">
        <v>0.70820122071107017</v>
      </c>
      <c r="S20" s="105">
        <v>56770.923753260002</v>
      </c>
      <c r="T20" s="106">
        <v>0.70440444613310738</v>
      </c>
      <c r="U20" s="105">
        <v>81278.906688310017</v>
      </c>
      <c r="V20" s="106">
        <v>0.90323917080280236</v>
      </c>
      <c r="W20" s="105">
        <v>79313.750173449997</v>
      </c>
      <c r="X20" s="107">
        <v>0.85879725576606669</v>
      </c>
      <c r="Y20" s="105">
        <v>77539.53520305999</v>
      </c>
      <c r="Z20" s="106">
        <v>0.82443018889697983</v>
      </c>
      <c r="AA20" s="105">
        <v>14268.054705729999</v>
      </c>
      <c r="AB20" s="107">
        <v>0.86163356214464859</v>
      </c>
      <c r="AC20" s="105">
        <v>17093.794580680002</v>
      </c>
      <c r="AD20" s="106">
        <v>0.93124952115421022</v>
      </c>
      <c r="AE20" s="105">
        <v>17322.98404811</v>
      </c>
      <c r="AF20" s="106">
        <v>0.95085888206897506</v>
      </c>
      <c r="AG20" s="108">
        <v>3160.2371862099999</v>
      </c>
      <c r="AH20" s="106">
        <v>1.1787164392121683</v>
      </c>
      <c r="AI20" s="108">
        <v>3052.1224776700001</v>
      </c>
      <c r="AJ20" s="107">
        <v>1.2123660307882738</v>
      </c>
      <c r="AK20" s="108">
        <v>3291.8604754799999</v>
      </c>
      <c r="AL20" s="106">
        <v>1.1836711760000915</v>
      </c>
      <c r="AM20" s="109"/>
    </row>
    <row r="21" spans="1:39" ht="20.100000000000001" customHeight="1">
      <c r="A21" s="93"/>
      <c r="B21" s="104" t="s">
        <v>62</v>
      </c>
      <c r="C21" s="105">
        <v>195942.15833000001</v>
      </c>
      <c r="D21" s="106">
        <v>1.3044705340397698</v>
      </c>
      <c r="E21" s="105">
        <v>223798.26311199999</v>
      </c>
      <c r="F21" s="106">
        <v>1.4302238847016131</v>
      </c>
      <c r="G21" s="105">
        <v>228005.18832099999</v>
      </c>
      <c r="H21" s="106">
        <v>1.4593309317943977</v>
      </c>
      <c r="I21" s="105">
        <v>40399.805535</v>
      </c>
      <c r="J21" s="106">
        <v>1.0580281800711415</v>
      </c>
      <c r="K21" s="105">
        <v>42713.947607000002</v>
      </c>
      <c r="L21" s="107">
        <v>1.0575774922397145</v>
      </c>
      <c r="M21" s="105">
        <v>46079.616194000002</v>
      </c>
      <c r="N21" s="106">
        <v>1.1192525372485569</v>
      </c>
      <c r="O21" s="105">
        <v>23871.766885000001</v>
      </c>
      <c r="P21" s="107">
        <v>0.31487864902119572</v>
      </c>
      <c r="Q21" s="105">
        <v>21132.987128000001</v>
      </c>
      <c r="R21" s="106">
        <v>0.26593073991211941</v>
      </c>
      <c r="S21" s="105">
        <v>21358.685592000002</v>
      </c>
      <c r="T21" s="106">
        <v>0.26501511865393934</v>
      </c>
      <c r="U21" s="105">
        <v>70862.313924000002</v>
      </c>
      <c r="V21" s="106">
        <v>0.78748128238648274</v>
      </c>
      <c r="W21" s="105">
        <v>84971.886898000012</v>
      </c>
      <c r="X21" s="107">
        <v>0.92006270193607209</v>
      </c>
      <c r="Y21" s="105">
        <v>80991.146136999989</v>
      </c>
      <c r="Z21" s="106">
        <v>0.86112904512322574</v>
      </c>
      <c r="AA21" s="105">
        <v>33343.211812000001</v>
      </c>
      <c r="AB21" s="107">
        <v>2.0135632333522921</v>
      </c>
      <c r="AC21" s="105">
        <v>38003.201144999999</v>
      </c>
      <c r="AD21" s="106">
        <v>2.0703690278697922</v>
      </c>
      <c r="AE21" s="105">
        <v>38283.13723</v>
      </c>
      <c r="AF21" s="106">
        <v>2.1013620382905414</v>
      </c>
      <c r="AG21" s="108">
        <v>3995.8558410000001</v>
      </c>
      <c r="AH21" s="106">
        <v>1.4903884395326785</v>
      </c>
      <c r="AI21" s="108">
        <v>4134.0657300000003</v>
      </c>
      <c r="AJ21" s="107">
        <v>1.6421362172608831</v>
      </c>
      <c r="AK21" s="108">
        <v>4414.0018149999996</v>
      </c>
      <c r="AL21" s="106">
        <v>1.5871653000316632</v>
      </c>
      <c r="AM21" s="109"/>
    </row>
    <row r="22" spans="1:39" ht="20.100000000000001" customHeight="1">
      <c r="A22" s="93"/>
      <c r="B22" s="104" t="s">
        <v>61</v>
      </c>
      <c r="C22" s="105">
        <v>165417.715681</v>
      </c>
      <c r="D22" s="106">
        <v>1.1012562980480101</v>
      </c>
      <c r="E22" s="105">
        <v>201048.86276399999</v>
      </c>
      <c r="F22" s="106">
        <v>1.2848396655038719</v>
      </c>
      <c r="G22" s="105">
        <v>200479.36771799999</v>
      </c>
      <c r="H22" s="106">
        <v>1.2831538819439854</v>
      </c>
      <c r="I22" s="105">
        <v>100524.84959699999</v>
      </c>
      <c r="J22" s="106">
        <v>2.6326394957247197</v>
      </c>
      <c r="K22" s="105">
        <v>130522.07915200001</v>
      </c>
      <c r="L22" s="107">
        <v>3.2316660221043128</v>
      </c>
      <c r="M22" s="105">
        <v>130213.673602</v>
      </c>
      <c r="N22" s="106">
        <v>3.1628298280503238</v>
      </c>
      <c r="O22" s="105">
        <v>43892.234940000002</v>
      </c>
      <c r="P22" s="107">
        <v>0.57895704607908505</v>
      </c>
      <c r="Q22" s="105">
        <v>50608.634993</v>
      </c>
      <c r="R22" s="106">
        <v>0.63684284990640383</v>
      </c>
      <c r="S22" s="105">
        <v>52311.733549999997</v>
      </c>
      <c r="T22" s="106">
        <v>0.64907553482313118</v>
      </c>
      <c r="U22" s="105">
        <v>50066.126344000004</v>
      </c>
      <c r="V22" s="106">
        <v>0.55637665769398126</v>
      </c>
      <c r="W22" s="105">
        <v>59142.619255000005</v>
      </c>
      <c r="X22" s="107">
        <v>0.64038730994230086</v>
      </c>
      <c r="Y22" s="105">
        <v>60471.139051999999</v>
      </c>
      <c r="Z22" s="106">
        <v>0.64295243014931636</v>
      </c>
      <c r="AA22" s="105">
        <v>9710.1183839999994</v>
      </c>
      <c r="AB22" s="107">
        <v>0.58638434352877677</v>
      </c>
      <c r="AC22" s="105">
        <v>11187.435390000001</v>
      </c>
      <c r="AD22" s="106">
        <v>0.6094781238132041</v>
      </c>
      <c r="AE22" s="105">
        <v>11186.064726000001</v>
      </c>
      <c r="AF22" s="106">
        <v>0.61400327856770276</v>
      </c>
      <c r="AG22" s="108">
        <v>1307.8457060000001</v>
      </c>
      <c r="AH22" s="106">
        <v>0.48780491551142874</v>
      </c>
      <c r="AI22" s="108">
        <v>1469.8384040000001</v>
      </c>
      <c r="AJ22" s="107">
        <v>0.58385014520060219</v>
      </c>
      <c r="AK22" s="108">
        <v>1469.1190180000001</v>
      </c>
      <c r="AL22" s="106">
        <v>0.52825866973192281</v>
      </c>
      <c r="AM22" s="109"/>
    </row>
    <row r="23" spans="1:39" ht="20.100000000000001" customHeight="1">
      <c r="A23" s="93"/>
      <c r="B23" s="104" t="s">
        <v>40</v>
      </c>
      <c r="C23" s="105">
        <v>195512.47146100001</v>
      </c>
      <c r="D23" s="106">
        <v>1.3016099252547513</v>
      </c>
      <c r="E23" s="105">
        <v>231615.53671700001</v>
      </c>
      <c r="F23" s="106">
        <v>1.4801816067484694</v>
      </c>
      <c r="G23" s="105">
        <v>196544.28211</v>
      </c>
      <c r="H23" s="106">
        <v>1.2579676474144073</v>
      </c>
      <c r="I23" s="105">
        <v>43177.809572999999</v>
      </c>
      <c r="J23" s="106">
        <v>1.1307811678054285</v>
      </c>
      <c r="K23" s="105">
        <v>40912.044715000004</v>
      </c>
      <c r="L23" s="107">
        <v>1.0129632140345191</v>
      </c>
      <c r="M23" s="105">
        <v>47349.613901999997</v>
      </c>
      <c r="N23" s="106">
        <v>1.1501001934224799</v>
      </c>
      <c r="O23" s="105">
        <v>35862.435027</v>
      </c>
      <c r="P23" s="107">
        <v>0.47304060676831494</v>
      </c>
      <c r="Q23" s="105">
        <v>44382.432955999997</v>
      </c>
      <c r="R23" s="106">
        <v>0.55849431808205052</v>
      </c>
      <c r="S23" s="105">
        <v>44509.238191999997</v>
      </c>
      <c r="T23" s="106">
        <v>0.55226343352642604</v>
      </c>
      <c r="U23" s="105">
        <v>114757.07470500001</v>
      </c>
      <c r="V23" s="106">
        <v>1.2752765658843122</v>
      </c>
      <c r="W23" s="105">
        <v>128181.946174</v>
      </c>
      <c r="X23" s="107">
        <v>1.3879346692376493</v>
      </c>
      <c r="Y23" s="105">
        <v>129405.889779</v>
      </c>
      <c r="Z23" s="106">
        <v>1.3758932378881799</v>
      </c>
      <c r="AA23" s="105">
        <v>21399.022213</v>
      </c>
      <c r="AB23" s="107">
        <v>1.2922655621999382</v>
      </c>
      <c r="AC23" s="105">
        <v>23493.069589999999</v>
      </c>
      <c r="AD23" s="106">
        <v>1.2798743838221389</v>
      </c>
      <c r="AE23" s="105">
        <v>23404.111582000001</v>
      </c>
      <c r="AF23" s="106">
        <v>1.2846520733883644</v>
      </c>
      <c r="AG23" s="108">
        <v>2511.6543569999999</v>
      </c>
      <c r="AH23" s="106">
        <v>0.93680572241011495</v>
      </c>
      <c r="AI23" s="108">
        <v>1580.3880979999999</v>
      </c>
      <c r="AJ23" s="107">
        <v>0.62776276492677863</v>
      </c>
      <c r="AK23" s="108">
        <v>1498.654673</v>
      </c>
      <c r="AL23" s="106">
        <v>0.53887895687598386</v>
      </c>
      <c r="AM23" s="109"/>
    </row>
    <row r="24" spans="1:39" ht="20.100000000000001" customHeight="1">
      <c r="A24" s="93"/>
      <c r="B24" s="104" t="s">
        <v>227</v>
      </c>
      <c r="C24" s="105">
        <v>171397.21168281001</v>
      </c>
      <c r="D24" s="106">
        <v>1.1410643536969283</v>
      </c>
      <c r="E24" s="105">
        <v>180064.61534057002</v>
      </c>
      <c r="F24" s="106">
        <v>1.1507359801126307</v>
      </c>
      <c r="G24" s="105">
        <v>186350.98310201999</v>
      </c>
      <c r="H24" s="106">
        <v>1.1927261647581799</v>
      </c>
      <c r="I24" s="105">
        <v>74546.80636052</v>
      </c>
      <c r="J24" s="106">
        <v>1.9523020177759574</v>
      </c>
      <c r="K24" s="105">
        <v>71087.492857009987</v>
      </c>
      <c r="L24" s="107">
        <v>1.7600932865545913</v>
      </c>
      <c r="M24" s="105">
        <v>72366.57288254</v>
      </c>
      <c r="N24" s="106">
        <v>1.7577505413621914</v>
      </c>
      <c r="O24" s="105">
        <v>66187.279384289999</v>
      </c>
      <c r="P24" s="107">
        <v>0.8730380627170603</v>
      </c>
      <c r="Q24" s="105">
        <v>79286.988935389993</v>
      </c>
      <c r="R24" s="106">
        <v>0.99772206859748991</v>
      </c>
      <c r="S24" s="105">
        <v>81148.2763959</v>
      </c>
      <c r="T24" s="106">
        <v>1.0068746976488618</v>
      </c>
      <c r="U24" s="105">
        <v>143854.86239158001</v>
      </c>
      <c r="V24" s="106">
        <v>1.5986355121729263</v>
      </c>
      <c r="W24" s="105">
        <v>149043.01777000001</v>
      </c>
      <c r="X24" s="107">
        <v>1.6138151880607448</v>
      </c>
      <c r="Y24" s="105">
        <v>149543.39740499001</v>
      </c>
      <c r="Z24" s="106">
        <v>1.5900029713619774</v>
      </c>
      <c r="AA24" s="105">
        <v>19605.11999721</v>
      </c>
      <c r="AB24" s="107">
        <v>1.1839336004708054</v>
      </c>
      <c r="AC24" s="105">
        <v>23097.826550939997</v>
      </c>
      <c r="AD24" s="106">
        <v>1.2583420149190887</v>
      </c>
      <c r="AE24" s="105">
        <v>23184.90452819</v>
      </c>
      <c r="AF24" s="106">
        <v>1.2726197945645463</v>
      </c>
      <c r="AG24" s="108">
        <v>2502.2447305400001</v>
      </c>
      <c r="AH24" s="106">
        <v>0.93329608666389774</v>
      </c>
      <c r="AI24" s="108">
        <v>2998.1296158800001</v>
      </c>
      <c r="AJ24" s="107">
        <v>1.1909189519052488</v>
      </c>
      <c r="AK24" s="108">
        <v>3204.49352791</v>
      </c>
      <c r="AL24" s="106">
        <v>1.152256194003128</v>
      </c>
      <c r="AM24" s="109"/>
    </row>
    <row r="25" spans="1:39" ht="20.100000000000001" customHeight="1">
      <c r="A25" s="93"/>
      <c r="B25" s="104" t="s">
        <v>36</v>
      </c>
      <c r="C25" s="105">
        <v>136912.763293</v>
      </c>
      <c r="D25" s="106">
        <v>0.91148667020850982</v>
      </c>
      <c r="E25" s="105">
        <v>174754.558147</v>
      </c>
      <c r="F25" s="106">
        <v>1.1168010848110763</v>
      </c>
      <c r="G25" s="105">
        <v>173597.89262999999</v>
      </c>
      <c r="H25" s="106">
        <v>1.1111009195659982</v>
      </c>
      <c r="I25" s="105">
        <v>96151.359322000004</v>
      </c>
      <c r="J25" s="106">
        <v>2.5181024108318661</v>
      </c>
      <c r="K25" s="105">
        <v>136044.300586</v>
      </c>
      <c r="L25" s="107">
        <v>3.3683936584608505</v>
      </c>
      <c r="M25" s="105">
        <v>139119.02510100001</v>
      </c>
      <c r="N25" s="106">
        <v>3.3791366917703356</v>
      </c>
      <c r="O25" s="105">
        <v>11901.826950999999</v>
      </c>
      <c r="P25" s="107">
        <v>0.15699010505878339</v>
      </c>
      <c r="Q25" s="105">
        <v>10095.733738000001</v>
      </c>
      <c r="R25" s="106">
        <v>0.12704147911702107</v>
      </c>
      <c r="S25" s="105">
        <v>10276.628616</v>
      </c>
      <c r="T25" s="106">
        <v>0.12751074687160496</v>
      </c>
      <c r="U25" s="105">
        <v>36312.807745999999</v>
      </c>
      <c r="V25" s="106">
        <v>0.40353828187917756</v>
      </c>
      <c r="W25" s="105">
        <v>33455.164721000001</v>
      </c>
      <c r="X25" s="107">
        <v>0.36224744878113457</v>
      </c>
      <c r="Y25" s="105">
        <v>33199.490855000004</v>
      </c>
      <c r="Z25" s="106">
        <v>0.35298976767391121</v>
      </c>
      <c r="AA25" s="105">
        <v>6632.0194019999999</v>
      </c>
      <c r="AB25" s="107">
        <v>0.4005010226981266</v>
      </c>
      <c r="AC25" s="105">
        <v>7237.2205750000003</v>
      </c>
      <c r="AD25" s="106">
        <v>0.39427513669630393</v>
      </c>
      <c r="AE25" s="105">
        <v>7314.300459</v>
      </c>
      <c r="AF25" s="106">
        <v>0.40148207365694205</v>
      </c>
      <c r="AG25" s="108">
        <v>1799.925234</v>
      </c>
      <c r="AH25" s="106">
        <v>0.67134247768693489</v>
      </c>
      <c r="AI25" s="108">
        <v>1393.1886360000001</v>
      </c>
      <c r="AJ25" s="107">
        <v>0.55340327563003922</v>
      </c>
      <c r="AK25" s="108">
        <v>1470.2685200000001</v>
      </c>
      <c r="AL25" s="106">
        <v>0.52867200206914955</v>
      </c>
      <c r="AM25" s="109"/>
    </row>
    <row r="26" spans="1:39" ht="20.100000000000001" customHeight="1">
      <c r="A26" s="93"/>
      <c r="B26" s="104" t="s">
        <v>34</v>
      </c>
      <c r="C26" s="105">
        <v>147394.060864</v>
      </c>
      <c r="D26" s="106">
        <v>0.98126513930572778</v>
      </c>
      <c r="E26" s="105">
        <v>169504.01016599999</v>
      </c>
      <c r="F26" s="106">
        <v>1.0832464940569921</v>
      </c>
      <c r="G26" s="105">
        <v>171919.65234599999</v>
      </c>
      <c r="H26" s="106">
        <v>1.1003594624287305</v>
      </c>
      <c r="I26" s="105">
        <v>41991.647027999999</v>
      </c>
      <c r="J26" s="106">
        <v>1.0997168252390352</v>
      </c>
      <c r="K26" s="105">
        <v>50864.218572999998</v>
      </c>
      <c r="L26" s="107">
        <v>1.2593744136716232</v>
      </c>
      <c r="M26" s="105">
        <v>50374.803959999997</v>
      </c>
      <c r="N26" s="106">
        <v>1.2235806589241975</v>
      </c>
      <c r="O26" s="105">
        <v>78387.898176999995</v>
      </c>
      <c r="P26" s="107">
        <v>1.0339693578816886</v>
      </c>
      <c r="Q26" s="105">
        <v>85635.777124999993</v>
      </c>
      <c r="R26" s="106">
        <v>1.0776131852949189</v>
      </c>
      <c r="S26" s="105">
        <v>87207.47928</v>
      </c>
      <c r="T26" s="106">
        <v>1.0820563076951049</v>
      </c>
      <c r="U26" s="105">
        <v>92100.540229999999</v>
      </c>
      <c r="V26" s="106">
        <v>1.0234982110038644</v>
      </c>
      <c r="W26" s="105">
        <v>103446.415521</v>
      </c>
      <c r="X26" s="107">
        <v>1.1201020954625063</v>
      </c>
      <c r="Y26" s="105">
        <v>106991.518935</v>
      </c>
      <c r="Z26" s="106">
        <v>1.1375750181499136</v>
      </c>
      <c r="AA26" s="105">
        <v>13600.705867000001</v>
      </c>
      <c r="AB26" s="107">
        <v>0.82133303281761283</v>
      </c>
      <c r="AC26" s="105">
        <v>16340.03234</v>
      </c>
      <c r="AD26" s="106">
        <v>0.89018545416871264</v>
      </c>
      <c r="AE26" s="105">
        <v>16682.467665</v>
      </c>
      <c r="AF26" s="106">
        <v>0.91570092716355067</v>
      </c>
      <c r="AG26" s="108">
        <v>2649.2407090000002</v>
      </c>
      <c r="AH26" s="106">
        <v>0.98812316643656328</v>
      </c>
      <c r="AI26" s="108">
        <v>2818.2189840000001</v>
      </c>
      <c r="AJ26" s="107">
        <v>1.1194547363422229</v>
      </c>
      <c r="AK26" s="108">
        <v>3154.3540899999998</v>
      </c>
      <c r="AL26" s="106">
        <v>1.1342272988306314</v>
      </c>
      <c r="AM26" s="109"/>
    </row>
    <row r="27" spans="1:39" ht="20.100000000000001" customHeight="1">
      <c r="A27" s="93"/>
      <c r="B27" s="104" t="s">
        <v>67</v>
      </c>
      <c r="C27" s="105">
        <v>129268.47251599999</v>
      </c>
      <c r="D27" s="106">
        <v>0.86059536556423633</v>
      </c>
      <c r="E27" s="105">
        <v>172085.328721</v>
      </c>
      <c r="F27" s="106">
        <v>1.0997428841542507</v>
      </c>
      <c r="G27" s="105">
        <v>162955.700817</v>
      </c>
      <c r="H27" s="106">
        <v>1.0429863305552638</v>
      </c>
      <c r="I27" s="105">
        <v>43002.642452</v>
      </c>
      <c r="J27" s="106">
        <v>1.1261937261634289</v>
      </c>
      <c r="K27" s="105">
        <v>55717.188613999999</v>
      </c>
      <c r="L27" s="107">
        <v>1.3795316965595701</v>
      </c>
      <c r="M27" s="105">
        <v>52722.179214999996</v>
      </c>
      <c r="N27" s="106">
        <v>1.2805973167663984</v>
      </c>
      <c r="O27" s="105">
        <v>66672.181647000005</v>
      </c>
      <c r="P27" s="107">
        <v>0.8794341275800005</v>
      </c>
      <c r="Q27" s="105">
        <v>85878.221705000004</v>
      </c>
      <c r="R27" s="106">
        <v>1.0806640302207486</v>
      </c>
      <c r="S27" s="105">
        <v>88282.648874000006</v>
      </c>
      <c r="T27" s="106">
        <v>1.0953968382394441</v>
      </c>
      <c r="U27" s="105">
        <v>81733.163463999997</v>
      </c>
      <c r="V27" s="106">
        <v>0.90828725191170812</v>
      </c>
      <c r="W27" s="105">
        <v>115413.364692</v>
      </c>
      <c r="X27" s="107">
        <v>1.2496784058181734</v>
      </c>
      <c r="Y27" s="105">
        <v>111198.42431300001</v>
      </c>
      <c r="Z27" s="106">
        <v>1.1823044556732818</v>
      </c>
      <c r="AA27" s="105">
        <v>9371.630228</v>
      </c>
      <c r="AB27" s="107">
        <v>0.56594338212140793</v>
      </c>
      <c r="AC27" s="105">
        <v>10739.194890999999</v>
      </c>
      <c r="AD27" s="106">
        <v>0.58505851656418162</v>
      </c>
      <c r="AE27" s="105">
        <v>10891.033414</v>
      </c>
      <c r="AF27" s="106">
        <v>0.59780900495268607</v>
      </c>
      <c r="AG27" s="108">
        <v>834.75585000000001</v>
      </c>
      <c r="AH27" s="106">
        <v>0.31135018833935824</v>
      </c>
      <c r="AI27" s="108">
        <v>1158.432333</v>
      </c>
      <c r="AJ27" s="107">
        <v>0.46015322771980199</v>
      </c>
      <c r="AK27" s="108">
        <v>1310.197752</v>
      </c>
      <c r="AL27" s="106">
        <v>0.4711145340011354</v>
      </c>
      <c r="AM27" s="109"/>
    </row>
    <row r="28" spans="1:39" ht="20.100000000000001" customHeight="1">
      <c r="A28" s="93"/>
      <c r="B28" s="104" t="s">
        <v>69</v>
      </c>
      <c r="C28" s="105">
        <v>142173.82053299999</v>
      </c>
      <c r="D28" s="106">
        <v>0.94651177254467123</v>
      </c>
      <c r="E28" s="105">
        <v>150189.85538600001</v>
      </c>
      <c r="F28" s="106">
        <v>0.95981584229471473</v>
      </c>
      <c r="G28" s="105">
        <v>144869.62990599999</v>
      </c>
      <c r="H28" s="106">
        <v>0.92722772475594895</v>
      </c>
      <c r="I28" s="105">
        <v>19786.247201999999</v>
      </c>
      <c r="J28" s="106">
        <v>0.51818088825782704</v>
      </c>
      <c r="K28" s="105">
        <v>23009.523800999999</v>
      </c>
      <c r="L28" s="107">
        <v>0.569705116066202</v>
      </c>
      <c r="M28" s="105">
        <v>17782.115029000001</v>
      </c>
      <c r="N28" s="106">
        <v>0.43191933891249429</v>
      </c>
      <c r="O28" s="105">
        <v>95498.192681</v>
      </c>
      <c r="P28" s="107">
        <v>1.2596613413753648</v>
      </c>
      <c r="Q28" s="105">
        <v>102836.40406099999</v>
      </c>
      <c r="R28" s="106">
        <v>1.2940603643111919</v>
      </c>
      <c r="S28" s="105">
        <v>103047.714188</v>
      </c>
      <c r="T28" s="106">
        <v>1.2785993822006931</v>
      </c>
      <c r="U28" s="105">
        <v>123312.275008</v>
      </c>
      <c r="V28" s="106">
        <v>1.37034910490562</v>
      </c>
      <c r="W28" s="105">
        <v>123658.794987</v>
      </c>
      <c r="X28" s="107">
        <v>1.3389586743021467</v>
      </c>
      <c r="Y28" s="105">
        <v>125097.842598</v>
      </c>
      <c r="Z28" s="106">
        <v>1.3300884217784648</v>
      </c>
      <c r="AA28" s="105">
        <v>16716.025837000001</v>
      </c>
      <c r="AB28" s="107">
        <v>1.0094640919096045</v>
      </c>
      <c r="AC28" s="105">
        <v>17931.136414000001</v>
      </c>
      <c r="AD28" s="106">
        <v>0.9768669045643843</v>
      </c>
      <c r="AE28" s="105">
        <v>18027.357548</v>
      </c>
      <c r="AF28" s="106">
        <v>0.98952195517487507</v>
      </c>
      <c r="AG28" s="108">
        <v>1049.678402</v>
      </c>
      <c r="AH28" s="106">
        <v>0.3915127616757122</v>
      </c>
      <c r="AI28" s="108">
        <v>1130.200417</v>
      </c>
      <c r="AJ28" s="107">
        <v>0.44893892809949409</v>
      </c>
      <c r="AK28" s="108">
        <v>1240.2361189999999</v>
      </c>
      <c r="AL28" s="106">
        <v>0.44595807034636226</v>
      </c>
      <c r="AM28" s="109"/>
    </row>
    <row r="29" spans="1:39" ht="20.100000000000001" customHeight="1">
      <c r="A29" s="93"/>
      <c r="B29" s="104" t="s">
        <v>46</v>
      </c>
      <c r="C29" s="105">
        <v>110988.543647</v>
      </c>
      <c r="D29" s="106">
        <v>0.73889808113505628</v>
      </c>
      <c r="E29" s="105">
        <v>161816.65823299999</v>
      </c>
      <c r="F29" s="106">
        <v>1.0341190603057235</v>
      </c>
      <c r="G29" s="105">
        <v>126033.01515000001</v>
      </c>
      <c r="H29" s="106">
        <v>0.80666531665396746</v>
      </c>
      <c r="I29" s="105">
        <v>6986.0521250000002</v>
      </c>
      <c r="J29" s="106">
        <v>0.18295731669530874</v>
      </c>
      <c r="K29" s="105">
        <v>13812.586862</v>
      </c>
      <c r="L29" s="107">
        <v>0.34199323156128131</v>
      </c>
      <c r="M29" s="105">
        <v>15159.912151</v>
      </c>
      <c r="N29" s="106">
        <v>0.36822724538407381</v>
      </c>
      <c r="O29" s="105">
        <v>0</v>
      </c>
      <c r="P29" s="107">
        <v>0</v>
      </c>
      <c r="Q29" s="105">
        <v>0</v>
      </c>
      <c r="R29" s="106">
        <v>0</v>
      </c>
      <c r="S29" s="105">
        <v>0</v>
      </c>
      <c r="T29" s="106">
        <v>0</v>
      </c>
      <c r="U29" s="105">
        <v>0</v>
      </c>
      <c r="V29" s="106">
        <v>0</v>
      </c>
      <c r="W29" s="105">
        <v>1486.527785</v>
      </c>
      <c r="X29" s="107">
        <v>1.609589736440625E-2</v>
      </c>
      <c r="Y29" s="105">
        <v>0</v>
      </c>
      <c r="Z29" s="106">
        <v>0</v>
      </c>
      <c r="AA29" s="105">
        <v>8540.6842049999996</v>
      </c>
      <c r="AB29" s="107">
        <v>0.51576338235872909</v>
      </c>
      <c r="AC29" s="105">
        <v>9324.0107110000008</v>
      </c>
      <c r="AD29" s="106">
        <v>0.507960971969868</v>
      </c>
      <c r="AE29" s="105">
        <v>8583.8328710000005</v>
      </c>
      <c r="AF29" s="106">
        <v>0.47116672883367844</v>
      </c>
      <c r="AG29" s="108">
        <v>945.40083700000002</v>
      </c>
      <c r="AH29" s="106">
        <v>0.35261894679280997</v>
      </c>
      <c r="AI29" s="108">
        <v>792.50552800000003</v>
      </c>
      <c r="AJ29" s="107">
        <v>0.3147995496211568</v>
      </c>
      <c r="AK29" s="108">
        <v>832.32768799999997</v>
      </c>
      <c r="AL29" s="106">
        <v>0.29928434106209822</v>
      </c>
      <c r="AM29" s="109"/>
    </row>
    <row r="30" spans="1:39" ht="20.100000000000001" customHeight="1">
      <c r="A30" s="93"/>
      <c r="B30" s="104" t="s">
        <v>73</v>
      </c>
      <c r="C30" s="105">
        <v>94551.832345999996</v>
      </c>
      <c r="D30" s="106">
        <v>0.62947188234550155</v>
      </c>
      <c r="E30" s="105">
        <v>110220.40805699999</v>
      </c>
      <c r="F30" s="106">
        <v>0.70438375165489342</v>
      </c>
      <c r="G30" s="105">
        <v>113103.482582</v>
      </c>
      <c r="H30" s="106">
        <v>0.72391076642171015</v>
      </c>
      <c r="I30" s="105">
        <v>27171.545357999999</v>
      </c>
      <c r="J30" s="106">
        <v>0.71159403626186823</v>
      </c>
      <c r="K30" s="105">
        <v>37915.140853999997</v>
      </c>
      <c r="L30" s="107">
        <v>0.93876126719127073</v>
      </c>
      <c r="M30" s="105">
        <v>38718.084664000002</v>
      </c>
      <c r="N30" s="106">
        <v>0.94044434561130541</v>
      </c>
      <c r="O30" s="105">
        <v>57240.145806</v>
      </c>
      <c r="P30" s="107">
        <v>0.75502160640211624</v>
      </c>
      <c r="Q30" s="105">
        <v>62177.112859000001</v>
      </c>
      <c r="R30" s="106">
        <v>0.78241686932584897</v>
      </c>
      <c r="S30" s="105">
        <v>63047.959000000003</v>
      </c>
      <c r="T30" s="106">
        <v>0.78228888492707682</v>
      </c>
      <c r="U30" s="105">
        <v>61372.968310999997</v>
      </c>
      <c r="V30" s="106">
        <v>0.68202773961411067</v>
      </c>
      <c r="W30" s="105">
        <v>65892.153307999994</v>
      </c>
      <c r="X30" s="107">
        <v>0.71347024083057409</v>
      </c>
      <c r="Y30" s="105">
        <v>69042.671768</v>
      </c>
      <c r="Z30" s="106">
        <v>0.7340882657934491</v>
      </c>
      <c r="AA30" s="105">
        <v>9386.5529239999996</v>
      </c>
      <c r="AB30" s="107">
        <v>0.56684454881697144</v>
      </c>
      <c r="AC30" s="105">
        <v>10420.226221999999</v>
      </c>
      <c r="AD30" s="106">
        <v>0.56768148428106469</v>
      </c>
      <c r="AE30" s="105">
        <v>10501.389517</v>
      </c>
      <c r="AF30" s="106">
        <v>0.57642144497586778</v>
      </c>
      <c r="AG30" s="108">
        <v>842.39691400000004</v>
      </c>
      <c r="AH30" s="106">
        <v>0.31420017940622297</v>
      </c>
      <c r="AI30" s="108">
        <v>1064.292553</v>
      </c>
      <c r="AJ30" s="107">
        <v>0.42275896446434769</v>
      </c>
      <c r="AK30" s="108">
        <v>1149.2444210000001</v>
      </c>
      <c r="AL30" s="106">
        <v>0.41323971822294786</v>
      </c>
      <c r="AM30" s="109"/>
    </row>
    <row r="31" spans="1:39" ht="20.100000000000001" customHeight="1">
      <c r="A31" s="93"/>
      <c r="B31" s="104" t="s">
        <v>51</v>
      </c>
      <c r="C31" s="105">
        <v>58369.387755999996</v>
      </c>
      <c r="D31" s="106">
        <v>0.38858991381226415</v>
      </c>
      <c r="E31" s="105">
        <v>72444.560970000006</v>
      </c>
      <c r="F31" s="106">
        <v>0.4629702660568174</v>
      </c>
      <c r="G31" s="105">
        <v>71866.179352000006</v>
      </c>
      <c r="H31" s="106">
        <v>0.45997435080558646</v>
      </c>
      <c r="I31" s="105">
        <v>0</v>
      </c>
      <c r="J31" s="106">
        <v>0</v>
      </c>
      <c r="K31" s="105">
        <v>0</v>
      </c>
      <c r="L31" s="107">
        <v>0</v>
      </c>
      <c r="M31" s="105">
        <v>0</v>
      </c>
      <c r="N31" s="106">
        <v>0</v>
      </c>
      <c r="O31" s="105">
        <v>50130.488249000002</v>
      </c>
      <c r="P31" s="107">
        <v>0.66124223190771347</v>
      </c>
      <c r="Q31" s="105">
        <v>59605.438542999997</v>
      </c>
      <c r="R31" s="106">
        <v>0.75005574358793736</v>
      </c>
      <c r="S31" s="105">
        <v>62195.503319000003</v>
      </c>
      <c r="T31" s="106">
        <v>0.77171175261833325</v>
      </c>
      <c r="U31" s="105">
        <v>37046.364170000001</v>
      </c>
      <c r="V31" s="106">
        <v>0.41169017421074761</v>
      </c>
      <c r="W31" s="105">
        <v>46010.624996999999</v>
      </c>
      <c r="X31" s="107">
        <v>0.49819606811042333</v>
      </c>
      <c r="Y31" s="105">
        <v>46236.154372999998</v>
      </c>
      <c r="Z31" s="106">
        <v>0.49160059295916453</v>
      </c>
      <c r="AA31" s="105">
        <v>15329.328839</v>
      </c>
      <c r="AB31" s="107">
        <v>0.9257228462636794</v>
      </c>
      <c r="AC31" s="105">
        <v>19508.954254</v>
      </c>
      <c r="AD31" s="106">
        <v>1.062824536793642</v>
      </c>
      <c r="AE31" s="105">
        <v>18560.031326</v>
      </c>
      <c r="AF31" s="106">
        <v>1.0187604276949602</v>
      </c>
      <c r="AG31" s="108">
        <v>4370.2814019999996</v>
      </c>
      <c r="AH31" s="106">
        <v>1.6300430091130171</v>
      </c>
      <c r="AI31" s="108">
        <v>4771.5263530000002</v>
      </c>
      <c r="AJ31" s="107">
        <v>1.8953487311572177</v>
      </c>
      <c r="AK31" s="108">
        <v>5222.6034250000002</v>
      </c>
      <c r="AL31" s="106">
        <v>1.8779183333857596</v>
      </c>
      <c r="AM31" s="109"/>
    </row>
    <row r="32" spans="1:39" ht="20.100000000000001" customHeight="1">
      <c r="A32" s="93"/>
      <c r="B32" s="104" t="s">
        <v>31</v>
      </c>
      <c r="C32" s="105">
        <v>61557.412365999997</v>
      </c>
      <c r="D32" s="106">
        <v>0.40981395360534784</v>
      </c>
      <c r="E32" s="105">
        <v>66975.940977999999</v>
      </c>
      <c r="F32" s="106">
        <v>0.42802204608336331</v>
      </c>
      <c r="G32" s="105">
        <v>71449.141791999995</v>
      </c>
      <c r="H32" s="106">
        <v>0.45730513167285669</v>
      </c>
      <c r="I32" s="105">
        <v>7257.7081049999997</v>
      </c>
      <c r="J32" s="106">
        <v>0.19007169950776653</v>
      </c>
      <c r="K32" s="105">
        <v>12999.178013999999</v>
      </c>
      <c r="L32" s="107">
        <v>0.32185360650137562</v>
      </c>
      <c r="M32" s="105">
        <v>11354.831525</v>
      </c>
      <c r="N32" s="106">
        <v>0.27580359916367903</v>
      </c>
      <c r="O32" s="105">
        <v>27275.692019999999</v>
      </c>
      <c r="P32" s="107">
        <v>0.35977785371942766</v>
      </c>
      <c r="Q32" s="105">
        <v>28654.772457999999</v>
      </c>
      <c r="R32" s="106">
        <v>0.3605824768460229</v>
      </c>
      <c r="S32" s="105">
        <v>29200.842753000001</v>
      </c>
      <c r="T32" s="106">
        <v>0.36231933719179205</v>
      </c>
      <c r="U32" s="105">
        <v>34747.287808000001</v>
      </c>
      <c r="V32" s="106">
        <v>0.38614091535089784</v>
      </c>
      <c r="W32" s="105">
        <v>44866.870413999997</v>
      </c>
      <c r="X32" s="107">
        <v>0.48581166698196587</v>
      </c>
      <c r="Y32" s="105">
        <v>44235.305831999998</v>
      </c>
      <c r="Z32" s="106">
        <v>0.47032680099883079</v>
      </c>
      <c r="AA32" s="105">
        <v>6524.4945200000002</v>
      </c>
      <c r="AB32" s="107">
        <v>0.39400770254989115</v>
      </c>
      <c r="AC32" s="105">
        <v>7053.55681</v>
      </c>
      <c r="AD32" s="106">
        <v>0.38426935404796553</v>
      </c>
      <c r="AE32" s="105">
        <v>7037.5075150000002</v>
      </c>
      <c r="AF32" s="106">
        <v>0.38628890436431462</v>
      </c>
      <c r="AG32" s="108">
        <v>582.72465199999999</v>
      </c>
      <c r="AH32" s="106">
        <v>0.21734670101465828</v>
      </c>
      <c r="AI32" s="108">
        <v>522.86275699999999</v>
      </c>
      <c r="AJ32" s="107">
        <v>0.20769187671492978</v>
      </c>
      <c r="AK32" s="108">
        <v>507.176219</v>
      </c>
      <c r="AL32" s="106">
        <v>0.18236795758953706</v>
      </c>
      <c r="AM32" s="109"/>
    </row>
    <row r="33" spans="1:39" ht="20.100000000000001" customHeight="1">
      <c r="A33" s="93"/>
      <c r="B33" s="104" t="s">
        <v>45</v>
      </c>
      <c r="C33" s="105">
        <v>61912.148907000003</v>
      </c>
      <c r="D33" s="106">
        <v>0.41217558608416516</v>
      </c>
      <c r="E33" s="105">
        <v>71536.244814999998</v>
      </c>
      <c r="F33" s="106">
        <v>0.45716550492204844</v>
      </c>
      <c r="G33" s="105">
        <v>71222.062846999994</v>
      </c>
      <c r="H33" s="106">
        <v>0.45585172909531885</v>
      </c>
      <c r="I33" s="105">
        <v>26518.798834000001</v>
      </c>
      <c r="J33" s="106">
        <v>0.69449929514393971</v>
      </c>
      <c r="K33" s="105">
        <v>28160.573004999998</v>
      </c>
      <c r="L33" s="107">
        <v>0.6972427005033035</v>
      </c>
      <c r="M33" s="105">
        <v>27622.332072000001</v>
      </c>
      <c r="N33" s="106">
        <v>0.67093365374718095</v>
      </c>
      <c r="O33" s="105">
        <v>22471.56854</v>
      </c>
      <c r="P33" s="107">
        <v>0.29640944373114436</v>
      </c>
      <c r="Q33" s="105">
        <v>29454.492434</v>
      </c>
      <c r="R33" s="106">
        <v>0.37064589682787713</v>
      </c>
      <c r="S33" s="105">
        <v>30124.362147</v>
      </c>
      <c r="T33" s="106">
        <v>0.37377821656552068</v>
      </c>
      <c r="U33" s="105">
        <v>39671.496362000005</v>
      </c>
      <c r="V33" s="106">
        <v>0.44086283807841814</v>
      </c>
      <c r="W33" s="105">
        <v>42461.045448000004</v>
      </c>
      <c r="X33" s="107">
        <v>0.45976175918998874</v>
      </c>
      <c r="Y33" s="105">
        <v>42479.923747999994</v>
      </c>
      <c r="Z33" s="106">
        <v>0.45166290290724936</v>
      </c>
      <c r="AA33" s="105">
        <v>6987.1777380000003</v>
      </c>
      <c r="AB33" s="107">
        <v>0.42194867961313348</v>
      </c>
      <c r="AC33" s="105">
        <v>8146.0063300000002</v>
      </c>
      <c r="AD33" s="106">
        <v>0.44378469966554907</v>
      </c>
      <c r="AE33" s="105">
        <v>8247.6382219999996</v>
      </c>
      <c r="AF33" s="106">
        <v>0.45271299896716677</v>
      </c>
      <c r="AG33" s="108">
        <v>1318.37069</v>
      </c>
      <c r="AH33" s="106">
        <v>0.49173056125643155</v>
      </c>
      <c r="AI33" s="108">
        <v>1090.456005</v>
      </c>
      <c r="AJ33" s="107">
        <v>0.43315162749967073</v>
      </c>
      <c r="AK33" s="108">
        <v>1204.2601569999999</v>
      </c>
      <c r="AL33" s="106">
        <v>0.43302200894112752</v>
      </c>
      <c r="AM33" s="109"/>
    </row>
    <row r="34" spans="1:39" ht="20.100000000000001" customHeight="1">
      <c r="A34" s="93"/>
      <c r="B34" s="104" t="s">
        <v>48</v>
      </c>
      <c r="C34" s="105">
        <v>52764.095048000003</v>
      </c>
      <c r="D34" s="106">
        <v>0.35127308911984945</v>
      </c>
      <c r="E34" s="105">
        <v>60037.122802999998</v>
      </c>
      <c r="F34" s="106">
        <v>0.38367825472641176</v>
      </c>
      <c r="G34" s="105">
        <v>62475.112720999998</v>
      </c>
      <c r="H34" s="106">
        <v>0.39986749921119991</v>
      </c>
      <c r="I34" s="105">
        <v>50841.651008000001</v>
      </c>
      <c r="J34" s="106">
        <v>1.3314890696987203</v>
      </c>
      <c r="K34" s="105">
        <v>58226.515472999999</v>
      </c>
      <c r="L34" s="107">
        <v>1.4416614634256057</v>
      </c>
      <c r="M34" s="105">
        <v>60704.505987999997</v>
      </c>
      <c r="N34" s="106">
        <v>1.4744843373573089</v>
      </c>
      <c r="O34" s="105">
        <v>272.45477899999997</v>
      </c>
      <c r="P34" s="107">
        <v>3.5937931676433776E-3</v>
      </c>
      <c r="Q34" s="105">
        <v>238.74613500000001</v>
      </c>
      <c r="R34" s="106">
        <v>3.0043048787735368E-3</v>
      </c>
      <c r="S34" s="105">
        <v>223.5</v>
      </c>
      <c r="T34" s="106">
        <v>2.7731518760377581E-3</v>
      </c>
      <c r="U34" s="105">
        <v>22.940664999999999</v>
      </c>
      <c r="V34" s="106">
        <v>2.5493585084412885E-4</v>
      </c>
      <c r="W34" s="105">
        <v>20.939309000000002</v>
      </c>
      <c r="X34" s="107">
        <v>2.2672766156576625E-4</v>
      </c>
      <c r="Y34" s="105">
        <v>20.619416999999999</v>
      </c>
      <c r="Z34" s="106">
        <v>2.1923357946031046E-4</v>
      </c>
      <c r="AA34" s="105">
        <v>1082.1939620000001</v>
      </c>
      <c r="AB34" s="107">
        <v>6.5352611665766891E-2</v>
      </c>
      <c r="AC34" s="105">
        <v>1205.4481659999999</v>
      </c>
      <c r="AD34" s="106">
        <v>6.5671376947075963E-2</v>
      </c>
      <c r="AE34" s="105">
        <v>1206.770685</v>
      </c>
      <c r="AF34" s="106">
        <v>6.6239662939475141E-2</v>
      </c>
      <c r="AG34" s="108">
        <v>77.067194000000001</v>
      </c>
      <c r="AH34" s="106">
        <v>2.8744794500914078E-2</v>
      </c>
      <c r="AI34" s="108">
        <v>100.729539</v>
      </c>
      <c r="AJ34" s="107">
        <v>4.0011851514487794E-2</v>
      </c>
      <c r="AK34" s="108">
        <v>102.052054</v>
      </c>
      <c r="AL34" s="106">
        <v>3.6695381129053184E-2</v>
      </c>
      <c r="AM34" s="109"/>
    </row>
    <row r="35" spans="1:39" ht="20.100000000000001" customHeight="1">
      <c r="A35" s="93"/>
      <c r="B35" s="104" t="s">
        <v>39</v>
      </c>
      <c r="C35" s="105">
        <v>46782.924132529995</v>
      </c>
      <c r="D35" s="106">
        <v>0.31145388285620318</v>
      </c>
      <c r="E35" s="105">
        <v>55350.786484169999</v>
      </c>
      <c r="F35" s="106">
        <v>0.35372936217588724</v>
      </c>
      <c r="G35" s="105">
        <v>57731.03160006</v>
      </c>
      <c r="H35" s="106">
        <v>0.36950334665085249</v>
      </c>
      <c r="I35" s="105">
        <v>1760.16089769</v>
      </c>
      <c r="J35" s="106">
        <v>4.609675236188826E-2</v>
      </c>
      <c r="K35" s="105">
        <v>2466.8596585999999</v>
      </c>
      <c r="L35" s="107">
        <v>6.1078298719970302E-2</v>
      </c>
      <c r="M35" s="105">
        <v>2460.4824337399996</v>
      </c>
      <c r="N35" s="106">
        <v>5.9763978832305956E-2</v>
      </c>
      <c r="O35" s="105">
        <v>37235.251313289999</v>
      </c>
      <c r="P35" s="107">
        <v>0.49114863118325297</v>
      </c>
      <c r="Q35" s="105">
        <v>45456.765787780001</v>
      </c>
      <c r="R35" s="106">
        <v>0.57201337826680809</v>
      </c>
      <c r="S35" s="105">
        <v>46393.594666029996</v>
      </c>
      <c r="T35" s="106">
        <v>0.57564422409054328</v>
      </c>
      <c r="U35" s="105">
        <v>40385.625791540006</v>
      </c>
      <c r="V35" s="106">
        <v>0.44879884140406767</v>
      </c>
      <c r="W35" s="105">
        <v>47953.830019760004</v>
      </c>
      <c r="X35" s="107">
        <v>0.51923679733187122</v>
      </c>
      <c r="Y35" s="105">
        <v>50140.840620090006</v>
      </c>
      <c r="Z35" s="106">
        <v>0.53311672033652879</v>
      </c>
      <c r="AA35" s="105">
        <v>4257.1436349699998</v>
      </c>
      <c r="AB35" s="107">
        <v>0.25708464891766386</v>
      </c>
      <c r="AC35" s="105">
        <v>5097.8621047500001</v>
      </c>
      <c r="AD35" s="106">
        <v>0.27772544133204258</v>
      </c>
      <c r="AE35" s="105">
        <v>5198.3796188400001</v>
      </c>
      <c r="AF35" s="106">
        <v>0.28533914360324303</v>
      </c>
      <c r="AG35" s="108">
        <v>706.26518637000004</v>
      </c>
      <c r="AH35" s="106">
        <v>0.26342528632034318</v>
      </c>
      <c r="AI35" s="108">
        <v>886.54316247999998</v>
      </c>
      <c r="AJ35" s="107">
        <v>0.35215323856822361</v>
      </c>
      <c r="AK35" s="108">
        <v>987.05980614999999</v>
      </c>
      <c r="AL35" s="106">
        <v>0.35492216338775118</v>
      </c>
      <c r="AM35" s="109"/>
    </row>
    <row r="36" spans="1:39" ht="20.100000000000001" customHeight="1">
      <c r="A36" s="93"/>
      <c r="B36" s="104" t="s">
        <v>299</v>
      </c>
      <c r="C36" s="105">
        <v>11967.006906909999</v>
      </c>
      <c r="D36" s="106">
        <v>7.966946992807733E-2</v>
      </c>
      <c r="E36" s="105">
        <v>55576.978632999999</v>
      </c>
      <c r="F36" s="106">
        <v>0.35517488462673286</v>
      </c>
      <c r="G36" s="105">
        <v>52983.730439999999</v>
      </c>
      <c r="H36" s="106">
        <v>0.33911858445997867</v>
      </c>
      <c r="I36" s="105">
        <v>3311.8501079299999</v>
      </c>
      <c r="J36" s="106">
        <v>8.6733851709407533E-2</v>
      </c>
      <c r="K36" s="105">
        <v>9512.6372420000007</v>
      </c>
      <c r="L36" s="107">
        <v>0.23552847729137955</v>
      </c>
      <c r="M36" s="105">
        <v>10106.654196</v>
      </c>
      <c r="N36" s="106">
        <v>0.24548594989034847</v>
      </c>
      <c r="O36" s="105">
        <v>5504.89015535</v>
      </c>
      <c r="P36" s="107">
        <v>7.2611817276745663E-2</v>
      </c>
      <c r="Q36" s="105">
        <v>22161.140165000001</v>
      </c>
      <c r="R36" s="106">
        <v>0.27886868835339962</v>
      </c>
      <c r="S36" s="105">
        <v>23717.247156000001</v>
      </c>
      <c r="T36" s="106">
        <v>0.29427976932936278</v>
      </c>
      <c r="U36" s="105">
        <v>10360.83769183</v>
      </c>
      <c r="V36" s="106">
        <v>0.11513829143246725</v>
      </c>
      <c r="W36" s="105">
        <v>48637.903844</v>
      </c>
      <c r="X36" s="107">
        <v>0.52664384493350347</v>
      </c>
      <c r="Y36" s="105">
        <v>45616.068917999997</v>
      </c>
      <c r="Z36" s="106">
        <v>0.4850076056855222</v>
      </c>
      <c r="AA36" s="105">
        <v>1256.27285807</v>
      </c>
      <c r="AB36" s="107">
        <v>7.5865062200089955E-2</v>
      </c>
      <c r="AC36" s="105">
        <v>4850.7992620000005</v>
      </c>
      <c r="AD36" s="106">
        <v>0.26426575261752061</v>
      </c>
      <c r="AE36" s="105">
        <v>4831.7418170000001</v>
      </c>
      <c r="AF36" s="106">
        <v>0.26521438857179996</v>
      </c>
      <c r="AG36" s="108">
        <v>-145.66316262000001</v>
      </c>
      <c r="AH36" s="106">
        <v>-5.43299614082891E-2</v>
      </c>
      <c r="AI36" s="108">
        <v>621.91714000000002</v>
      </c>
      <c r="AJ36" s="107">
        <v>0.24703832169821524</v>
      </c>
      <c r="AK36" s="108">
        <v>603.12319200000002</v>
      </c>
      <c r="AL36" s="106">
        <v>0.21686810339173693</v>
      </c>
      <c r="AM36" s="109"/>
    </row>
    <row r="37" spans="1:39" ht="20.100000000000001" customHeight="1">
      <c r="A37" s="93"/>
      <c r="B37" s="104" t="s">
        <v>66</v>
      </c>
      <c r="C37" s="105">
        <v>51730.159400999997</v>
      </c>
      <c r="D37" s="106">
        <v>0.34438973845606147</v>
      </c>
      <c r="E37" s="105">
        <v>42513.082068000003</v>
      </c>
      <c r="F37" s="106">
        <v>0.2716876553930378</v>
      </c>
      <c r="G37" s="105">
        <v>49185.475077000003</v>
      </c>
      <c r="H37" s="106">
        <v>0.31480812214595366</v>
      </c>
      <c r="I37" s="105">
        <v>7040.187672</v>
      </c>
      <c r="J37" s="106">
        <v>0.18437506941740897</v>
      </c>
      <c r="K37" s="105">
        <v>8524.6628760000003</v>
      </c>
      <c r="L37" s="107">
        <v>0.21106669113185894</v>
      </c>
      <c r="M37" s="105">
        <v>9345.4850370000004</v>
      </c>
      <c r="N37" s="106">
        <v>0.22699750352613959</v>
      </c>
      <c r="O37" s="105">
        <v>14035.7264</v>
      </c>
      <c r="P37" s="107">
        <v>0.18513713660802325</v>
      </c>
      <c r="Q37" s="105">
        <v>8988.0133170000008</v>
      </c>
      <c r="R37" s="106">
        <v>0.11310228020547691</v>
      </c>
      <c r="S37" s="105">
        <v>8047.1759430000002</v>
      </c>
      <c r="T37" s="106">
        <v>9.9848058448037416E-2</v>
      </c>
      <c r="U37" s="105">
        <v>31311.596990999999</v>
      </c>
      <c r="V37" s="106">
        <v>0.34796064631034235</v>
      </c>
      <c r="W37" s="105">
        <v>30562.223434</v>
      </c>
      <c r="X37" s="107">
        <v>0.33092311935610114</v>
      </c>
      <c r="Y37" s="105">
        <v>34950.161668000001</v>
      </c>
      <c r="Z37" s="106">
        <v>0.37160357371850894</v>
      </c>
      <c r="AA37" s="105">
        <v>8947.9184270000005</v>
      </c>
      <c r="AB37" s="107">
        <v>0.540355849977188</v>
      </c>
      <c r="AC37" s="105">
        <v>9801.0943499999994</v>
      </c>
      <c r="AD37" s="106">
        <v>0.53395191905141326</v>
      </c>
      <c r="AE37" s="105">
        <v>9889.1162660000009</v>
      </c>
      <c r="AF37" s="106">
        <v>0.54281375606097126</v>
      </c>
      <c r="AG37" s="108">
        <v>1110.381961</v>
      </c>
      <c r="AH37" s="106">
        <v>0.41415418973820411</v>
      </c>
      <c r="AI37" s="108">
        <v>1060.5771729999999</v>
      </c>
      <c r="AJ37" s="107">
        <v>0.42128313885891239</v>
      </c>
      <c r="AK37" s="108">
        <v>1152.5412550000001</v>
      </c>
      <c r="AL37" s="106">
        <v>0.41442517775470039</v>
      </c>
      <c r="AM37" s="109"/>
    </row>
    <row r="38" spans="1:39" ht="20.100000000000001" customHeight="1">
      <c r="A38" s="93"/>
      <c r="B38" s="104" t="s">
        <v>52</v>
      </c>
      <c r="C38" s="105">
        <v>30009.680959000001</v>
      </c>
      <c r="D38" s="106">
        <v>0.19978724783167923</v>
      </c>
      <c r="E38" s="105">
        <v>37827.802379000001</v>
      </c>
      <c r="F38" s="106">
        <v>0.24174551542941514</v>
      </c>
      <c r="G38" s="105">
        <v>37638.651960000003</v>
      </c>
      <c r="H38" s="106">
        <v>0.24090350505069125</v>
      </c>
      <c r="I38" s="105">
        <v>803.53232600000001</v>
      </c>
      <c r="J38" s="106">
        <v>2.104366180103474E-2</v>
      </c>
      <c r="K38" s="105">
        <v>997.88806699999998</v>
      </c>
      <c r="L38" s="107">
        <v>2.4707244789073199E-2</v>
      </c>
      <c r="M38" s="105">
        <v>998.41002600000002</v>
      </c>
      <c r="N38" s="106">
        <v>2.4250917154132093E-2</v>
      </c>
      <c r="O38" s="105">
        <v>25155.599150999999</v>
      </c>
      <c r="P38" s="107">
        <v>0.33181293676936879</v>
      </c>
      <c r="Q38" s="105">
        <v>32189.683840999998</v>
      </c>
      <c r="R38" s="106">
        <v>0.40506466925503937</v>
      </c>
      <c r="S38" s="105">
        <v>31883.978761999999</v>
      </c>
      <c r="T38" s="106">
        <v>0.39561125512030576</v>
      </c>
      <c r="U38" s="105">
        <v>18472.832770000001</v>
      </c>
      <c r="V38" s="106">
        <v>0.20528556341855198</v>
      </c>
      <c r="W38" s="105">
        <v>21287.398182000001</v>
      </c>
      <c r="X38" s="107">
        <v>0.23049671842677344</v>
      </c>
      <c r="Y38" s="105">
        <v>21076.680936999997</v>
      </c>
      <c r="Z38" s="106">
        <v>0.22409538567270842</v>
      </c>
      <c r="AA38" s="105">
        <v>4204.6379989999996</v>
      </c>
      <c r="AB38" s="107">
        <v>0.25391388604307713</v>
      </c>
      <c r="AC38" s="105">
        <v>5188.2605640000002</v>
      </c>
      <c r="AD38" s="106">
        <v>0.28265024146885881</v>
      </c>
      <c r="AE38" s="105">
        <v>5341.3563590000003</v>
      </c>
      <c r="AF38" s="106">
        <v>0.29318713924491979</v>
      </c>
      <c r="AG38" s="108">
        <v>490.68764199999998</v>
      </c>
      <c r="AH38" s="106">
        <v>0.18301841161400134</v>
      </c>
      <c r="AI38" s="108">
        <v>916.01143200000001</v>
      </c>
      <c r="AJ38" s="107">
        <v>0.36385864331968532</v>
      </c>
      <c r="AK38" s="108">
        <v>1056.1255490000001</v>
      </c>
      <c r="AL38" s="106">
        <v>0.37975648722058591</v>
      </c>
      <c r="AM38" s="109"/>
    </row>
    <row r="39" spans="1:39" ht="20.100000000000001" customHeight="1">
      <c r="A39" s="93"/>
      <c r="B39" s="104" t="s">
        <v>49</v>
      </c>
      <c r="C39" s="105">
        <v>35480.489866999997</v>
      </c>
      <c r="D39" s="106">
        <v>0.23620875649868692</v>
      </c>
      <c r="E39" s="105">
        <v>23156.395390000001</v>
      </c>
      <c r="F39" s="106">
        <v>0.14798519572869959</v>
      </c>
      <c r="G39" s="105">
        <v>23738.120782999998</v>
      </c>
      <c r="H39" s="106">
        <v>0.15193414753585555</v>
      </c>
      <c r="I39" s="105">
        <v>4850.0193859999999</v>
      </c>
      <c r="J39" s="106">
        <v>0.12701687833209357</v>
      </c>
      <c r="K39" s="105">
        <v>5892.5245500000001</v>
      </c>
      <c r="L39" s="107">
        <v>0.14589616941723924</v>
      </c>
      <c r="M39" s="105">
        <v>7025.8847830000004</v>
      </c>
      <c r="N39" s="106">
        <v>0.1706554875952441</v>
      </c>
      <c r="O39" s="105">
        <v>0</v>
      </c>
      <c r="P39" s="107">
        <v>0</v>
      </c>
      <c r="Q39" s="105">
        <v>0</v>
      </c>
      <c r="R39" s="106">
        <v>0</v>
      </c>
      <c r="S39" s="105">
        <v>0</v>
      </c>
      <c r="T39" s="106">
        <v>0</v>
      </c>
      <c r="U39" s="105">
        <v>0</v>
      </c>
      <c r="V39" s="106">
        <v>0</v>
      </c>
      <c r="W39" s="105">
        <v>0</v>
      </c>
      <c r="X39" s="107">
        <v>0</v>
      </c>
      <c r="Y39" s="105">
        <v>0</v>
      </c>
      <c r="Z39" s="106">
        <v>0</v>
      </c>
      <c r="AA39" s="105">
        <v>5304.7426530000002</v>
      </c>
      <c r="AB39" s="107">
        <v>0.32034810649621698</v>
      </c>
      <c r="AC39" s="105">
        <v>5651.3667459999997</v>
      </c>
      <c r="AD39" s="106">
        <v>0.30787971338017373</v>
      </c>
      <c r="AE39" s="105">
        <v>5638.9668229999997</v>
      </c>
      <c r="AF39" s="106">
        <v>0.30952298255604632</v>
      </c>
      <c r="AG39" s="108">
        <v>572.10837700000002</v>
      </c>
      <c r="AH39" s="106">
        <v>0.21338700522970225</v>
      </c>
      <c r="AI39" s="108">
        <v>249.23284799999999</v>
      </c>
      <c r="AJ39" s="107">
        <v>9.9000430317753213E-2</v>
      </c>
      <c r="AK39" s="108">
        <v>253.15154200000001</v>
      </c>
      <c r="AL39" s="106">
        <v>9.1026999976869791E-2</v>
      </c>
      <c r="AM39" s="109"/>
    </row>
    <row r="40" spans="1:39" ht="20.100000000000001" customHeight="1">
      <c r="A40" s="93"/>
      <c r="B40" s="104" t="s">
        <v>42</v>
      </c>
      <c r="C40" s="105">
        <v>13646.556318000001</v>
      </c>
      <c r="D40" s="106">
        <v>9.0850946828729143E-2</v>
      </c>
      <c r="E40" s="105">
        <v>22009.040889</v>
      </c>
      <c r="F40" s="106">
        <v>0.14065281616179975</v>
      </c>
      <c r="G40" s="105">
        <v>22572.797773999999</v>
      </c>
      <c r="H40" s="106">
        <v>0.14447558080284234</v>
      </c>
      <c r="I40" s="105">
        <v>0</v>
      </c>
      <c r="J40" s="106">
        <v>0</v>
      </c>
      <c r="K40" s="105">
        <v>0</v>
      </c>
      <c r="L40" s="107">
        <v>0</v>
      </c>
      <c r="M40" s="105">
        <v>0</v>
      </c>
      <c r="N40" s="106">
        <v>0</v>
      </c>
      <c r="O40" s="105">
        <v>8337.4754319999993</v>
      </c>
      <c r="P40" s="107">
        <v>0.10997480885778889</v>
      </c>
      <c r="Q40" s="105">
        <v>14504.241193</v>
      </c>
      <c r="R40" s="106">
        <v>0.18251672463320925</v>
      </c>
      <c r="S40" s="105">
        <v>15288.609085</v>
      </c>
      <c r="T40" s="106">
        <v>0.18969859045224008</v>
      </c>
      <c r="U40" s="105">
        <v>11608.460878</v>
      </c>
      <c r="V40" s="106">
        <v>0.12900292345159625</v>
      </c>
      <c r="W40" s="105">
        <v>18596.715900000003</v>
      </c>
      <c r="X40" s="107">
        <v>0.20136241882718789</v>
      </c>
      <c r="Y40" s="105">
        <v>19114.528643000001</v>
      </c>
      <c r="Z40" s="106">
        <v>0.20323302710748425</v>
      </c>
      <c r="AA40" s="105">
        <v>1474.8845630000001</v>
      </c>
      <c r="AB40" s="107">
        <v>8.9066804549010517E-2</v>
      </c>
      <c r="AC40" s="105">
        <v>2228.699032</v>
      </c>
      <c r="AD40" s="106">
        <v>0.1214168625082593</v>
      </c>
      <c r="AE40" s="105">
        <v>2260.61085</v>
      </c>
      <c r="AF40" s="106">
        <v>0.12408496709656186</v>
      </c>
      <c r="AG40" s="108">
        <v>192.603534</v>
      </c>
      <c r="AH40" s="106">
        <v>7.1837947090428872E-2</v>
      </c>
      <c r="AI40" s="108">
        <v>118.32938799999999</v>
      </c>
      <c r="AJ40" s="107">
        <v>4.7002874722341506E-2</v>
      </c>
      <c r="AK40" s="108">
        <v>80.241206000000005</v>
      </c>
      <c r="AL40" s="106">
        <v>2.8852742507513563E-2</v>
      </c>
      <c r="AM40" s="109"/>
    </row>
    <row r="41" spans="1:39" ht="20.100000000000001" customHeight="1">
      <c r="A41" s="93"/>
      <c r="B41" s="104" t="s">
        <v>234</v>
      </c>
      <c r="C41" s="105">
        <v>3670.3722429999998</v>
      </c>
      <c r="D41" s="106">
        <v>2.4435233748356138E-2</v>
      </c>
      <c r="E41" s="105">
        <v>14280.018588000001</v>
      </c>
      <c r="F41" s="106">
        <v>9.1259080274093046E-2</v>
      </c>
      <c r="G41" s="105">
        <v>16761.033776</v>
      </c>
      <c r="H41" s="106">
        <v>0.10727780020396412</v>
      </c>
      <c r="I41" s="105">
        <v>1101.3572569999999</v>
      </c>
      <c r="J41" s="106">
        <v>2.8843381763863595E-2</v>
      </c>
      <c r="K41" s="105">
        <v>6323.5698060000004</v>
      </c>
      <c r="L41" s="107">
        <v>0.15656864963556491</v>
      </c>
      <c r="M41" s="105">
        <v>6532.7196590000003</v>
      </c>
      <c r="N41" s="106">
        <v>0.15867673512483244</v>
      </c>
      <c r="O41" s="105">
        <v>0</v>
      </c>
      <c r="P41" s="107">
        <v>0</v>
      </c>
      <c r="Q41" s="105">
        <v>260.25552699999997</v>
      </c>
      <c r="R41" s="106">
        <v>3.2749721770108558E-3</v>
      </c>
      <c r="S41" s="105">
        <v>311.06766599999997</v>
      </c>
      <c r="T41" s="106">
        <v>3.8596773223381949E-3</v>
      </c>
      <c r="U41" s="105">
        <v>1.4425E-2</v>
      </c>
      <c r="V41" s="106">
        <v>1.603026611663855E-7</v>
      </c>
      <c r="W41" s="105">
        <v>10278.997613</v>
      </c>
      <c r="X41" s="107">
        <v>0.11129942693121261</v>
      </c>
      <c r="Y41" s="105">
        <v>12950.815348</v>
      </c>
      <c r="Z41" s="106">
        <v>0.13769805449259631</v>
      </c>
      <c r="AA41" s="105">
        <v>3301.90931</v>
      </c>
      <c r="AB41" s="107">
        <v>0.19939900283052059</v>
      </c>
      <c r="AC41" s="105">
        <v>3405.8715569999999</v>
      </c>
      <c r="AD41" s="106">
        <v>0.18554781629081804</v>
      </c>
      <c r="AE41" s="105">
        <v>3221.2648359999998</v>
      </c>
      <c r="AF41" s="106">
        <v>0.17681528034087413</v>
      </c>
      <c r="AG41" s="108">
        <v>-374.66495800000001</v>
      </c>
      <c r="AH41" s="106">
        <v>-0.13974386071982334</v>
      </c>
      <c r="AI41" s="108">
        <v>-1044.747854</v>
      </c>
      <c r="AJ41" s="107">
        <v>-0.41499540670316942</v>
      </c>
      <c r="AK41" s="108">
        <v>-1224.354889</v>
      </c>
      <c r="AL41" s="106">
        <v>-0.44024757491970329</v>
      </c>
      <c r="AM41" s="109"/>
    </row>
    <row r="42" spans="1:39" ht="20.100000000000001" customHeight="1">
      <c r="A42" s="93"/>
      <c r="B42" s="104" t="s">
        <v>59</v>
      </c>
      <c r="C42" s="105">
        <v>14832.353352260001</v>
      </c>
      <c r="D42" s="106">
        <v>9.8745303529336581E-2</v>
      </c>
      <c r="E42" s="105">
        <v>16423.72312499</v>
      </c>
      <c r="F42" s="106">
        <v>0.10495881765325196</v>
      </c>
      <c r="G42" s="105">
        <v>16555.598746129999</v>
      </c>
      <c r="H42" s="106">
        <v>0.10596292796017409</v>
      </c>
      <c r="I42" s="105">
        <v>209.96029826</v>
      </c>
      <c r="J42" s="106">
        <v>5.4986381571260172E-3</v>
      </c>
      <c r="K42" s="105">
        <v>209.99472084999999</v>
      </c>
      <c r="L42" s="107">
        <v>5.1993716971204572E-3</v>
      </c>
      <c r="M42" s="105">
        <v>210.09199706999999</v>
      </c>
      <c r="N42" s="106">
        <v>5.1030373123383804E-3</v>
      </c>
      <c r="O42" s="105">
        <v>12010.387786899999</v>
      </c>
      <c r="P42" s="107">
        <v>0.15842206816019433</v>
      </c>
      <c r="Q42" s="105">
        <v>12739.99881282</v>
      </c>
      <c r="R42" s="106">
        <v>0.16031606370894419</v>
      </c>
      <c r="S42" s="105">
        <v>12735.849936979999</v>
      </c>
      <c r="T42" s="106">
        <v>0.15802436754215413</v>
      </c>
      <c r="U42" s="105">
        <v>12180.08027531</v>
      </c>
      <c r="V42" s="106">
        <v>0.13535523614228037</v>
      </c>
      <c r="W42" s="105">
        <v>13640.75679284</v>
      </c>
      <c r="X42" s="107">
        <v>0.14770004538487658</v>
      </c>
      <c r="Y42" s="105">
        <v>13859.493312920002</v>
      </c>
      <c r="Z42" s="106">
        <v>0.14735946843199732</v>
      </c>
      <c r="AA42" s="105">
        <v>1758.8625535799999</v>
      </c>
      <c r="AB42" s="107">
        <v>0.10621595155192046</v>
      </c>
      <c r="AC42" s="105">
        <v>1898.2632609100001</v>
      </c>
      <c r="AD42" s="106">
        <v>0.10341511619339611</v>
      </c>
      <c r="AE42" s="105">
        <v>1908.42679877</v>
      </c>
      <c r="AF42" s="106">
        <v>0.10475357867612302</v>
      </c>
      <c r="AG42" s="108">
        <v>161.92303030000002</v>
      </c>
      <c r="AH42" s="106">
        <v>6.0394624344812443E-2</v>
      </c>
      <c r="AI42" s="108">
        <v>110.10730219</v>
      </c>
      <c r="AJ42" s="107">
        <v>4.3736892570183573E-2</v>
      </c>
      <c r="AK42" s="108">
        <v>120.25071954000001</v>
      </c>
      <c r="AL42" s="106">
        <v>4.3239168753655695E-2</v>
      </c>
      <c r="AM42" s="109"/>
    </row>
    <row r="43" spans="1:39" ht="20.100000000000001" customHeight="1">
      <c r="A43" s="93"/>
      <c r="B43" s="104" t="s">
        <v>64</v>
      </c>
      <c r="C43" s="105">
        <v>12043.676662149999</v>
      </c>
      <c r="D43" s="106">
        <v>8.0179893194897642E-2</v>
      </c>
      <c r="E43" s="105">
        <v>15220.32029172</v>
      </c>
      <c r="F43" s="106">
        <v>9.7268250929778324E-2</v>
      </c>
      <c r="G43" s="105">
        <v>15193.375234159999</v>
      </c>
      <c r="H43" s="106">
        <v>9.7244113613560737E-2</v>
      </c>
      <c r="I43" s="105">
        <v>484.79795000000001</v>
      </c>
      <c r="J43" s="106">
        <v>1.2696345587513987E-2</v>
      </c>
      <c r="K43" s="105">
        <v>0</v>
      </c>
      <c r="L43" s="107">
        <v>0</v>
      </c>
      <c r="M43" s="105">
        <v>0</v>
      </c>
      <c r="N43" s="106">
        <v>0</v>
      </c>
      <c r="O43" s="105">
        <v>3257.7729703099999</v>
      </c>
      <c r="P43" s="107">
        <v>4.2971396153903947E-2</v>
      </c>
      <c r="Q43" s="105">
        <v>5851.9985164600002</v>
      </c>
      <c r="R43" s="106">
        <v>7.3639674600706223E-2</v>
      </c>
      <c r="S43" s="105">
        <v>2617.6400558999999</v>
      </c>
      <c r="T43" s="106">
        <v>3.2479254728459361E-2</v>
      </c>
      <c r="U43" s="105">
        <v>7526.7133702800002</v>
      </c>
      <c r="V43" s="106">
        <v>8.3643132276776319E-2</v>
      </c>
      <c r="W43" s="105">
        <v>10297.822158610001</v>
      </c>
      <c r="X43" s="107">
        <v>0.11150325625558018</v>
      </c>
      <c r="Y43" s="105">
        <v>9793.3462345399985</v>
      </c>
      <c r="Z43" s="106">
        <v>0.10412662733831696</v>
      </c>
      <c r="AA43" s="105">
        <v>4253.75496991</v>
      </c>
      <c r="AB43" s="107">
        <v>0.25688001082180695</v>
      </c>
      <c r="AC43" s="105">
        <v>4644.3623816300005</v>
      </c>
      <c r="AD43" s="106">
        <v>0.25301931783174098</v>
      </c>
      <c r="AE43" s="105">
        <v>4678.01731406</v>
      </c>
      <c r="AF43" s="106">
        <v>0.25677644805264993</v>
      </c>
      <c r="AG43" s="108">
        <v>431.66427352999995</v>
      </c>
      <c r="AH43" s="106">
        <v>0.16100366695595811</v>
      </c>
      <c r="AI43" s="108">
        <v>365.37815558</v>
      </c>
      <c r="AJ43" s="107">
        <v>0.14513574322726105</v>
      </c>
      <c r="AK43" s="108">
        <v>399.03308800999997</v>
      </c>
      <c r="AL43" s="106">
        <v>0.14348237662742166</v>
      </c>
      <c r="AM43" s="109"/>
    </row>
    <row r="44" spans="1:39" ht="20.100000000000001" customHeight="1">
      <c r="A44" s="93"/>
      <c r="B44" s="104" t="s">
        <v>57</v>
      </c>
      <c r="C44" s="105">
        <v>13416.302878</v>
      </c>
      <c r="D44" s="106">
        <v>8.9318051455925099E-2</v>
      </c>
      <c r="E44" s="105">
        <v>12977.854208999999</v>
      </c>
      <c r="F44" s="106">
        <v>8.2937359762252388E-2</v>
      </c>
      <c r="G44" s="105">
        <v>13714.043659000001</v>
      </c>
      <c r="H44" s="106">
        <v>8.7775757468209467E-2</v>
      </c>
      <c r="I44" s="105">
        <v>242.38007500000001</v>
      </c>
      <c r="J44" s="106">
        <v>6.3476778227456584E-3</v>
      </c>
      <c r="K44" s="105">
        <v>99.320869999999999</v>
      </c>
      <c r="L44" s="107">
        <v>2.4591385836801637E-3</v>
      </c>
      <c r="M44" s="105">
        <v>99.87715</v>
      </c>
      <c r="N44" s="106">
        <v>2.4259697190188514E-3</v>
      </c>
      <c r="O44" s="105">
        <v>3153.7663259999999</v>
      </c>
      <c r="P44" s="107">
        <v>4.1599504755695835E-2</v>
      </c>
      <c r="Q44" s="105">
        <v>5482.3844060000001</v>
      </c>
      <c r="R44" s="106">
        <v>6.8988569043254913E-2</v>
      </c>
      <c r="S44" s="105">
        <v>5286.3176990000002</v>
      </c>
      <c r="T44" s="106">
        <v>6.5591775589769377E-2</v>
      </c>
      <c r="U44" s="105">
        <v>11214.128336000002</v>
      </c>
      <c r="V44" s="106">
        <v>0.12462077053186625</v>
      </c>
      <c r="W44" s="105">
        <v>10545.384883999999</v>
      </c>
      <c r="X44" s="107">
        <v>0.1141838278932843</v>
      </c>
      <c r="Y44" s="105">
        <v>11181.542170000001</v>
      </c>
      <c r="Z44" s="106">
        <v>0.11888646094191256</v>
      </c>
      <c r="AA44" s="105">
        <v>1198.2861829999999</v>
      </c>
      <c r="AB44" s="107">
        <v>7.2363304852788565E-2</v>
      </c>
      <c r="AC44" s="105">
        <v>1450.2803249999999</v>
      </c>
      <c r="AD44" s="106">
        <v>7.9009540674022521E-2</v>
      </c>
      <c r="AE44" s="105">
        <v>1471.1470879999999</v>
      </c>
      <c r="AF44" s="106">
        <v>8.0751288090421577E-2</v>
      </c>
      <c r="AG44" s="108">
        <v>296.78954199999998</v>
      </c>
      <c r="AH44" s="106">
        <v>0.11069761271975734</v>
      </c>
      <c r="AI44" s="108">
        <v>247.07847000000001</v>
      </c>
      <c r="AJ44" s="107">
        <v>9.8144666919073531E-2</v>
      </c>
      <c r="AK44" s="108">
        <v>267.99721499999998</v>
      </c>
      <c r="AL44" s="106">
        <v>9.6365134855098636E-2</v>
      </c>
      <c r="AM44" s="109"/>
    </row>
    <row r="45" spans="1:39" ht="20.100000000000001" customHeight="1">
      <c r="A45" s="93"/>
      <c r="B45" s="104" t="s">
        <v>60</v>
      </c>
      <c r="C45" s="105">
        <v>82346.239784999998</v>
      </c>
      <c r="D45" s="106">
        <v>0.54821404594102341</v>
      </c>
      <c r="E45" s="105">
        <v>11511.588874999999</v>
      </c>
      <c r="F45" s="106">
        <v>7.3566921972271423E-2</v>
      </c>
      <c r="G45" s="105">
        <v>11508.808885</v>
      </c>
      <c r="H45" s="106">
        <v>7.3661309716976306E-2</v>
      </c>
      <c r="I45" s="105">
        <v>31297.223853</v>
      </c>
      <c r="J45" s="106">
        <v>0.81964119272260538</v>
      </c>
      <c r="K45" s="105">
        <v>6429.3080650000002</v>
      </c>
      <c r="L45" s="107">
        <v>0.15918667978852336</v>
      </c>
      <c r="M45" s="105">
        <v>7639.1616569999996</v>
      </c>
      <c r="N45" s="106">
        <v>0.18555169884775319</v>
      </c>
      <c r="O45" s="105">
        <v>23640.254041</v>
      </c>
      <c r="P45" s="107">
        <v>0.31182489720211354</v>
      </c>
      <c r="Q45" s="105">
        <v>1726.7697370000001</v>
      </c>
      <c r="R45" s="106">
        <v>2.1729117187122619E-2</v>
      </c>
      <c r="S45" s="105">
        <v>1300.6475909999999</v>
      </c>
      <c r="T45" s="106">
        <v>1.613822508745253E-2</v>
      </c>
      <c r="U45" s="105">
        <v>39990.666520999999</v>
      </c>
      <c r="V45" s="106">
        <v>0.44440972375277493</v>
      </c>
      <c r="W45" s="105">
        <v>0</v>
      </c>
      <c r="X45" s="107">
        <v>0</v>
      </c>
      <c r="Y45" s="105">
        <v>0</v>
      </c>
      <c r="Z45" s="106">
        <v>0</v>
      </c>
      <c r="AA45" s="105">
        <v>10637.165373</v>
      </c>
      <c r="AB45" s="107">
        <v>0.64236778457114641</v>
      </c>
      <c r="AC45" s="105">
        <v>10022.657080999999</v>
      </c>
      <c r="AD45" s="106">
        <v>0.54602239212136405</v>
      </c>
      <c r="AE45" s="105">
        <v>4216.2757549999997</v>
      </c>
      <c r="AF45" s="106">
        <v>0.23143144620809303</v>
      </c>
      <c r="AG45" s="108">
        <v>2511.084006</v>
      </c>
      <c r="AH45" s="106">
        <v>0.93659299087757231</v>
      </c>
      <c r="AI45" s="108">
        <v>657.322858</v>
      </c>
      <c r="AJ45" s="107">
        <v>0.26110220350928781</v>
      </c>
      <c r="AK45" s="108">
        <v>732.96427900000003</v>
      </c>
      <c r="AL45" s="106">
        <v>0.26355572982280862</v>
      </c>
      <c r="AM45" s="109"/>
    </row>
    <row r="46" spans="1:39" ht="20.100000000000001" customHeight="1">
      <c r="A46" s="93"/>
      <c r="B46" s="104" t="s">
        <v>226</v>
      </c>
      <c r="C46" s="105">
        <v>6238.6124979399992</v>
      </c>
      <c r="D46" s="106">
        <v>4.1533104698933905E-2</v>
      </c>
      <c r="E46" s="105">
        <v>9967.5910252900012</v>
      </c>
      <c r="F46" s="106">
        <v>6.3699720270719129E-2</v>
      </c>
      <c r="G46" s="105">
        <v>10182.38916735</v>
      </c>
      <c r="H46" s="106">
        <v>6.517165500006937E-2</v>
      </c>
      <c r="I46" s="105">
        <v>93.141890230000001</v>
      </c>
      <c r="J46" s="106">
        <v>2.4392875981310825E-3</v>
      </c>
      <c r="K46" s="105">
        <v>251.57753918</v>
      </c>
      <c r="L46" s="107">
        <v>6.2289429541328642E-3</v>
      </c>
      <c r="M46" s="105">
        <v>239.15704947999998</v>
      </c>
      <c r="N46" s="106">
        <v>5.8090139749519595E-3</v>
      </c>
      <c r="O46" s="105">
        <v>5339.7502870400003</v>
      </c>
      <c r="P46" s="107">
        <v>7.0433552932782723E-2</v>
      </c>
      <c r="Q46" s="105">
        <v>7766.0143138399999</v>
      </c>
      <c r="R46" s="106">
        <v>9.7725036226008977E-2</v>
      </c>
      <c r="S46" s="105">
        <v>7959.1688380200003</v>
      </c>
      <c r="T46" s="106">
        <v>9.8756080513898989E-2</v>
      </c>
      <c r="U46" s="105">
        <v>5157.6341632000003</v>
      </c>
      <c r="V46" s="106">
        <v>5.7315943270961789E-2</v>
      </c>
      <c r="W46" s="105">
        <v>8232.5936401899999</v>
      </c>
      <c r="X46" s="107">
        <v>8.9141275132884182E-2</v>
      </c>
      <c r="Y46" s="105">
        <v>8383.7204721999988</v>
      </c>
      <c r="Z46" s="106">
        <v>8.9138943565431089E-2</v>
      </c>
      <c r="AA46" s="105">
        <v>854.33868471000005</v>
      </c>
      <c r="AB46" s="107">
        <v>5.1592659221374113E-2</v>
      </c>
      <c r="AC46" s="105">
        <v>1368.50331194</v>
      </c>
      <c r="AD46" s="106">
        <v>7.455442663283593E-2</v>
      </c>
      <c r="AE46" s="105">
        <v>1439.1516372999999</v>
      </c>
      <c r="AF46" s="106">
        <v>7.8995057270177055E-2</v>
      </c>
      <c r="AG46" s="108">
        <v>29.56050329</v>
      </c>
      <c r="AH46" s="106">
        <v>1.1025581032762716E-2</v>
      </c>
      <c r="AI46" s="108">
        <v>144.10927088999998</v>
      </c>
      <c r="AJ46" s="107">
        <v>5.724317619195872E-2</v>
      </c>
      <c r="AK46" s="108">
        <v>160.20089078000001</v>
      </c>
      <c r="AL46" s="106">
        <v>5.7604256984243783E-2</v>
      </c>
      <c r="AM46" s="109"/>
    </row>
    <row r="47" spans="1:39" ht="20.100000000000001" customHeight="1">
      <c r="A47" s="93"/>
      <c r="B47" s="104" t="s">
        <v>74</v>
      </c>
      <c r="C47" s="105">
        <v>6384.6468850000001</v>
      </c>
      <c r="D47" s="106">
        <v>4.25053179097096E-2</v>
      </c>
      <c r="E47" s="105">
        <v>9175.6407419999996</v>
      </c>
      <c r="F47" s="106">
        <v>5.8638616601247293E-2</v>
      </c>
      <c r="G47" s="105">
        <v>9268.9364420000002</v>
      </c>
      <c r="H47" s="106">
        <v>5.9325166037904054E-2</v>
      </c>
      <c r="I47" s="105">
        <v>0</v>
      </c>
      <c r="J47" s="106">
        <v>0</v>
      </c>
      <c r="K47" s="105">
        <v>0</v>
      </c>
      <c r="L47" s="107">
        <v>0</v>
      </c>
      <c r="M47" s="105">
        <v>0</v>
      </c>
      <c r="N47" s="106">
        <v>0</v>
      </c>
      <c r="O47" s="105">
        <v>5866.8330470000001</v>
      </c>
      <c r="P47" s="107">
        <v>7.7385996301474233E-2</v>
      </c>
      <c r="Q47" s="105">
        <v>7698.4658129999998</v>
      </c>
      <c r="R47" s="106">
        <v>9.687502753109356E-2</v>
      </c>
      <c r="S47" s="105">
        <v>7951.339962</v>
      </c>
      <c r="T47" s="106">
        <v>9.8658941085612059E-2</v>
      </c>
      <c r="U47" s="105">
        <v>2460.4432079999997</v>
      </c>
      <c r="V47" s="106">
        <v>2.7342502176163502E-2</v>
      </c>
      <c r="W47" s="105">
        <v>4780.1568480000005</v>
      </c>
      <c r="X47" s="107">
        <v>5.175881324759208E-2</v>
      </c>
      <c r="Y47" s="105">
        <v>4789.9049780000005</v>
      </c>
      <c r="Z47" s="106">
        <v>5.0928113709601965E-2</v>
      </c>
      <c r="AA47" s="105">
        <v>3340.9337780000001</v>
      </c>
      <c r="AB47" s="107">
        <v>0.20175565144640628</v>
      </c>
      <c r="AC47" s="105">
        <v>3738.177162</v>
      </c>
      <c r="AD47" s="106">
        <v>0.20365142892477772</v>
      </c>
      <c r="AE47" s="105">
        <v>3743.6827579999999</v>
      </c>
      <c r="AF47" s="106">
        <v>0.20549080875480888</v>
      </c>
      <c r="AG47" s="108">
        <v>268.70102900000001</v>
      </c>
      <c r="AH47" s="106">
        <v>0.10022105982980456</v>
      </c>
      <c r="AI47" s="108">
        <v>350.47491100000002</v>
      </c>
      <c r="AJ47" s="107">
        <v>0.13921586694132818</v>
      </c>
      <c r="AK47" s="108">
        <v>355.98050699999999</v>
      </c>
      <c r="AL47" s="106">
        <v>0.12800173898389725</v>
      </c>
      <c r="AM47" s="109"/>
    </row>
    <row r="48" spans="1:39" ht="20.100000000000001" customHeight="1">
      <c r="A48" s="93"/>
      <c r="B48" s="104" t="s">
        <v>72</v>
      </c>
      <c r="C48" s="105">
        <v>6544.7625619999999</v>
      </c>
      <c r="D48" s="106">
        <v>4.3571276274486634E-2</v>
      </c>
      <c r="E48" s="105">
        <v>7570.6356750000004</v>
      </c>
      <c r="F48" s="106">
        <v>4.8381537078062073E-2</v>
      </c>
      <c r="G48" s="105">
        <v>7335.4071329999997</v>
      </c>
      <c r="H48" s="106">
        <v>4.6949749719823436E-2</v>
      </c>
      <c r="I48" s="105">
        <v>1236.556959</v>
      </c>
      <c r="J48" s="106">
        <v>3.238411897185077E-2</v>
      </c>
      <c r="K48" s="105">
        <v>1794.1829459999999</v>
      </c>
      <c r="L48" s="107">
        <v>4.4423135929936415E-2</v>
      </c>
      <c r="M48" s="105">
        <v>1807.652427</v>
      </c>
      <c r="N48" s="106">
        <v>4.3907040303141763E-2</v>
      </c>
      <c r="O48" s="105">
        <v>3988.8455650000001</v>
      </c>
      <c r="P48" s="107">
        <v>5.2614551269374463E-2</v>
      </c>
      <c r="Q48" s="105">
        <v>4089.1416009999998</v>
      </c>
      <c r="R48" s="106">
        <v>5.1456447920633891E-2</v>
      </c>
      <c r="S48" s="105">
        <v>4102.0343089999997</v>
      </c>
      <c r="T48" s="106">
        <v>5.0897378700557487E-2</v>
      </c>
      <c r="U48" s="105">
        <v>4674.9832750000005</v>
      </c>
      <c r="V48" s="106">
        <v>5.1952323042692844E-2</v>
      </c>
      <c r="W48" s="105">
        <v>5511.1697349999995</v>
      </c>
      <c r="X48" s="107">
        <v>5.9674109900597648E-2</v>
      </c>
      <c r="Y48" s="105">
        <v>5264.4239390000002</v>
      </c>
      <c r="Z48" s="106">
        <v>5.5973381979884176E-2</v>
      </c>
      <c r="AA48" s="105">
        <v>1822.2563110000001</v>
      </c>
      <c r="AB48" s="107">
        <v>0.11004423719772698</v>
      </c>
      <c r="AC48" s="105">
        <v>1929.471297</v>
      </c>
      <c r="AD48" s="106">
        <v>0.1051152927415467</v>
      </c>
      <c r="AE48" s="105">
        <v>1940.5012220000001</v>
      </c>
      <c r="AF48" s="106">
        <v>0.10651414429985068</v>
      </c>
      <c r="AG48" s="108">
        <v>117.220483</v>
      </c>
      <c r="AH48" s="106">
        <v>4.3721310200198697E-2</v>
      </c>
      <c r="AI48" s="108">
        <v>98.462605999999994</v>
      </c>
      <c r="AJ48" s="107">
        <v>3.911137894715784E-2</v>
      </c>
      <c r="AK48" s="108">
        <v>109.638882</v>
      </c>
      <c r="AL48" s="106">
        <v>3.9423415833975163E-2</v>
      </c>
      <c r="AM48" s="109"/>
    </row>
    <row r="49" spans="1:102" ht="20.100000000000001" customHeight="1">
      <c r="A49" s="93"/>
      <c r="B49" s="104" t="s">
        <v>41</v>
      </c>
      <c r="C49" s="105">
        <v>11730.883602299999</v>
      </c>
      <c r="D49" s="106">
        <v>7.8097496362566785E-2</v>
      </c>
      <c r="E49" s="105">
        <v>6492.5953070600008</v>
      </c>
      <c r="F49" s="106">
        <v>4.1492122202984656E-2</v>
      </c>
      <c r="G49" s="105">
        <v>6793.4925516499998</v>
      </c>
      <c r="H49" s="106">
        <v>4.3481264126236499E-2</v>
      </c>
      <c r="I49" s="105">
        <v>0</v>
      </c>
      <c r="J49" s="106">
        <v>0</v>
      </c>
      <c r="K49" s="105">
        <v>0</v>
      </c>
      <c r="L49" s="107">
        <v>0</v>
      </c>
      <c r="M49" s="105">
        <v>0</v>
      </c>
      <c r="N49" s="106">
        <v>0</v>
      </c>
      <c r="O49" s="105">
        <v>4048.2904951300002</v>
      </c>
      <c r="P49" s="107">
        <v>5.3398654908651179E-2</v>
      </c>
      <c r="Q49" s="105">
        <v>2866.9669080100002</v>
      </c>
      <c r="R49" s="106">
        <v>3.6076993116628778E-2</v>
      </c>
      <c r="S49" s="105">
        <v>2815.02979891</v>
      </c>
      <c r="T49" s="106">
        <v>3.492843475592599E-2</v>
      </c>
      <c r="U49" s="105">
        <v>9517.0002709700002</v>
      </c>
      <c r="V49" s="106">
        <v>0.10576086445460678</v>
      </c>
      <c r="W49" s="105">
        <v>4104.4839349800004</v>
      </c>
      <c r="X49" s="107">
        <v>4.4442729438314794E-2</v>
      </c>
      <c r="Y49" s="105">
        <v>4408.30812573</v>
      </c>
      <c r="Z49" s="106">
        <v>4.6870829071828768E-2</v>
      </c>
      <c r="AA49" s="105">
        <v>2152.5556801100001</v>
      </c>
      <c r="AB49" s="107">
        <v>0.12999068594985339</v>
      </c>
      <c r="AC49" s="105">
        <v>2337.0311850500002</v>
      </c>
      <c r="AD49" s="106">
        <v>0.12731866887297599</v>
      </c>
      <c r="AE49" s="105">
        <v>2334.9960768299998</v>
      </c>
      <c r="AF49" s="106">
        <v>0.1281679734325134</v>
      </c>
      <c r="AG49" s="108">
        <v>170.86417655000002</v>
      </c>
      <c r="AH49" s="106">
        <v>6.3729524685920871E-2</v>
      </c>
      <c r="AI49" s="108">
        <v>159.98037988999999</v>
      </c>
      <c r="AJ49" s="107">
        <v>6.354750819806719E-2</v>
      </c>
      <c r="AK49" s="108">
        <v>157.94527166999998</v>
      </c>
      <c r="AL49" s="106">
        <v>5.6793192437483875E-2</v>
      </c>
      <c r="AM49" s="109"/>
    </row>
    <row r="50" spans="1:102" ht="20.100000000000001" customHeight="1">
      <c r="A50" s="93"/>
      <c r="B50" s="104" t="s">
        <v>38</v>
      </c>
      <c r="C50" s="105">
        <v>5920.942771</v>
      </c>
      <c r="D50" s="106">
        <v>3.941824181347061E-2</v>
      </c>
      <c r="E50" s="105">
        <v>5556.9504079999997</v>
      </c>
      <c r="F50" s="106">
        <v>3.5512711712362803E-2</v>
      </c>
      <c r="G50" s="105">
        <v>6652.1451740000002</v>
      </c>
      <c r="H50" s="106">
        <v>4.257658032561059E-2</v>
      </c>
      <c r="I50" s="105">
        <v>9.7690680000000008</v>
      </c>
      <c r="J50" s="106">
        <v>2.5584155914009965E-4</v>
      </c>
      <c r="K50" s="105">
        <v>950.22522300000003</v>
      </c>
      <c r="L50" s="107">
        <v>2.3527134922049997E-2</v>
      </c>
      <c r="M50" s="105">
        <v>956.55292199999997</v>
      </c>
      <c r="N50" s="106">
        <v>2.3234227482572353E-2</v>
      </c>
      <c r="O50" s="105">
        <v>26.479417000000002</v>
      </c>
      <c r="P50" s="107">
        <v>3.4927465118084753E-4</v>
      </c>
      <c r="Q50" s="105">
        <v>19.79205</v>
      </c>
      <c r="R50" s="106">
        <v>2.4905681667236108E-4</v>
      </c>
      <c r="S50" s="105">
        <v>152.02896000000001</v>
      </c>
      <c r="T50" s="106">
        <v>1.8863507634723456E-3</v>
      </c>
      <c r="U50" s="105">
        <v>3010.9851189999999</v>
      </c>
      <c r="V50" s="106">
        <v>3.3460584215465224E-2</v>
      </c>
      <c r="W50" s="105">
        <v>2011.124738</v>
      </c>
      <c r="X50" s="107">
        <v>2.1776153595317031E-2</v>
      </c>
      <c r="Y50" s="105">
        <v>3059.2972759999998</v>
      </c>
      <c r="Z50" s="106">
        <v>3.2527626384909789E-2</v>
      </c>
      <c r="AA50" s="105">
        <v>2348.2118009999999</v>
      </c>
      <c r="AB50" s="107">
        <v>0.14180616352369194</v>
      </c>
      <c r="AC50" s="105">
        <v>2631.19659</v>
      </c>
      <c r="AD50" s="106">
        <v>0.14334444894227905</v>
      </c>
      <c r="AE50" s="105">
        <v>2661.4711630000002</v>
      </c>
      <c r="AF50" s="106">
        <v>0.14608819633388173</v>
      </c>
      <c r="AG50" s="108">
        <v>282.34364099999999</v>
      </c>
      <c r="AH50" s="106">
        <v>0.10530952948909569</v>
      </c>
      <c r="AI50" s="108">
        <v>267.474806</v>
      </c>
      <c r="AJ50" s="107">
        <v>0.10624651247077015</v>
      </c>
      <c r="AK50" s="108">
        <v>297.74937899999998</v>
      </c>
      <c r="AL50" s="106">
        <v>0.10706327325213762</v>
      </c>
      <c r="AM50" s="110"/>
    </row>
    <row r="51" spans="1:102" ht="20.100000000000001" customHeight="1">
      <c r="A51" s="93"/>
      <c r="B51" s="104" t="s">
        <v>232</v>
      </c>
      <c r="C51" s="105">
        <v>6555.3369259999999</v>
      </c>
      <c r="D51" s="106">
        <v>4.3641674326502469E-2</v>
      </c>
      <c r="E51" s="105">
        <v>6370.8323309999996</v>
      </c>
      <c r="F51" s="106">
        <v>4.0713973551552936E-2</v>
      </c>
      <c r="G51" s="105">
        <v>6262.7980129999996</v>
      </c>
      <c r="H51" s="106">
        <v>4.0084591615012891E-2</v>
      </c>
      <c r="I51" s="105">
        <v>2620.4373909999999</v>
      </c>
      <c r="J51" s="106">
        <v>6.8626483892061649E-2</v>
      </c>
      <c r="K51" s="105">
        <v>3973.3435880000002</v>
      </c>
      <c r="L51" s="107">
        <v>9.8378140701636835E-2</v>
      </c>
      <c r="M51" s="105">
        <v>3683.9713109999998</v>
      </c>
      <c r="N51" s="106">
        <v>8.948195704643333E-2</v>
      </c>
      <c r="O51" s="105">
        <v>595.04018699999995</v>
      </c>
      <c r="P51" s="107">
        <v>7.8488304237593776E-3</v>
      </c>
      <c r="Q51" s="105">
        <v>897.89400799999999</v>
      </c>
      <c r="R51" s="106">
        <v>1.1298810549774657E-2</v>
      </c>
      <c r="S51" s="105">
        <v>997.69515799999999</v>
      </c>
      <c r="T51" s="106">
        <v>1.2379240264525668E-2</v>
      </c>
      <c r="U51" s="105">
        <v>5640.5043910000004</v>
      </c>
      <c r="V51" s="106">
        <v>6.2682000984262229E-2</v>
      </c>
      <c r="W51" s="105">
        <v>5279.1274050000002</v>
      </c>
      <c r="X51" s="107">
        <v>5.7161590749885867E-2</v>
      </c>
      <c r="Y51" s="105">
        <v>5275.8521360000004</v>
      </c>
      <c r="Z51" s="106">
        <v>5.6094890969934065E-2</v>
      </c>
      <c r="AA51" s="105">
        <v>682.29839100000004</v>
      </c>
      <c r="AB51" s="107">
        <v>4.12033178459007E-2</v>
      </c>
      <c r="AC51" s="105">
        <v>857.33990400000005</v>
      </c>
      <c r="AD51" s="106">
        <v>4.6706854425919736E-2</v>
      </c>
      <c r="AE51" s="105">
        <v>723.77887499999997</v>
      </c>
      <c r="AF51" s="106">
        <v>3.9728234467936649E-2</v>
      </c>
      <c r="AG51" s="108">
        <v>-1063.411611</v>
      </c>
      <c r="AH51" s="106">
        <v>-0.39663502252438282</v>
      </c>
      <c r="AI51" s="108">
        <v>-1041.4809580000001</v>
      </c>
      <c r="AJ51" s="107">
        <v>-0.4136977281973116</v>
      </c>
      <c r="AK51" s="108">
        <v>-1172.177044</v>
      </c>
      <c r="AL51" s="106">
        <v>-0.42148571924193656</v>
      </c>
      <c r="AM51" s="109"/>
    </row>
    <row r="52" spans="1:102" ht="20.100000000000001" customHeight="1">
      <c r="A52" s="93"/>
      <c r="B52" s="104" t="s">
        <v>63</v>
      </c>
      <c r="C52" s="105">
        <v>5663.476455</v>
      </c>
      <c r="D52" s="106">
        <v>3.7704178716522728E-2</v>
      </c>
      <c r="E52" s="105">
        <v>5479.7342740000004</v>
      </c>
      <c r="F52" s="106">
        <v>3.50192478329052E-2</v>
      </c>
      <c r="G52" s="105">
        <v>5820.8725930000001</v>
      </c>
      <c r="H52" s="106">
        <v>3.7256079510962527E-2</v>
      </c>
      <c r="I52" s="105">
        <v>1723.5961749999999</v>
      </c>
      <c r="J52" s="106">
        <v>4.5139160945538721E-2</v>
      </c>
      <c r="K52" s="105">
        <v>1884.4868280000001</v>
      </c>
      <c r="L52" s="107">
        <v>4.6659018081213387E-2</v>
      </c>
      <c r="M52" s="105">
        <v>2156.7583089999998</v>
      </c>
      <c r="N52" s="106">
        <v>5.2386660501188738E-2</v>
      </c>
      <c r="O52" s="105">
        <v>3887.926845</v>
      </c>
      <c r="P52" s="107">
        <v>5.1283390892028637E-2</v>
      </c>
      <c r="Q52" s="105">
        <v>3556.3416710000001</v>
      </c>
      <c r="R52" s="106">
        <v>4.4751864287859287E-2</v>
      </c>
      <c r="S52" s="105">
        <v>3638.4341989999998</v>
      </c>
      <c r="T52" s="106">
        <v>4.5145103466652292E-2</v>
      </c>
      <c r="U52" s="105">
        <v>3907.833979</v>
      </c>
      <c r="V52" s="106">
        <v>4.3427118629471406E-2</v>
      </c>
      <c r="W52" s="105">
        <v>3688.103302</v>
      </c>
      <c r="X52" s="107">
        <v>3.9934223105234319E-2</v>
      </c>
      <c r="Y52" s="105">
        <v>3988.9304929999998</v>
      </c>
      <c r="Z52" s="106">
        <v>4.2411844631629059E-2</v>
      </c>
      <c r="AA52" s="105">
        <v>1723.0623869999999</v>
      </c>
      <c r="AB52" s="107">
        <v>0.10405401527596062</v>
      </c>
      <c r="AC52" s="105">
        <v>1766.289806</v>
      </c>
      <c r="AD52" s="106">
        <v>9.6225359927756271E-2</v>
      </c>
      <c r="AE52" s="105">
        <v>1765.9575930000001</v>
      </c>
      <c r="AF52" s="106">
        <v>9.6933441605541529E-2</v>
      </c>
      <c r="AG52" s="108">
        <v>45.446499000000003</v>
      </c>
      <c r="AH52" s="106">
        <v>1.695079588003421E-2</v>
      </c>
      <c r="AI52" s="108">
        <v>40.262715999999998</v>
      </c>
      <c r="AJ52" s="107">
        <v>1.5993181644184749E-2</v>
      </c>
      <c r="AK52" s="108">
        <v>39.930503000000002</v>
      </c>
      <c r="AL52" s="106">
        <v>1.4358016020528129E-2</v>
      </c>
      <c r="AM52" s="109"/>
    </row>
    <row r="53" spans="1:102" ht="20.100000000000001" customHeight="1">
      <c r="A53" s="93"/>
      <c r="B53" s="104" t="s">
        <v>54</v>
      </c>
      <c r="C53" s="105">
        <v>1809.470429</v>
      </c>
      <c r="D53" s="106">
        <v>1.2046416539270145E-2</v>
      </c>
      <c r="E53" s="105">
        <v>3690.5472960000002</v>
      </c>
      <c r="F53" s="106">
        <v>2.3585119995853682E-2</v>
      </c>
      <c r="G53" s="105">
        <v>4094.1168560000001</v>
      </c>
      <c r="H53" s="106">
        <v>2.6204102680023725E-2</v>
      </c>
      <c r="I53" s="105">
        <v>150.06328999999999</v>
      </c>
      <c r="J53" s="106">
        <v>3.929998857955838E-3</v>
      </c>
      <c r="K53" s="105">
        <v>227.38677100000001</v>
      </c>
      <c r="L53" s="107">
        <v>5.6299907762038907E-3</v>
      </c>
      <c r="M53" s="105">
        <v>224.213964</v>
      </c>
      <c r="N53" s="106">
        <v>5.4460533489910645E-3</v>
      </c>
      <c r="O53" s="105">
        <v>1102.901218</v>
      </c>
      <c r="P53" s="107">
        <v>1.4547731100117568E-2</v>
      </c>
      <c r="Q53" s="105">
        <v>1479.116239</v>
      </c>
      <c r="R53" s="106">
        <v>1.8612724905895814E-2</v>
      </c>
      <c r="S53" s="105">
        <v>1455.458492</v>
      </c>
      <c r="T53" s="106">
        <v>1.8059093725212017E-2</v>
      </c>
      <c r="U53" s="105">
        <v>1192.55349</v>
      </c>
      <c r="V53" s="106">
        <v>1.3252651509896742E-2</v>
      </c>
      <c r="W53" s="105">
        <v>2674.9140659999998</v>
      </c>
      <c r="X53" s="107">
        <v>2.8963563748620153E-2</v>
      </c>
      <c r="Y53" s="105">
        <v>3340.1852199999998</v>
      </c>
      <c r="Z53" s="106">
        <v>3.5514135139758062E-2</v>
      </c>
      <c r="AA53" s="105">
        <v>532.19549199999994</v>
      </c>
      <c r="AB53" s="107">
        <v>3.2138753809594578E-2</v>
      </c>
      <c r="AC53" s="105">
        <v>501.64523400000002</v>
      </c>
      <c r="AD53" s="106">
        <v>2.7329033454034164E-2</v>
      </c>
      <c r="AE53" s="105">
        <v>500.758914</v>
      </c>
      <c r="AF53" s="106">
        <v>2.7486665105141847E-2</v>
      </c>
      <c r="AG53" s="108">
        <v>-123.209335</v>
      </c>
      <c r="AH53" s="106">
        <v>-4.595505339365645E-2</v>
      </c>
      <c r="AI53" s="108">
        <v>-97.362488999999997</v>
      </c>
      <c r="AJ53" s="107">
        <v>-3.8674389773082858E-2</v>
      </c>
      <c r="AK53" s="108">
        <v>-107.24880899999999</v>
      </c>
      <c r="AL53" s="106">
        <v>-3.8564005011521178E-2</v>
      </c>
      <c r="AM53" s="109"/>
    </row>
    <row r="54" spans="1:102" ht="18.75" customHeight="1">
      <c r="A54" s="93"/>
      <c r="B54" s="104" t="s">
        <v>185</v>
      </c>
      <c r="C54" s="105">
        <v>3645.6344172199997</v>
      </c>
      <c r="D54" s="106">
        <v>2.4270543489346784E-2</v>
      </c>
      <c r="E54" s="105">
        <v>3145.3981201399997</v>
      </c>
      <c r="F54" s="106">
        <v>2.0101244110498045E-2</v>
      </c>
      <c r="G54" s="105">
        <v>3153.9925062900002</v>
      </c>
      <c r="H54" s="106">
        <v>2.018690389008489E-2</v>
      </c>
      <c r="I54" s="105">
        <v>0</v>
      </c>
      <c r="J54" s="106">
        <v>0</v>
      </c>
      <c r="K54" s="105">
        <v>0</v>
      </c>
      <c r="L54" s="107">
        <v>0</v>
      </c>
      <c r="M54" s="105">
        <v>0</v>
      </c>
      <c r="N54" s="106">
        <v>0</v>
      </c>
      <c r="O54" s="105">
        <v>47.683987080000001</v>
      </c>
      <c r="P54" s="107">
        <v>6.2897185214761493E-4</v>
      </c>
      <c r="Q54" s="105">
        <v>4.5609098600000006</v>
      </c>
      <c r="R54" s="106">
        <v>5.7393028557485665E-5</v>
      </c>
      <c r="S54" s="105">
        <v>3.2911489</v>
      </c>
      <c r="T54" s="106">
        <v>4.0836043607850573E-5</v>
      </c>
      <c r="U54" s="105">
        <v>35.153216479999998</v>
      </c>
      <c r="V54" s="106">
        <v>3.906519341630529E-4</v>
      </c>
      <c r="W54" s="105">
        <v>27.717270940000002</v>
      </c>
      <c r="X54" s="107">
        <v>3.0011840530224602E-4</v>
      </c>
      <c r="Y54" s="105">
        <v>23.56555663</v>
      </c>
      <c r="Z54" s="106">
        <v>2.5055807019032361E-4</v>
      </c>
      <c r="AA54" s="105">
        <v>3359.1770742800004</v>
      </c>
      <c r="AB54" s="107">
        <v>0.20285734587379617</v>
      </c>
      <c r="AC54" s="105">
        <v>3059.5931352199996</v>
      </c>
      <c r="AD54" s="106">
        <v>0.16668298128027395</v>
      </c>
      <c r="AE54" s="105">
        <v>3059.4282696999999</v>
      </c>
      <c r="AF54" s="106">
        <v>0.16793206852918346</v>
      </c>
      <c r="AG54" s="108">
        <v>-880.29549737000002</v>
      </c>
      <c r="AH54" s="106">
        <v>-0.32833572702777525</v>
      </c>
      <c r="AI54" s="108">
        <v>-783.94069732000003</v>
      </c>
      <c r="AJ54" s="107">
        <v>-0.31139742213385752</v>
      </c>
      <c r="AK54" s="108">
        <v>-843.10556284000006</v>
      </c>
      <c r="AL54" s="106">
        <v>-0.30315979686639821</v>
      </c>
      <c r="AM54" s="109"/>
    </row>
    <row r="55" spans="1:102" ht="18.75" customHeight="1">
      <c r="A55" s="93"/>
      <c r="B55" s="104" t="s">
        <v>53</v>
      </c>
      <c r="C55" s="105">
        <v>2491.0552950000001</v>
      </c>
      <c r="D55" s="106">
        <v>1.6584017746290824E-2</v>
      </c>
      <c r="E55" s="105">
        <v>2215.114806</v>
      </c>
      <c r="F55" s="106">
        <v>1.4156097812572823E-2</v>
      </c>
      <c r="G55" s="105">
        <v>2201.3788199999999</v>
      </c>
      <c r="H55" s="106">
        <v>1.4089767992911791E-2</v>
      </c>
      <c r="I55" s="105">
        <v>2147.279356</v>
      </c>
      <c r="J55" s="106">
        <v>5.6234975368007374E-2</v>
      </c>
      <c r="K55" s="105">
        <v>1866.424325</v>
      </c>
      <c r="L55" s="107">
        <v>4.6211798901144401E-2</v>
      </c>
      <c r="M55" s="105">
        <v>1886.1801390000001</v>
      </c>
      <c r="N55" s="106">
        <v>4.581444206035884E-2</v>
      </c>
      <c r="O55" s="105">
        <v>0</v>
      </c>
      <c r="P55" s="107">
        <v>0</v>
      </c>
      <c r="Q55" s="105">
        <v>0</v>
      </c>
      <c r="R55" s="106">
        <v>0</v>
      </c>
      <c r="S55" s="105">
        <v>0</v>
      </c>
      <c r="T55" s="106">
        <v>0</v>
      </c>
      <c r="U55" s="105">
        <v>0</v>
      </c>
      <c r="V55" s="106">
        <v>0</v>
      </c>
      <c r="W55" s="105">
        <v>0</v>
      </c>
      <c r="X55" s="107">
        <v>0</v>
      </c>
      <c r="Y55" s="105">
        <v>0</v>
      </c>
      <c r="Z55" s="106">
        <v>0</v>
      </c>
      <c r="AA55" s="105">
        <v>2211.3584219999998</v>
      </c>
      <c r="AB55" s="107">
        <v>0.13354172475672069</v>
      </c>
      <c r="AC55" s="105">
        <v>2133.4329240000002</v>
      </c>
      <c r="AD55" s="106">
        <v>0.11622687867883527</v>
      </c>
      <c r="AE55" s="105">
        <v>2111.9668590000001</v>
      </c>
      <c r="AF55" s="106">
        <v>0.11592589596216621</v>
      </c>
      <c r="AG55" s="108">
        <v>-321.78744599999999</v>
      </c>
      <c r="AH55" s="106">
        <v>-0.12002141933757166</v>
      </c>
      <c r="AI55" s="108">
        <v>-85.851813000000007</v>
      </c>
      <c r="AJ55" s="107">
        <v>-3.4102111735124424E-2</v>
      </c>
      <c r="AK55" s="108">
        <v>-107.31787799999999</v>
      </c>
      <c r="AL55" s="106">
        <v>-3.858884050654416E-2</v>
      </c>
      <c r="AM55" s="110"/>
    </row>
    <row r="56" spans="1:102" ht="18.75" customHeight="1">
      <c r="A56" s="93"/>
      <c r="B56" s="104" t="s">
        <v>235</v>
      </c>
      <c r="C56" s="105">
        <v>0</v>
      </c>
      <c r="D56" s="106">
        <v>0</v>
      </c>
      <c r="E56" s="105">
        <v>1582.6825019400001</v>
      </c>
      <c r="F56" s="106">
        <v>1.0114423073252717E-2</v>
      </c>
      <c r="G56" s="105">
        <v>1589.3593228900002</v>
      </c>
      <c r="H56" s="106">
        <v>1.0172580890412801E-2</v>
      </c>
      <c r="I56" s="105">
        <v>0</v>
      </c>
      <c r="J56" s="106">
        <v>0</v>
      </c>
      <c r="K56" s="105">
        <v>0</v>
      </c>
      <c r="L56" s="107">
        <v>0</v>
      </c>
      <c r="M56" s="105">
        <v>0</v>
      </c>
      <c r="N56" s="106">
        <v>0</v>
      </c>
      <c r="O56" s="105">
        <v>0</v>
      </c>
      <c r="P56" s="107">
        <v>0</v>
      </c>
      <c r="Q56" s="105">
        <v>0</v>
      </c>
      <c r="R56" s="106">
        <v>0</v>
      </c>
      <c r="S56" s="105">
        <v>0</v>
      </c>
      <c r="T56" s="106">
        <v>0</v>
      </c>
      <c r="U56" s="105">
        <v>0</v>
      </c>
      <c r="V56" s="106">
        <v>0</v>
      </c>
      <c r="W56" s="105">
        <v>2.5000000000000001E-2</v>
      </c>
      <c r="X56" s="107">
        <v>2.7069620774707301E-7</v>
      </c>
      <c r="Y56" s="105">
        <v>2.5000000000000001E-2</v>
      </c>
      <c r="Z56" s="106">
        <v>2.6580962432195646E-7</v>
      </c>
      <c r="AA56" s="105">
        <v>0</v>
      </c>
      <c r="AB56" s="107">
        <v>0</v>
      </c>
      <c r="AC56" s="105">
        <v>1572.9766505499999</v>
      </c>
      <c r="AD56" s="106">
        <v>8.5693890007725176E-2</v>
      </c>
      <c r="AE56" s="105">
        <v>1576.22108622</v>
      </c>
      <c r="AF56" s="106">
        <v>8.6518801597592843E-2</v>
      </c>
      <c r="AG56" s="108">
        <v>0</v>
      </c>
      <c r="AH56" s="106">
        <v>0</v>
      </c>
      <c r="AI56" s="108">
        <v>52.464966859999997</v>
      </c>
      <c r="AJ56" s="107">
        <v>2.0840167487660623E-2</v>
      </c>
      <c r="AK56" s="108">
        <v>55.839452860000002</v>
      </c>
      <c r="AL56" s="106">
        <v>2.0078478819598271E-2</v>
      </c>
      <c r="AM56" s="110"/>
    </row>
    <row r="57" spans="1:102" ht="18.75" customHeight="1">
      <c r="A57" s="93"/>
      <c r="B57" s="104" t="s">
        <v>300</v>
      </c>
      <c r="C57" s="105">
        <v>0</v>
      </c>
      <c r="D57" s="106">
        <v>0</v>
      </c>
      <c r="E57" s="105">
        <v>0</v>
      </c>
      <c r="F57" s="106">
        <v>0</v>
      </c>
      <c r="G57" s="105">
        <v>1512.3263743</v>
      </c>
      <c r="H57" s="106">
        <v>9.6795370019270369E-3</v>
      </c>
      <c r="I57" s="105">
        <v>0</v>
      </c>
      <c r="J57" s="106">
        <v>0</v>
      </c>
      <c r="K57" s="105">
        <v>0</v>
      </c>
      <c r="L57" s="107">
        <v>0</v>
      </c>
      <c r="M57" s="105">
        <v>0</v>
      </c>
      <c r="N57" s="106">
        <v>0</v>
      </c>
      <c r="O57" s="105">
        <v>0</v>
      </c>
      <c r="P57" s="107">
        <v>0</v>
      </c>
      <c r="Q57" s="105">
        <v>0</v>
      </c>
      <c r="R57" s="106">
        <v>0</v>
      </c>
      <c r="S57" s="105">
        <v>0.31970323</v>
      </c>
      <c r="T57" s="106">
        <v>3.9668260046972298E-6</v>
      </c>
      <c r="U57" s="105">
        <v>0</v>
      </c>
      <c r="V57" s="106">
        <v>0</v>
      </c>
      <c r="W57" s="105">
        <v>0</v>
      </c>
      <c r="X57" s="107">
        <v>0</v>
      </c>
      <c r="Y57" s="105">
        <v>5.1504136100000002</v>
      </c>
      <c r="Z57" s="106">
        <v>5.4761180271071663E-5</v>
      </c>
      <c r="AA57" s="105">
        <v>0</v>
      </c>
      <c r="AB57" s="107">
        <v>0</v>
      </c>
      <c r="AC57" s="105">
        <v>0</v>
      </c>
      <c r="AD57" s="106">
        <v>0</v>
      </c>
      <c r="AE57" s="105">
        <v>1423.25300309</v>
      </c>
      <c r="AF57" s="106">
        <v>7.8122380974374919E-2</v>
      </c>
      <c r="AG57" s="108">
        <v>0</v>
      </c>
      <c r="AH57" s="106">
        <v>0</v>
      </c>
      <c r="AI57" s="108">
        <v>0</v>
      </c>
      <c r="AJ57" s="107">
        <v>0</v>
      </c>
      <c r="AK57" s="108">
        <v>-271.04099889999998</v>
      </c>
      <c r="AL57" s="106">
        <v>-9.745960386289515E-2</v>
      </c>
      <c r="AM57" s="110"/>
    </row>
    <row r="58" spans="1:102" ht="18.75" customHeight="1">
      <c r="A58" s="93"/>
      <c r="B58" s="104" t="s">
        <v>68</v>
      </c>
      <c r="C58" s="105">
        <v>377.91978799999998</v>
      </c>
      <c r="D58" s="106">
        <v>2.5159732437278013E-3</v>
      </c>
      <c r="E58" s="105">
        <v>1109.4304529999999</v>
      </c>
      <c r="F58" s="106">
        <v>7.0900189761609013E-3</v>
      </c>
      <c r="G58" s="105">
        <v>1250.5793570000001</v>
      </c>
      <c r="H58" s="106">
        <v>8.0042439023987749E-3</v>
      </c>
      <c r="I58" s="105">
        <v>0</v>
      </c>
      <c r="J58" s="106">
        <v>0</v>
      </c>
      <c r="K58" s="105">
        <v>0</v>
      </c>
      <c r="L58" s="107">
        <v>0</v>
      </c>
      <c r="M58" s="105">
        <v>0</v>
      </c>
      <c r="N58" s="106">
        <v>0</v>
      </c>
      <c r="O58" s="105">
        <v>0</v>
      </c>
      <c r="P58" s="107">
        <v>0</v>
      </c>
      <c r="Q58" s="105">
        <v>0</v>
      </c>
      <c r="R58" s="106">
        <v>0</v>
      </c>
      <c r="S58" s="105">
        <v>0</v>
      </c>
      <c r="T58" s="106">
        <v>0</v>
      </c>
      <c r="U58" s="105">
        <v>32.551434999999998</v>
      </c>
      <c r="V58" s="106">
        <v>3.617387629313429E-4</v>
      </c>
      <c r="W58" s="105">
        <v>484.50000599999998</v>
      </c>
      <c r="X58" s="107">
        <v>5.2460925711053652E-3</v>
      </c>
      <c r="Y58" s="105">
        <v>578.44998999999996</v>
      </c>
      <c r="Z58" s="106">
        <v>6.150302981237578E-3</v>
      </c>
      <c r="AA58" s="105">
        <v>327.91078199999998</v>
      </c>
      <c r="AB58" s="107">
        <v>1.9802204364049059E-2</v>
      </c>
      <c r="AC58" s="105">
        <v>300.46890100000002</v>
      </c>
      <c r="AD58" s="106">
        <v>1.6369187008613902E-2</v>
      </c>
      <c r="AE58" s="105">
        <v>312.691126</v>
      </c>
      <c r="AF58" s="106">
        <v>1.7163621098738369E-2</v>
      </c>
      <c r="AG58" s="108">
        <v>-67.440326999999996</v>
      </c>
      <c r="AH58" s="106">
        <v>-2.5154131610000581E-2</v>
      </c>
      <c r="AI58" s="108">
        <v>-68.047878999999995</v>
      </c>
      <c r="AJ58" s="107">
        <v>-2.7030021753835606E-2</v>
      </c>
      <c r="AK58" s="108">
        <v>-55.825654</v>
      </c>
      <c r="AL58" s="106">
        <v>-2.0073517092646195E-2</v>
      </c>
      <c r="AM58" s="110"/>
    </row>
    <row r="59" spans="1:102" ht="18.75" customHeight="1">
      <c r="A59" s="93"/>
      <c r="B59" s="104" t="s">
        <v>55</v>
      </c>
      <c r="C59" s="105">
        <v>844.025353</v>
      </c>
      <c r="D59" s="106">
        <v>5.619036823697395E-3</v>
      </c>
      <c r="E59" s="105">
        <v>961.10122000000001</v>
      </c>
      <c r="F59" s="106">
        <v>6.1420937827919835E-3</v>
      </c>
      <c r="G59" s="105">
        <v>964.22918800000002</v>
      </c>
      <c r="H59" s="106">
        <v>6.171480086700265E-3</v>
      </c>
      <c r="I59" s="105">
        <v>0</v>
      </c>
      <c r="J59" s="106">
        <v>0</v>
      </c>
      <c r="K59" s="105">
        <v>0</v>
      </c>
      <c r="L59" s="107">
        <v>0</v>
      </c>
      <c r="M59" s="105">
        <v>0</v>
      </c>
      <c r="N59" s="106">
        <v>0</v>
      </c>
      <c r="O59" s="105">
        <v>451.02270399999998</v>
      </c>
      <c r="P59" s="107">
        <v>5.949179229068474E-3</v>
      </c>
      <c r="Q59" s="105">
        <v>462.87725599999999</v>
      </c>
      <c r="R59" s="106">
        <v>5.8246991033974529E-3</v>
      </c>
      <c r="S59" s="105">
        <v>484.36965400000003</v>
      </c>
      <c r="T59" s="106">
        <v>6.0099803789076499E-3</v>
      </c>
      <c r="U59" s="105">
        <v>196.82634400000001</v>
      </c>
      <c r="V59" s="106">
        <v>2.1872989068180545E-3</v>
      </c>
      <c r="W59" s="105">
        <v>269.24098600000002</v>
      </c>
      <c r="X59" s="107">
        <v>2.9153005552113114E-3</v>
      </c>
      <c r="Y59" s="105">
        <v>274.002836</v>
      </c>
      <c r="Z59" s="106">
        <v>2.9133036360124258E-3</v>
      </c>
      <c r="AA59" s="105">
        <v>593.30276200000003</v>
      </c>
      <c r="AB59" s="107">
        <v>3.5828960765549825E-2</v>
      </c>
      <c r="AC59" s="105">
        <v>634.73965199999998</v>
      </c>
      <c r="AD59" s="106">
        <v>3.4579858450543961E-2</v>
      </c>
      <c r="AE59" s="105">
        <v>630.39607000000001</v>
      </c>
      <c r="AF59" s="106">
        <v>3.4602450750756998E-2</v>
      </c>
      <c r="AG59" s="108">
        <v>3.368236</v>
      </c>
      <c r="AH59" s="106">
        <v>1.2562965721910262E-3</v>
      </c>
      <c r="AI59" s="108">
        <v>-35.394033999999998</v>
      </c>
      <c r="AJ59" s="107">
        <v>-1.4059240685165177E-2</v>
      </c>
      <c r="AK59" s="108">
        <v>-39.737616000000003</v>
      </c>
      <c r="AL59" s="106">
        <v>-1.4288658651397277E-2</v>
      </c>
      <c r="AM59" s="110"/>
    </row>
    <row r="60" spans="1:102" ht="18.75" customHeight="1">
      <c r="A60" s="93"/>
      <c r="B60" s="104" t="s">
        <v>50</v>
      </c>
      <c r="C60" s="105">
        <v>147452.61026700001</v>
      </c>
      <c r="D60" s="106">
        <v>0.98165492765781115</v>
      </c>
      <c r="E60" s="105" t="s">
        <v>301</v>
      </c>
      <c r="F60" s="106">
        <v>0</v>
      </c>
      <c r="G60" s="105" t="s">
        <v>301</v>
      </c>
      <c r="H60" s="106">
        <v>0</v>
      </c>
      <c r="I60" s="105">
        <v>89901.790670000002</v>
      </c>
      <c r="J60" s="106">
        <v>2.3544328173884823</v>
      </c>
      <c r="K60" s="105" t="s">
        <v>301</v>
      </c>
      <c r="L60" s="107">
        <v>0</v>
      </c>
      <c r="M60" s="105" t="s">
        <v>301</v>
      </c>
      <c r="N60" s="106">
        <v>0</v>
      </c>
      <c r="O60" s="105">
        <v>14220.284455000001</v>
      </c>
      <c r="P60" s="107">
        <v>0.18757153500443585</v>
      </c>
      <c r="Q60" s="105" t="s">
        <v>301</v>
      </c>
      <c r="R60" s="106">
        <v>0</v>
      </c>
      <c r="S60" s="105" t="s">
        <v>301</v>
      </c>
      <c r="T60" s="106">
        <v>0</v>
      </c>
      <c r="U60" s="105">
        <v>57003.365084999998</v>
      </c>
      <c r="V60" s="106">
        <v>0.63346905501313855</v>
      </c>
      <c r="W60" s="105" t="s">
        <v>301</v>
      </c>
      <c r="X60" s="107">
        <v>0</v>
      </c>
      <c r="Y60" s="105" t="s">
        <v>301</v>
      </c>
      <c r="Z60" s="106">
        <v>0</v>
      </c>
      <c r="AA60" s="105">
        <v>5413.4487250000002</v>
      </c>
      <c r="AB60" s="107">
        <v>0.32691275752790228</v>
      </c>
      <c r="AC60" s="105" t="s">
        <v>301</v>
      </c>
      <c r="AD60" s="106">
        <v>0</v>
      </c>
      <c r="AE60" s="105" t="s">
        <v>301</v>
      </c>
      <c r="AF60" s="106">
        <v>0</v>
      </c>
      <c r="AG60" s="108">
        <v>362.27035999999998</v>
      </c>
      <c r="AH60" s="106">
        <v>0.13512087973479561</v>
      </c>
      <c r="AI60" s="105" t="s">
        <v>301</v>
      </c>
      <c r="AJ60" s="107">
        <v>0</v>
      </c>
      <c r="AK60" s="105" t="s">
        <v>301</v>
      </c>
      <c r="AL60" s="106">
        <v>0</v>
      </c>
      <c r="AM60" s="110"/>
    </row>
    <row r="61" spans="1:102" ht="22.5" customHeight="1">
      <c r="B61" s="111"/>
      <c r="C61" s="112"/>
      <c r="D61" s="113"/>
      <c r="E61" s="112"/>
      <c r="F61" s="113"/>
      <c r="G61" s="114"/>
      <c r="H61" s="113"/>
      <c r="I61" s="112"/>
      <c r="J61" s="113"/>
      <c r="K61" s="114"/>
      <c r="L61" s="115"/>
      <c r="M61" s="112"/>
      <c r="N61" s="113"/>
      <c r="O61" s="114"/>
      <c r="P61" s="115"/>
      <c r="Q61" s="112"/>
      <c r="R61" s="113"/>
      <c r="S61" s="114"/>
      <c r="T61" s="113"/>
      <c r="U61" s="112"/>
      <c r="V61" s="113"/>
      <c r="W61" s="114"/>
      <c r="X61" s="115"/>
      <c r="Y61" s="112"/>
      <c r="Z61" s="113"/>
      <c r="AA61" s="114"/>
      <c r="AB61" s="115"/>
      <c r="AC61" s="112"/>
      <c r="AD61" s="113"/>
      <c r="AE61" s="114"/>
      <c r="AF61" s="113"/>
      <c r="AG61" s="112"/>
      <c r="AH61" s="113"/>
      <c r="AI61" s="114"/>
      <c r="AJ61" s="115"/>
      <c r="AK61" s="112"/>
      <c r="AL61" s="113"/>
    </row>
    <row r="62" spans="1:102" s="52" customFormat="1" ht="20.100000000000001" customHeight="1">
      <c r="A62" s="44"/>
      <c r="B62" s="85" t="s">
        <v>482</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row>
    <row r="63" spans="1:102" s="52" customFormat="1" ht="20.100000000000001" customHeight="1">
      <c r="A63" s="44"/>
      <c r="B63" s="44"/>
      <c r="C63" s="116"/>
      <c r="D63" s="116"/>
      <c r="E63" s="116"/>
      <c r="F63" s="116"/>
      <c r="G63" s="116"/>
      <c r="H63" s="116"/>
      <c r="I63" s="116"/>
      <c r="J63" s="116"/>
      <c r="K63" s="116"/>
      <c r="L63" s="116"/>
      <c r="M63" s="116"/>
      <c r="N63" s="116"/>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2" customFormat="1" ht="20.100000000000001" customHeight="1">
      <c r="A64" s="44"/>
      <c r="B64" s="117"/>
      <c r="C64" s="116"/>
      <c r="D64" s="116"/>
      <c r="E64" s="116"/>
      <c r="F64" s="116"/>
      <c r="G64" s="116"/>
      <c r="H64" s="116"/>
      <c r="I64" s="116"/>
      <c r="J64" s="116"/>
      <c r="K64" s="116"/>
      <c r="L64" s="116"/>
      <c r="M64" s="116"/>
      <c r="N64" s="116"/>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117"/>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8"/>
      <c r="D66" s="118"/>
      <c r="E66" s="118"/>
      <c r="F66" s="118"/>
      <c r="G66" s="118"/>
      <c r="H66" s="118"/>
      <c r="I66" s="118"/>
      <c r="J66" s="118"/>
      <c r="K66" s="118"/>
      <c r="L66" s="118"/>
      <c r="M66" s="118"/>
      <c r="N66" s="118"/>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c r="B67" s="84"/>
      <c r="C67" s="84"/>
      <c r="D67" s="84"/>
      <c r="E67" s="84"/>
      <c r="F67" s="84"/>
      <c r="G67" s="84"/>
      <c r="H67" s="8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row>
    <row r="68" spans="1:102">
      <c r="B68" s="63"/>
      <c r="C68" s="63"/>
      <c r="D68" s="63"/>
      <c r="E68" s="63"/>
      <c r="F68" s="63"/>
      <c r="G68" s="63"/>
      <c r="H68" s="63"/>
      <c r="I68" s="44"/>
      <c r="J68" s="44"/>
      <c r="K68" s="44"/>
      <c r="L68" s="44"/>
      <c r="M68" s="44"/>
      <c r="N68" s="44"/>
    </row>
    <row r="69" spans="1:102" hidden="1">
      <c r="B69" s="63"/>
      <c r="C69" s="63"/>
      <c r="D69" s="63"/>
      <c r="E69" s="63"/>
      <c r="F69" s="63"/>
      <c r="G69" s="63"/>
      <c r="H69" s="63"/>
      <c r="I69" s="44"/>
      <c r="J69" s="44"/>
      <c r="K69" s="44"/>
      <c r="L69" s="44"/>
      <c r="M69" s="44"/>
      <c r="N69" s="44"/>
    </row>
    <row r="70" spans="1:102">
      <c r="B70" s="44"/>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A62" sqref="A62:XFD62"/>
    </sheetView>
  </sheetViews>
  <sheetFormatPr baseColWidth="10" defaultColWidth="0" defaultRowHeight="14.25" zeroHeight="1"/>
  <cols>
    <col min="1" max="1" width="5.7109375" style="119" customWidth="1"/>
    <col min="2" max="2" width="35.7109375" style="119" customWidth="1"/>
    <col min="3" max="9" width="16.7109375" style="119" customWidth="1"/>
    <col min="10" max="14" width="16.7109375" style="119" hidden="1" customWidth="1"/>
    <col min="15" max="102" width="0" style="119" hidden="1" customWidth="1"/>
    <col min="103" max="16384" width="0" style="120" hidden="1"/>
  </cols>
  <sheetData>
    <row r="1" spans="1:102" ht="90" customHeight="1"/>
    <row r="2" spans="1:102" s="123" customFormat="1" ht="24.95"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5" customHeight="1">
      <c r="A3" s="44"/>
      <c r="B3" s="124" t="s">
        <v>1</v>
      </c>
      <c r="C3" s="125"/>
      <c r="D3" s="126"/>
      <c r="E3" s="126"/>
      <c r="F3" s="127"/>
      <c r="G3" s="128"/>
      <c r="H3" s="128"/>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9"/>
      <c r="C4" s="125"/>
      <c r="D4" s="126"/>
      <c r="E4" s="126"/>
      <c r="F4" s="127"/>
      <c r="G4" s="128"/>
      <c r="H4" s="128"/>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32" customFormat="1" ht="24" customHeight="1">
      <c r="A5" s="130"/>
      <c r="B5" s="131"/>
      <c r="C5" s="653" t="s">
        <v>192</v>
      </c>
      <c r="D5" s="654"/>
      <c r="E5" s="655"/>
      <c r="F5" s="653" t="s">
        <v>193</v>
      </c>
      <c r="G5" s="654"/>
      <c r="H5" s="655"/>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row>
    <row r="6" spans="1:102" s="138" customFormat="1" ht="20.100000000000001" customHeight="1">
      <c r="A6" s="93"/>
      <c r="B6" s="133"/>
      <c r="C6" s="134">
        <v>45597</v>
      </c>
      <c r="D6" s="135">
        <v>45931</v>
      </c>
      <c r="E6" s="136">
        <v>45962</v>
      </c>
      <c r="F6" s="134">
        <f>+C6</f>
        <v>45597</v>
      </c>
      <c r="G6" s="135">
        <f>+D6</f>
        <v>45931</v>
      </c>
      <c r="H6" s="136">
        <f>+E6</f>
        <v>45962</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row>
    <row r="7" spans="1:102" s="141" customFormat="1" ht="20.100000000000001" customHeight="1">
      <c r="A7" s="93"/>
      <c r="B7" s="139" t="s">
        <v>298</v>
      </c>
      <c r="C7" s="427">
        <v>2.0756971446418873</v>
      </c>
      <c r="D7" s="428">
        <v>1.9324847129996496</v>
      </c>
      <c r="E7" s="429">
        <v>1.9528784342228291</v>
      </c>
      <c r="F7" s="427">
        <v>18.50538560227097</v>
      </c>
      <c r="G7" s="428">
        <v>17.018731909551807</v>
      </c>
      <c r="H7" s="429">
        <v>17.118765762663728</v>
      </c>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row>
    <row r="8" spans="1:102" s="141" customFormat="1" ht="20.100000000000001" customHeight="1">
      <c r="A8" s="93"/>
      <c r="B8" s="104" t="s">
        <v>47</v>
      </c>
      <c r="C8" s="142">
        <v>2.9604160116610956</v>
      </c>
      <c r="D8" s="143">
        <v>2.9460730069806109</v>
      </c>
      <c r="E8" s="144">
        <v>2.9633976446914776</v>
      </c>
      <c r="F8" s="142">
        <v>26.271106556052864</v>
      </c>
      <c r="G8" s="143">
        <v>25.576769051578445</v>
      </c>
      <c r="H8" s="144">
        <v>25.544976604544129</v>
      </c>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70</v>
      </c>
      <c r="C9" s="142">
        <v>1.515735929981578</v>
      </c>
      <c r="D9" s="143">
        <v>1.5486185715903416</v>
      </c>
      <c r="E9" s="144">
        <v>1.5453670265430295</v>
      </c>
      <c r="F9" s="142">
        <v>17.62247988440274</v>
      </c>
      <c r="G9" s="143">
        <v>19.408644806190022</v>
      </c>
      <c r="H9" s="144">
        <v>19.221087958383446</v>
      </c>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42">
        <v>2.5604345639790296</v>
      </c>
      <c r="D10" s="143">
        <v>2.4257663388744364</v>
      </c>
      <c r="E10" s="144">
        <v>2.4312764284434976</v>
      </c>
      <c r="F10" s="142">
        <v>29.587655529814249</v>
      </c>
      <c r="G10" s="143">
        <v>27.88345498838093</v>
      </c>
      <c r="H10" s="144">
        <v>28.092431392862217</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42">
        <v>1.7274857578952312</v>
      </c>
      <c r="D11" s="143">
        <v>1.1416743539384406</v>
      </c>
      <c r="E11" s="144">
        <v>1.376178458854179</v>
      </c>
      <c r="F11" s="142">
        <v>11.715849900420917</v>
      </c>
      <c r="G11" s="143">
        <v>7.1677624885564537</v>
      </c>
      <c r="H11" s="144">
        <v>8.5899006724823472</v>
      </c>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71</v>
      </c>
      <c r="C12" s="142">
        <v>1.2891479726493564</v>
      </c>
      <c r="D12" s="143">
        <v>1.1436255955990937</v>
      </c>
      <c r="E12" s="144">
        <v>1.1200746358432088</v>
      </c>
      <c r="F12" s="142">
        <v>13.214590087457163</v>
      </c>
      <c r="G12" s="143">
        <v>11.197986335650027</v>
      </c>
      <c r="H12" s="144">
        <v>10.914236354758399</v>
      </c>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56</v>
      </c>
      <c r="C13" s="142">
        <v>0.84641823844689523</v>
      </c>
      <c r="D13" s="143">
        <v>0.72291656571078411</v>
      </c>
      <c r="E13" s="144">
        <v>0.90412468552736791</v>
      </c>
      <c r="F13" s="142">
        <v>9.0523446590537535</v>
      </c>
      <c r="G13" s="143">
        <v>7.8458234749509623</v>
      </c>
      <c r="H13" s="144">
        <v>9.7135135818508527</v>
      </c>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58</v>
      </c>
      <c r="C14" s="142">
        <v>4.1182760785281962</v>
      </c>
      <c r="D14" s="143">
        <v>3.3494322774687184</v>
      </c>
      <c r="E14" s="144">
        <v>3.3135302881685869</v>
      </c>
      <c r="F14" s="142">
        <v>15.247527098937763</v>
      </c>
      <c r="G14" s="143">
        <v>11.842080460399183</v>
      </c>
      <c r="H14" s="144">
        <v>11.65419792497439</v>
      </c>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228</v>
      </c>
      <c r="C15" s="142">
        <v>-2.4432261823637993</v>
      </c>
      <c r="D15" s="143">
        <v>1.4299100614781628</v>
      </c>
      <c r="E15" s="144">
        <v>1.3864026459094174</v>
      </c>
      <c r="F15" s="142">
        <v>-3.3924241664487558</v>
      </c>
      <c r="G15" s="143">
        <v>11.391842227628066</v>
      </c>
      <c r="H15" s="144">
        <v>10.989576466273276</v>
      </c>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42">
        <v>3.1061307964546532</v>
      </c>
      <c r="D16" s="143">
        <v>2.5331167159886379</v>
      </c>
      <c r="E16" s="144">
        <v>2.4939194546128038</v>
      </c>
      <c r="F16" s="142">
        <v>25.525791812183378</v>
      </c>
      <c r="G16" s="143">
        <v>20.481166534586297</v>
      </c>
      <c r="H16" s="144">
        <v>20.184350832678781</v>
      </c>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42">
        <v>1.6821935766721647</v>
      </c>
      <c r="D17" s="143">
        <v>1.8469426113905729</v>
      </c>
      <c r="E17" s="144">
        <v>1.8357899962681914</v>
      </c>
      <c r="F17" s="142">
        <v>14.041233517833145</v>
      </c>
      <c r="G17" s="143">
        <v>14.646899464070767</v>
      </c>
      <c r="H17" s="144">
        <v>14.46287462898831</v>
      </c>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42">
        <v>0.16056002469161673</v>
      </c>
      <c r="D18" s="143">
        <v>0.29366736039184033</v>
      </c>
      <c r="E18" s="144">
        <v>0.31390730165795105</v>
      </c>
      <c r="F18" s="142">
        <v>5.5205489456618198</v>
      </c>
      <c r="G18" s="143">
        <v>10.065288437728301</v>
      </c>
      <c r="H18" s="144">
        <v>10.763569475235405</v>
      </c>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44</v>
      </c>
      <c r="C19" s="142">
        <v>2.6870835441777237</v>
      </c>
      <c r="D19" s="143">
        <v>2.5684688940607709</v>
      </c>
      <c r="E19" s="144">
        <v>2.5069234778289444</v>
      </c>
      <c r="F19" s="142">
        <v>21.565049928429787</v>
      </c>
      <c r="G19" s="143">
        <v>20.783712576732377</v>
      </c>
      <c r="H19" s="144">
        <v>20.253565070088889</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65</v>
      </c>
      <c r="C20" s="142">
        <v>1.2344138130875193</v>
      </c>
      <c r="D20" s="143">
        <v>1.1793636429763281</v>
      </c>
      <c r="E20" s="144">
        <v>1.1772657079693847</v>
      </c>
      <c r="F20" s="142">
        <v>24.772995926578663</v>
      </c>
      <c r="G20" s="143">
        <v>23.413846642562273</v>
      </c>
      <c r="H20" s="144">
        <v>22.85466409863638</v>
      </c>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62</v>
      </c>
      <c r="C21" s="142">
        <v>2.2387719259140129</v>
      </c>
      <c r="D21" s="143">
        <v>2.1802045625304989</v>
      </c>
      <c r="E21" s="144">
        <v>2.1906594754502828</v>
      </c>
      <c r="F21" s="142">
        <v>13.6949855883678</v>
      </c>
      <c r="G21" s="143">
        <v>13.650987371377463</v>
      </c>
      <c r="H21" s="144">
        <v>13.722191835389609</v>
      </c>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61</v>
      </c>
      <c r="C22" s="142">
        <v>0.75365210549719786</v>
      </c>
      <c r="D22" s="143">
        <v>0.87937641369600572</v>
      </c>
      <c r="E22" s="144">
        <v>0.83013242829236955</v>
      </c>
      <c r="F22" s="142">
        <v>15.264984098950981</v>
      </c>
      <c r="G22" s="143">
        <v>16.437265504904548</v>
      </c>
      <c r="H22" s="144">
        <v>15.565944936825824</v>
      </c>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40</v>
      </c>
      <c r="C23" s="142">
        <v>1.6772127101709593</v>
      </c>
      <c r="D23" s="143">
        <v>1.2388031424421095</v>
      </c>
      <c r="E23" s="144">
        <v>1.1469401778130197</v>
      </c>
      <c r="F23" s="142">
        <v>14.078029113300447</v>
      </c>
      <c r="G23" s="143">
        <v>9.4802295355069806</v>
      </c>
      <c r="H23" s="144">
        <v>8.7171931998864984</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227</v>
      </c>
      <c r="C24" s="142">
        <v>1.5370251298809807</v>
      </c>
      <c r="D24" s="143">
        <v>1.8581065665024326</v>
      </c>
      <c r="E24" s="144">
        <v>1.8577593442136004</v>
      </c>
      <c r="F24" s="142">
        <v>13.096554646585062</v>
      </c>
      <c r="G24" s="143">
        <v>14.906611632253414</v>
      </c>
      <c r="H24" s="144">
        <v>14.807053317539962</v>
      </c>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36</v>
      </c>
      <c r="C25" s="142">
        <v>1.7258708492262433</v>
      </c>
      <c r="D25" s="143">
        <v>1.1700285437584552</v>
      </c>
      <c r="E25" s="144">
        <v>1.0626796595306158</v>
      </c>
      <c r="F25" s="142">
        <v>31.146912301256574</v>
      </c>
      <c r="G25" s="143">
        <v>24.012637741915245</v>
      </c>
      <c r="H25" s="144">
        <v>22.085808339936879</v>
      </c>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34</v>
      </c>
      <c r="C26" s="142">
        <v>2.0937950807853496</v>
      </c>
      <c r="D26" s="143">
        <v>2.1351271444167654</v>
      </c>
      <c r="E26" s="144">
        <v>2.1439165399009386</v>
      </c>
      <c r="F26" s="142">
        <v>23.173282524464923</v>
      </c>
      <c r="G26" s="143">
        <v>22.821737795671048</v>
      </c>
      <c r="H26" s="144">
        <v>22.81640576678728</v>
      </c>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67</v>
      </c>
      <c r="C27" s="142">
        <v>0.592127870571169</v>
      </c>
      <c r="D27" s="143">
        <v>0.88006778992941737</v>
      </c>
      <c r="E27" s="144">
        <v>0.90578328850333734</v>
      </c>
      <c r="F27" s="142">
        <v>8.386303049064491</v>
      </c>
      <c r="G27" s="143">
        <v>13.555260673113334</v>
      </c>
      <c r="H27" s="144">
        <v>14.028192939715742</v>
      </c>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69</v>
      </c>
      <c r="C28" s="142">
        <v>0.87971892118809103</v>
      </c>
      <c r="D28" s="143">
        <v>0.93748658753776226</v>
      </c>
      <c r="E28" s="144">
        <v>0.91657611281785911</v>
      </c>
      <c r="F28" s="142">
        <v>7.2565443874545696</v>
      </c>
      <c r="G28" s="143">
        <v>7.7190009145116267</v>
      </c>
      <c r="H28" s="144">
        <v>7.5112847412156443</v>
      </c>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46</v>
      </c>
      <c r="C29" s="142">
        <v>0.98164635652370458</v>
      </c>
      <c r="D29" s="143">
        <v>0.65719781873518435</v>
      </c>
      <c r="E29" s="144">
        <v>0.61402584056684906</v>
      </c>
      <c r="F29" s="142">
        <v>10.661149360311912</v>
      </c>
      <c r="G29" s="143">
        <v>9.8123360331680072</v>
      </c>
      <c r="H29" s="144">
        <v>9.2505649219059158</v>
      </c>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73</v>
      </c>
      <c r="C30" s="142">
        <v>1.0025434505086563</v>
      </c>
      <c r="D30" s="143">
        <v>1.3426897925114001</v>
      </c>
      <c r="E30" s="144">
        <v>1.3085711340536756</v>
      </c>
      <c r="F30" s="142">
        <v>9.7370556114498275</v>
      </c>
      <c r="G30" s="143">
        <v>13.638119628534373</v>
      </c>
      <c r="H30" s="144">
        <v>13.369708851872094</v>
      </c>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51</v>
      </c>
      <c r="C31" s="142">
        <v>8.8014616869438562</v>
      </c>
      <c r="D31" s="143">
        <v>8.8310919145078621</v>
      </c>
      <c r="E31" s="144">
        <v>8.6689880970598505</v>
      </c>
      <c r="F31" s="142">
        <v>32.622824169696834</v>
      </c>
      <c r="G31" s="143">
        <v>32.346589815042584</v>
      </c>
      <c r="H31" s="144">
        <v>31.821072610431699</v>
      </c>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31</v>
      </c>
      <c r="C32" s="142">
        <v>1.1233740019280711</v>
      </c>
      <c r="D32" s="143">
        <v>0.92896242016026886</v>
      </c>
      <c r="E32" s="144">
        <v>0.84370198005343133</v>
      </c>
      <c r="F32" s="142">
        <v>10.42844839811454</v>
      </c>
      <c r="G32" s="143">
        <v>9.2307700401687871</v>
      </c>
      <c r="H32" s="144">
        <v>8.4331365817101691</v>
      </c>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32" s="141" customFormat="1" ht="20.100000000000001" customHeight="1">
      <c r="A33" s="93"/>
      <c r="B33" s="104" t="s">
        <v>45</v>
      </c>
      <c r="C33" s="142">
        <v>2.3498518545530791</v>
      </c>
      <c r="D33" s="143">
        <v>1.7411998326369633</v>
      </c>
      <c r="E33" s="144">
        <v>1.7633636440662785</v>
      </c>
      <c r="F33" s="142">
        <v>21.458689073611197</v>
      </c>
      <c r="G33" s="143">
        <v>16.191267513998707</v>
      </c>
      <c r="H33" s="144">
        <v>16.351004552245573</v>
      </c>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32" s="141" customFormat="1" ht="20.100000000000001" customHeight="1">
      <c r="A34" s="93"/>
      <c r="B34" s="104" t="s">
        <v>48</v>
      </c>
      <c r="C34" s="142">
        <v>0.13658935764639071</v>
      </c>
      <c r="D34" s="143">
        <v>0.25559451623902113</v>
      </c>
      <c r="E34" s="144">
        <v>0.21037559396471397</v>
      </c>
      <c r="F34" s="142">
        <v>7.6572376069488843</v>
      </c>
      <c r="G34" s="143">
        <v>12.86727289510215</v>
      </c>
      <c r="H34" s="144">
        <v>10.642700304736099</v>
      </c>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32" s="141" customFormat="1" ht="20.100000000000001" customHeight="1">
      <c r="A35" s="93"/>
      <c r="B35" s="104" t="s">
        <v>39</v>
      </c>
      <c r="C35" s="142">
        <v>1.748055727354773</v>
      </c>
      <c r="D35" s="143">
        <v>2.0964916188495781</v>
      </c>
      <c r="E35" s="144">
        <v>2.089336387608554</v>
      </c>
      <c r="F35" s="142">
        <v>19.346160372640277</v>
      </c>
      <c r="G35" s="143">
        <v>23.069200162307109</v>
      </c>
      <c r="H35" s="144">
        <v>23.012161994534448</v>
      </c>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32" s="141" customFormat="1" ht="20.100000000000001" customHeight="1">
      <c r="A36" s="93"/>
      <c r="B36" s="104" t="s">
        <v>299</v>
      </c>
      <c r="C36" s="142">
        <v>-2.7462588722562398</v>
      </c>
      <c r="D36" s="143">
        <v>2.448964493444528</v>
      </c>
      <c r="E36" s="144">
        <v>2.0385756440670559</v>
      </c>
      <c r="F36" s="142">
        <v>-20.150603104504775</v>
      </c>
      <c r="G36" s="143">
        <v>28.339434803045382</v>
      </c>
      <c r="H36" s="144">
        <v>23.56459485309454</v>
      </c>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32" s="141" customFormat="1" ht="20.100000000000001" customHeight="1">
      <c r="A37" s="93"/>
      <c r="B37" s="104" t="s">
        <v>66</v>
      </c>
      <c r="C37" s="142">
        <v>2.6524778326965373</v>
      </c>
      <c r="D37" s="143">
        <v>2.720197797652451</v>
      </c>
      <c r="E37" s="144">
        <v>2.6813507516192745</v>
      </c>
      <c r="F37" s="142">
        <v>14.098364504030995</v>
      </c>
      <c r="G37" s="143">
        <v>12.921888597738176</v>
      </c>
      <c r="H37" s="144">
        <v>12.571383210592471</v>
      </c>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32" s="141" customFormat="1" ht="20.100000000000001" customHeight="1">
      <c r="A38" s="93"/>
      <c r="B38" s="104" t="s">
        <v>52</v>
      </c>
      <c r="C38" s="142">
        <v>1.8407420624397066</v>
      </c>
      <c r="D38" s="143">
        <v>3.0872959773321362</v>
      </c>
      <c r="E38" s="144">
        <v>3.2216586372207185</v>
      </c>
      <c r="F38" s="142">
        <v>12.675609907386415</v>
      </c>
      <c r="G38" s="143">
        <v>22.789434263662706</v>
      </c>
      <c r="H38" s="144">
        <v>23.738012282762767</v>
      </c>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32" s="141" customFormat="1" ht="20.100000000000001" customHeight="1">
      <c r="A39" s="93"/>
      <c r="B39" s="104" t="s">
        <v>49</v>
      </c>
      <c r="C39" s="142">
        <v>3.6496639264785129</v>
      </c>
      <c r="D39" s="143">
        <v>0.60506294262895555</v>
      </c>
      <c r="E39" s="144">
        <v>0.66900861492780583</v>
      </c>
      <c r="F39" s="142">
        <v>15.461621797604804</v>
      </c>
      <c r="G39" s="143">
        <v>2.8038348388112908</v>
      </c>
      <c r="H39" s="144">
        <v>2.9643236163632021</v>
      </c>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32" s="141" customFormat="1" ht="20.100000000000001" customHeight="1">
      <c r="A40" s="93"/>
      <c r="B40" s="104" t="s">
        <v>42</v>
      </c>
      <c r="C40" s="142">
        <v>1.571128279773444</v>
      </c>
      <c r="D40" s="143">
        <v>1.7654040419039556</v>
      </c>
      <c r="E40" s="144">
        <v>1.1248604787012282</v>
      </c>
      <c r="F40" s="142">
        <v>13.494789505622249</v>
      </c>
      <c r="G40" s="143">
        <v>17.484653354848096</v>
      </c>
      <c r="H40" s="144">
        <v>11.196592670589794</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32" s="141" customFormat="1" ht="20.100000000000001" customHeight="1">
      <c r="A41" s="93"/>
      <c r="B41" s="104" t="s">
        <v>234</v>
      </c>
      <c r="C41" s="142">
        <v>-122.49382891815861</v>
      </c>
      <c r="D41" s="143">
        <v>-21.559146329157553</v>
      </c>
      <c r="E41" s="144">
        <v>-16.18799183289542</v>
      </c>
      <c r="F41" s="142">
        <v>-136.16302187294175</v>
      </c>
      <c r="G41" s="143">
        <v>-38.799454997175346</v>
      </c>
      <c r="H41" s="144">
        <v>-33.785213053107881</v>
      </c>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32" s="141" customFormat="1" ht="20.100000000000001" customHeight="1">
      <c r="A42" s="93"/>
      <c r="B42" s="104" t="s">
        <v>59</v>
      </c>
      <c r="C42" s="142">
        <v>1.5266610937318366</v>
      </c>
      <c r="D42" s="143">
        <v>0.98131384619570117</v>
      </c>
      <c r="E42" s="144">
        <v>0.92827486570870255</v>
      </c>
      <c r="F42" s="142">
        <v>12.449115835262987</v>
      </c>
      <c r="G42" s="143">
        <v>8.5004985083733295</v>
      </c>
      <c r="H42" s="144">
        <v>8.0589249170764585</v>
      </c>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32" s="141" customFormat="1" ht="20.100000000000001" customHeight="1">
      <c r="A43" s="93"/>
      <c r="B43" s="104" t="s">
        <v>64</v>
      </c>
      <c r="C43" s="142">
        <v>4.4573101888153586</v>
      </c>
      <c r="D43" s="143">
        <v>3.4240961567781865</v>
      </c>
      <c r="E43" s="144">
        <v>3.2474226219549727</v>
      </c>
      <c r="F43" s="142">
        <v>11.062754281738084</v>
      </c>
      <c r="G43" s="143">
        <v>9.8503023144949413</v>
      </c>
      <c r="H43" s="144">
        <v>9.4584970579386507</v>
      </c>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32" s="141" customFormat="1" ht="20.100000000000001" customHeight="1">
      <c r="A44" s="93"/>
      <c r="B44" s="104" t="s">
        <v>57</v>
      </c>
      <c r="C44" s="142">
        <v>3.840981235595796</v>
      </c>
      <c r="D44" s="143">
        <v>2.3223134512317092</v>
      </c>
      <c r="E44" s="144">
        <v>2.286592429320315</v>
      </c>
      <c r="F44" s="142">
        <v>32.101580113649561</v>
      </c>
      <c r="G44" s="143">
        <v>21.133608925333</v>
      </c>
      <c r="H44" s="144">
        <v>20.495888503266819</v>
      </c>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32" s="141" customFormat="1" ht="20.100000000000001" customHeight="1">
      <c r="A45" s="93"/>
      <c r="B45" s="104" t="s">
        <v>60</v>
      </c>
      <c r="C45" s="142">
        <v>3.8358407849710492</v>
      </c>
      <c r="D45" s="143">
        <v>2.0021410389316543</v>
      </c>
      <c r="E45" s="144">
        <v>1.8590819854532175</v>
      </c>
      <c r="F45" s="142">
        <v>28.371621357145845</v>
      </c>
      <c r="G45" s="143">
        <v>12.02496070985301</v>
      </c>
      <c r="H45" s="144">
        <v>10.697983449474247</v>
      </c>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32" s="141" customFormat="1" ht="20.100000000000001" customHeight="1">
      <c r="A46" s="93"/>
      <c r="B46" s="104" t="s">
        <v>226</v>
      </c>
      <c r="C46" s="142">
        <v>0.62074504329334379</v>
      </c>
      <c r="D46" s="143">
        <v>1.3739394628955455</v>
      </c>
      <c r="E46" s="144">
        <v>1.4781848486187177</v>
      </c>
      <c r="F46" s="142">
        <v>4.6383016949549365</v>
      </c>
      <c r="G46" s="143">
        <v>11.028734356255431</v>
      </c>
      <c r="H46" s="144">
        <v>11.788829805454276</v>
      </c>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32" s="145" customFormat="1" ht="20.100000000000001" customHeight="1">
      <c r="A47" s="93"/>
      <c r="B47" s="104" t="s">
        <v>74</v>
      </c>
      <c r="C47" s="142">
        <v>6.4693494503842723</v>
      </c>
      <c r="D47" s="143">
        <v>5.2930436470686706</v>
      </c>
      <c r="E47" s="144">
        <v>5.0014095190699441</v>
      </c>
      <c r="F47" s="142">
        <v>10.286186265479055</v>
      </c>
      <c r="G47" s="143">
        <v>11.667990522578132</v>
      </c>
      <c r="H47" s="144">
        <v>11.25696424202089</v>
      </c>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row>
    <row r="48" spans="1:132" s="141" customFormat="1" ht="20.100000000000001" customHeight="1">
      <c r="A48" s="93"/>
      <c r="B48" s="104" t="s">
        <v>72</v>
      </c>
      <c r="C48" s="142">
        <v>2.2195047207806247</v>
      </c>
      <c r="D48" s="143">
        <v>1.75635158805055</v>
      </c>
      <c r="E48" s="144">
        <v>1.7531193719733891</v>
      </c>
      <c r="F48" s="142">
        <v>7.0472757622042383</v>
      </c>
      <c r="G48" s="143">
        <v>6.2928740462941706</v>
      </c>
      <c r="H48" s="144">
        <v>6.3097365452921457</v>
      </c>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row>
    <row r="49" spans="1:132" s="141" customFormat="1" ht="20.100000000000001" customHeight="1">
      <c r="A49" s="93"/>
      <c r="B49" s="104" t="s">
        <v>41</v>
      </c>
      <c r="C49" s="142">
        <v>1.8204310790708205</v>
      </c>
      <c r="D49" s="143">
        <v>2.0705742003060736</v>
      </c>
      <c r="E49" s="144">
        <v>2.1430451008245912</v>
      </c>
      <c r="F49" s="142">
        <v>9.6649244546500164</v>
      </c>
      <c r="G49" s="143">
        <v>8.2196691723172997</v>
      </c>
      <c r="H49" s="144">
        <v>8.0606358580397224</v>
      </c>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32" s="141" customFormat="1" ht="20.100000000000001" customHeight="1">
      <c r="A50" s="93"/>
      <c r="B50" s="104" t="s">
        <v>38</v>
      </c>
      <c r="C50" s="142">
        <v>5.4290806757806651</v>
      </c>
      <c r="D50" s="143">
        <v>5.4305433958877201</v>
      </c>
      <c r="E50" s="144">
        <v>5.2849541736442136</v>
      </c>
      <c r="F50" s="142">
        <v>13.091933587182275</v>
      </c>
      <c r="G50" s="143">
        <v>12.884047700297586</v>
      </c>
      <c r="H50" s="144">
        <v>12.536526315881137</v>
      </c>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32" s="141" customFormat="1" ht="20.100000000000001" customHeight="1">
      <c r="A51" s="93"/>
      <c r="B51" s="104" t="s">
        <v>232</v>
      </c>
      <c r="C51" s="142">
        <v>-26.048644236804293</v>
      </c>
      <c r="D51" s="143">
        <v>-18.362870591809781</v>
      </c>
      <c r="E51" s="144">
        <v>-18.745913362492107</v>
      </c>
      <c r="F51" s="142">
        <v>-178.79614713237044</v>
      </c>
      <c r="G51" s="143">
        <v>-139.88323928177101</v>
      </c>
      <c r="H51" s="144">
        <v>-141.74708485007812</v>
      </c>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32" s="141" customFormat="1" ht="20.100000000000001" customHeight="1">
      <c r="A52" s="93"/>
      <c r="B52" s="104" t="s">
        <v>63</v>
      </c>
      <c r="C52" s="142">
        <v>0.98276630621863237</v>
      </c>
      <c r="D52" s="143">
        <v>0.7591067412576713</v>
      </c>
      <c r="E52" s="144">
        <v>0.74573187427084209</v>
      </c>
      <c r="F52" s="142">
        <v>2.8895797673225032</v>
      </c>
      <c r="G52" s="143">
        <v>2.4965598378932481</v>
      </c>
      <c r="H52" s="144">
        <v>2.4531524844824162</v>
      </c>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32" s="141" customFormat="1" ht="20.100000000000001" customHeight="1">
      <c r="A53" s="93"/>
      <c r="B53" s="104" t="s">
        <v>54</v>
      </c>
      <c r="C53" s="142">
        <v>-9.0780164370422085</v>
      </c>
      <c r="D53" s="143">
        <v>-4.0427449068830779</v>
      </c>
      <c r="E53" s="144">
        <v>-3.9663761773758544</v>
      </c>
      <c r="F53" s="142">
        <v>-21.55228537301273</v>
      </c>
      <c r="G53" s="143">
        <v>-20.939224934384342</v>
      </c>
      <c r="H53" s="144">
        <v>-22.146160045056522</v>
      </c>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32" s="141" customFormat="1" ht="20.100000000000001" customHeight="1">
      <c r="A54" s="93"/>
      <c r="B54" s="104" t="s">
        <v>185</v>
      </c>
      <c r="C54" s="142">
        <v>-28.955410549260218</v>
      </c>
      <c r="D54" s="143">
        <v>-29.312443724900618</v>
      </c>
      <c r="E54" s="144">
        <v>-28.12963165762406</v>
      </c>
      <c r="F54" s="142">
        <v>-31.547429721547932</v>
      </c>
      <c r="G54" s="143">
        <v>-31.070841945330347</v>
      </c>
      <c r="H54" s="144">
        <v>-29.688884130124187</v>
      </c>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32" s="141" customFormat="1" ht="20.100000000000001" customHeight="1">
      <c r="A55" s="93"/>
      <c r="B55" s="104" t="s">
        <v>53</v>
      </c>
      <c r="C55" s="142">
        <v>-10.912372562141295</v>
      </c>
      <c r="D55" s="143">
        <v>-2.6905374736297891</v>
      </c>
      <c r="E55" s="144">
        <v>-3.8922395337134938</v>
      </c>
      <c r="F55" s="142">
        <v>-14.354657950750823</v>
      </c>
      <c r="G55" s="143">
        <v>-2.8348421671138335</v>
      </c>
      <c r="H55" s="144">
        <v>-4.0732346949343414</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41" customFormat="1" ht="20.100000000000001" customHeight="1">
      <c r="A56" s="93"/>
      <c r="B56" s="104" t="s">
        <v>235</v>
      </c>
      <c r="C56" s="142" t="s">
        <v>301</v>
      </c>
      <c r="D56" s="143">
        <v>4.4656288235796913</v>
      </c>
      <c r="E56" s="144">
        <v>4.2713297586682764</v>
      </c>
      <c r="F56" s="142" t="s">
        <v>301</v>
      </c>
      <c r="G56" s="143">
        <v>4.4864824765224913</v>
      </c>
      <c r="H56" s="144">
        <v>4.2928570752994037</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41" customFormat="1" ht="20.100000000000001" customHeight="1">
      <c r="A57" s="93"/>
      <c r="B57" s="104" t="s">
        <v>300</v>
      </c>
      <c r="C57" s="142" t="s">
        <v>301</v>
      </c>
      <c r="D57" s="143" t="s">
        <v>301</v>
      </c>
      <c r="E57" s="144">
        <v>-215.0654807105019</v>
      </c>
      <c r="F57" s="142" t="s">
        <v>301</v>
      </c>
      <c r="G57" s="143" t="s">
        <v>301</v>
      </c>
      <c r="H57" s="144">
        <v>-228.52521510501438</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41" customFormat="1" ht="20.100000000000001" customHeight="1">
      <c r="A58" s="93"/>
      <c r="B58" s="104" t="s">
        <v>68</v>
      </c>
      <c r="C58" s="142">
        <v>-17.779935786637182</v>
      </c>
      <c r="D58" s="143">
        <v>-15.664413016644879</v>
      </c>
      <c r="E58" s="144">
        <v>-10.361063910932433</v>
      </c>
      <c r="F58" s="142">
        <v>-20.504099362792363</v>
      </c>
      <c r="G58" s="143">
        <v>-26.603534755744057</v>
      </c>
      <c r="H58" s="144">
        <v>-20.066610846829569</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41" customFormat="1" ht="20.100000000000001" customHeight="1">
      <c r="A59" s="93"/>
      <c r="B59" s="104" t="s">
        <v>55</v>
      </c>
      <c r="C59" s="142">
        <v>1.0931941805113465</v>
      </c>
      <c r="D59" s="143">
        <v>-3.5990156855611586</v>
      </c>
      <c r="E59" s="144">
        <v>-4.0854501192709529</v>
      </c>
      <c r="F59" s="142">
        <v>1.5567309842483503</v>
      </c>
      <c r="G59" s="143">
        <v>-5.2456478268482778</v>
      </c>
      <c r="H59" s="144">
        <v>-5.9912130651309132</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41" customFormat="1" ht="20.100000000000001" customHeight="1">
      <c r="A60" s="93"/>
      <c r="B60" s="104" t="s">
        <v>50</v>
      </c>
      <c r="C60" s="142">
        <v>0.39904190536875539</v>
      </c>
      <c r="D60" s="143" t="s">
        <v>301</v>
      </c>
      <c r="E60" s="143" t="s">
        <v>301</v>
      </c>
      <c r="F60" s="142">
        <v>9.4771574142989117</v>
      </c>
      <c r="G60" s="143" t="s">
        <v>301</v>
      </c>
      <c r="H60" s="144" t="s">
        <v>301</v>
      </c>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20"/>
      <c r="CZ60" s="120"/>
      <c r="DA60" s="120"/>
      <c r="DB60" s="120"/>
      <c r="DC60" s="120"/>
      <c r="DD60" s="120"/>
      <c r="DE60" s="120"/>
      <c r="DF60" s="120"/>
      <c r="DG60" s="120"/>
      <c r="DH60" s="120"/>
      <c r="DI60" s="120"/>
      <c r="DJ60" s="120"/>
      <c r="DK60" s="120"/>
      <c r="DL60" s="120"/>
      <c r="DM60" s="120"/>
      <c r="DN60" s="120"/>
      <c r="DO60" s="120"/>
      <c r="DP60" s="120"/>
      <c r="DQ60" s="120"/>
      <c r="DR60" s="120"/>
      <c r="DS60" s="120"/>
      <c r="DT60" s="120"/>
      <c r="DU60" s="120"/>
      <c r="DV60" s="120"/>
      <c r="DW60" s="120"/>
      <c r="DX60" s="120"/>
      <c r="DY60" s="120"/>
      <c r="DZ60" s="120"/>
      <c r="EA60" s="120"/>
      <c r="EB60" s="120"/>
    </row>
    <row r="61" spans="1:132" s="152" customFormat="1" ht="17.25" customHeight="1">
      <c r="A61" s="93"/>
      <c r="B61" s="147"/>
      <c r="C61" s="148"/>
      <c r="D61" s="149"/>
      <c r="E61" s="150"/>
      <c r="F61" s="148"/>
      <c r="G61" s="149"/>
      <c r="H61" s="150"/>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row>
    <row r="62" spans="1:132" s="152" customFormat="1" ht="18">
      <c r="A62" s="151"/>
      <c r="B62" s="85" t="s">
        <v>482</v>
      </c>
      <c r="C62" s="538"/>
      <c r="D62" s="538"/>
      <c r="E62" s="538"/>
      <c r="F62" s="538"/>
      <c r="G62" s="538"/>
      <c r="H62" s="538"/>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row>
    <row r="63" spans="1:132" ht="18.75" customHeight="1">
      <c r="B63" s="539"/>
      <c r="C63" s="539"/>
      <c r="D63" s="539"/>
      <c r="E63" s="539"/>
      <c r="F63" s="539"/>
      <c r="G63" s="539"/>
      <c r="H63" s="539"/>
    </row>
    <row r="64" spans="1:132" ht="15">
      <c r="B64" s="151"/>
      <c r="C64" s="153"/>
      <c r="D64" s="153"/>
      <c r="E64" s="153"/>
      <c r="F64" s="153"/>
      <c r="G64" s="153"/>
      <c r="H64" s="153"/>
    </row>
    <row r="65" spans="1:102">
      <c r="B65" s="154"/>
      <c r="C65" s="153"/>
      <c r="D65" s="153"/>
      <c r="E65" s="153"/>
      <c r="F65" s="153"/>
      <c r="G65" s="153"/>
      <c r="H65" s="153"/>
    </row>
    <row r="66" spans="1:102">
      <c r="C66" s="153"/>
      <c r="D66" s="153"/>
      <c r="E66" s="153"/>
      <c r="F66" s="153"/>
      <c r="G66" s="153"/>
      <c r="H66" s="153"/>
    </row>
    <row r="67" spans="1:102">
      <c r="C67" s="153"/>
      <c r="D67" s="153"/>
      <c r="E67" s="153"/>
      <c r="F67" s="153"/>
      <c r="G67" s="153"/>
      <c r="H67" s="153"/>
    </row>
    <row r="68" spans="1:102" s="52" customFormat="1" ht="15">
      <c r="A68" s="119"/>
      <c r="B68" s="119"/>
      <c r="C68" s="153"/>
      <c r="D68" s="153"/>
      <c r="E68" s="153"/>
      <c r="F68" s="153"/>
      <c r="G68" s="153"/>
      <c r="H68" s="153"/>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s="52" customFormat="1" ht="15">
      <c r="A69" s="119"/>
      <c r="B69" s="119"/>
      <c r="C69" s="153"/>
      <c r="D69" s="153"/>
      <c r="E69" s="153"/>
      <c r="F69" s="153"/>
      <c r="G69" s="153"/>
      <c r="H69" s="153"/>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2" customFormat="1" ht="15">
      <c r="A70" s="119"/>
      <c r="B70" s="119"/>
      <c r="C70" s="153"/>
      <c r="D70" s="153"/>
      <c r="E70" s="153"/>
      <c r="F70" s="153"/>
      <c r="G70" s="153"/>
      <c r="H70" s="153"/>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5">
      <c r="A71" s="119"/>
      <c r="B71" s="119"/>
      <c r="C71" s="153"/>
      <c r="D71" s="153"/>
      <c r="E71" s="153"/>
      <c r="F71" s="153"/>
      <c r="G71" s="153"/>
      <c r="H71" s="153"/>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5">
      <c r="A72" s="119"/>
      <c r="B72" s="119"/>
      <c r="C72" s="153"/>
      <c r="D72" s="153"/>
      <c r="E72" s="153"/>
      <c r="F72" s="153"/>
      <c r="G72" s="153"/>
      <c r="H72" s="153"/>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5">
      <c r="A73" s="119"/>
      <c r="B73" s="119"/>
      <c r="C73" s="153"/>
      <c r="D73" s="153"/>
      <c r="E73" s="153"/>
      <c r="F73" s="153"/>
      <c r="G73" s="153"/>
      <c r="H73" s="153"/>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5">
      <c r="A74" s="119"/>
      <c r="B74" s="119"/>
      <c r="C74" s="153"/>
      <c r="D74" s="153"/>
      <c r="E74" s="153"/>
      <c r="F74" s="153"/>
      <c r="G74" s="153"/>
      <c r="H74" s="153"/>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5">
      <c r="A75" s="119"/>
      <c r="B75" s="119"/>
      <c r="C75" s="153"/>
      <c r="D75" s="153"/>
      <c r="E75" s="153"/>
      <c r="F75" s="153"/>
      <c r="G75" s="153"/>
      <c r="H75" s="153"/>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c r="B76" s="155"/>
      <c r="C76" s="153"/>
      <c r="D76" s="153"/>
      <c r="E76" s="153"/>
      <c r="F76" s="153"/>
      <c r="G76" s="153"/>
      <c r="H76" s="153"/>
    </row>
    <row r="77" spans="1:102" s="52" customFormat="1" ht="15">
      <c r="A77" s="119"/>
      <c r="B77" s="119"/>
      <c r="C77" s="119"/>
      <c r="D77" s="119"/>
      <c r="E77" s="119"/>
      <c r="F77" s="119"/>
      <c r="G77" s="119"/>
      <c r="H77" s="119"/>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s="52" customFormat="1" ht="15">
      <c r="A78" s="119"/>
      <c r="B78" s="155"/>
      <c r="C78" s="153"/>
      <c r="D78" s="153"/>
      <c r="E78" s="153"/>
      <c r="F78" s="153"/>
      <c r="G78" s="153"/>
      <c r="H78" s="153"/>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2" customFormat="1" ht="15">
      <c r="A79" s="119"/>
      <c r="B79" s="155"/>
      <c r="C79" s="153"/>
      <c r="D79" s="153"/>
      <c r="E79" s="153"/>
      <c r="F79" s="153"/>
      <c r="G79" s="153"/>
      <c r="H79" s="153"/>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5">
      <c r="A80" s="119"/>
      <c r="B80" s="155"/>
      <c r="C80" s="153"/>
      <c r="D80" s="153"/>
      <c r="E80" s="153"/>
      <c r="F80" s="153"/>
      <c r="G80" s="153"/>
      <c r="H80" s="153"/>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5">
      <c r="A81" s="119"/>
      <c r="B81" s="156"/>
      <c r="C81" s="153"/>
      <c r="D81" s="153"/>
      <c r="E81" s="153"/>
      <c r="F81" s="153"/>
      <c r="G81" s="153"/>
      <c r="H81" s="153"/>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5">
      <c r="A82" s="119"/>
      <c r="B82" s="156"/>
      <c r="C82" s="153"/>
      <c r="D82" s="153"/>
      <c r="E82" s="153"/>
      <c r="F82" s="153"/>
      <c r="G82" s="153"/>
      <c r="H82" s="153"/>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5">
      <c r="A83" s="119"/>
      <c r="B83" s="155"/>
      <c r="C83" s="153"/>
      <c r="D83" s="153"/>
      <c r="E83" s="153"/>
      <c r="F83" s="153"/>
      <c r="G83" s="153"/>
      <c r="H83" s="153"/>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5">
      <c r="A84" s="119"/>
      <c r="B84" s="155"/>
      <c r="C84" s="153"/>
      <c r="D84" s="153"/>
      <c r="E84" s="153"/>
      <c r="F84" s="153"/>
      <c r="G84" s="153"/>
      <c r="H84" s="153"/>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5">
      <c r="A85" s="119"/>
      <c r="B85" s="155"/>
      <c r="C85" s="153"/>
      <c r="D85" s="153"/>
      <c r="E85" s="153"/>
      <c r="F85" s="153"/>
      <c r="G85" s="153"/>
      <c r="H85" s="153"/>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5">
      <c r="A86" s="119"/>
      <c r="B86" s="157"/>
      <c r="C86" s="153"/>
      <c r="D86" s="153"/>
      <c r="E86" s="153"/>
      <c r="F86" s="153"/>
      <c r="G86" s="153"/>
      <c r="H86" s="153"/>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5">
      <c r="A87" s="119"/>
      <c r="B87" s="155"/>
      <c r="C87" s="153"/>
      <c r="D87" s="153"/>
      <c r="E87" s="153"/>
      <c r="F87" s="153"/>
      <c r="G87" s="153"/>
      <c r="H87" s="153"/>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5">
      <c r="A88" s="119"/>
      <c r="B88" s="155"/>
      <c r="C88" s="153"/>
      <c r="D88" s="153"/>
      <c r="E88" s="153"/>
      <c r="F88" s="153"/>
      <c r="G88" s="153"/>
      <c r="H88" s="153"/>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5">
      <c r="A89" s="119"/>
      <c r="B89" s="155"/>
      <c r="C89" s="153"/>
      <c r="D89" s="153"/>
      <c r="E89" s="153"/>
      <c r="F89" s="153"/>
      <c r="G89" s="153"/>
      <c r="H89" s="153"/>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5">
      <c r="A90" s="119"/>
      <c r="B90" s="155"/>
      <c r="C90" s="153"/>
      <c r="D90" s="153"/>
      <c r="E90" s="153"/>
      <c r="F90" s="153"/>
      <c r="G90" s="153"/>
      <c r="H90" s="153"/>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5">
      <c r="A91" s="119"/>
      <c r="B91" s="156"/>
      <c r="C91" s="153"/>
      <c r="D91" s="153"/>
      <c r="E91" s="153"/>
      <c r="F91" s="153"/>
      <c r="G91" s="153"/>
      <c r="H91" s="153"/>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5">
      <c r="A92" s="119"/>
      <c r="B92" s="155"/>
      <c r="C92" s="153"/>
      <c r="D92" s="153"/>
      <c r="E92" s="153"/>
      <c r="F92" s="153"/>
      <c r="G92" s="153"/>
      <c r="H92" s="153"/>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5">
      <c r="A93" s="119"/>
      <c r="B93" s="155"/>
      <c r="C93" s="153"/>
      <c r="D93" s="153"/>
      <c r="E93" s="153"/>
      <c r="F93" s="153"/>
      <c r="G93" s="153"/>
      <c r="H93" s="153"/>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5">
      <c r="A94" s="119"/>
      <c r="B94" s="155"/>
      <c r="C94" s="153"/>
      <c r="D94" s="153"/>
      <c r="E94" s="153"/>
      <c r="F94" s="153"/>
      <c r="G94" s="153"/>
      <c r="H94" s="153"/>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5">
      <c r="A95" s="119"/>
      <c r="B95" s="155"/>
      <c r="C95" s="153"/>
      <c r="D95" s="153"/>
      <c r="E95" s="153"/>
      <c r="F95" s="153"/>
      <c r="G95" s="153"/>
      <c r="H95" s="153"/>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5">
      <c r="A96" s="119"/>
      <c r="B96" s="155"/>
      <c r="C96" s="153"/>
      <c r="D96" s="153"/>
      <c r="E96" s="153"/>
      <c r="F96" s="153"/>
      <c r="G96" s="153"/>
      <c r="H96" s="153"/>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5">
      <c r="A97" s="119"/>
      <c r="B97" s="155"/>
      <c r="C97" s="153"/>
      <c r="D97" s="153"/>
      <c r="E97" s="153"/>
      <c r="F97" s="153"/>
      <c r="G97" s="153"/>
      <c r="H97" s="153"/>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5">
      <c r="A98" s="119"/>
      <c r="B98" s="155"/>
      <c r="C98" s="153"/>
      <c r="D98" s="153"/>
      <c r="E98" s="153"/>
      <c r="F98" s="153"/>
      <c r="G98" s="153"/>
      <c r="H98" s="153"/>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5">
      <c r="A99" s="119"/>
      <c r="B99" s="155"/>
      <c r="C99" s="153"/>
      <c r="D99" s="153"/>
      <c r="E99" s="153"/>
      <c r="F99" s="153"/>
      <c r="G99" s="153"/>
      <c r="H99" s="153"/>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5">
      <c r="A100" s="119"/>
      <c r="B100" s="155"/>
      <c r="C100" s="153"/>
      <c r="D100" s="153"/>
      <c r="E100" s="153"/>
      <c r="F100" s="153"/>
      <c r="G100" s="153"/>
      <c r="H100" s="153"/>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5">
      <c r="A101" s="119"/>
      <c r="B101" s="155"/>
      <c r="C101" s="153"/>
      <c r="D101" s="153"/>
      <c r="E101" s="153"/>
      <c r="F101" s="153"/>
      <c r="G101" s="153"/>
      <c r="H101" s="153"/>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5">
      <c r="A102" s="119"/>
      <c r="B102" s="155"/>
      <c r="C102" s="119"/>
      <c r="D102" s="119"/>
      <c r="E102" s="119"/>
      <c r="F102" s="119"/>
      <c r="G102" s="119"/>
      <c r="H102" s="119"/>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5">
      <c r="A103" s="119"/>
      <c r="B103" s="155"/>
      <c r="C103" s="119"/>
      <c r="D103" s="119"/>
      <c r="E103" s="119"/>
      <c r="F103" s="119"/>
      <c r="G103" s="119"/>
      <c r="H103" s="119"/>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5">
      <c r="A104" s="119"/>
      <c r="B104" s="155"/>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5">
      <c r="A105" s="119"/>
      <c r="B105" s="155"/>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5">
      <c r="A106" s="119"/>
      <c r="B106" s="155"/>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5">
      <c r="A107" s="119"/>
      <c r="B107" s="155"/>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5">
      <c r="A108" s="119"/>
      <c r="B108" s="155"/>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5">
      <c r="A109" s="119"/>
      <c r="B109" s="155"/>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5">
      <c r="A110" s="119"/>
      <c r="B110" s="155"/>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5">
      <c r="A111" s="119"/>
      <c r="B111" s="155"/>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5">
      <c r="A112" s="119"/>
      <c r="B112" s="155"/>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5">
      <c r="A113" s="119"/>
      <c r="B113" s="155"/>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25.5" customHeight="1">
      <c r="A114" s="119"/>
      <c r="B114" s="156"/>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ht="20.100000000000001" customHeight="1">
      <c r="B115" s="155"/>
    </row>
    <row r="116" spans="1:102" ht="15">
      <c r="B116" s="44"/>
    </row>
    <row r="117" spans="1:102"/>
    <row r="118" spans="1:102"/>
    <row r="119" spans="1:102"/>
    <row r="120" spans="1:102"/>
    <row r="121" spans="1:102"/>
    <row r="123" spans="1:102"/>
    <row r="124" spans="1:102"/>
    <row r="125" spans="1:102"/>
    <row r="126" spans="1:102"/>
    <row r="127" spans="1:102"/>
    <row r="128" spans="1:102"/>
    <row r="129"/>
    <row r="130"/>
  </sheetData>
  <mergeCells count="2">
    <mergeCell ref="C5:E5"/>
    <mergeCell ref="F5:H5"/>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A62" sqref="A62:XFD62"/>
    </sheetView>
  </sheetViews>
  <sheetFormatPr baseColWidth="10" defaultColWidth="0" defaultRowHeight="15" zeroHeight="1"/>
  <cols>
    <col min="1" max="1" width="5.7109375" style="44" customWidth="1"/>
    <col min="2" max="2" width="35.7109375" style="44" customWidth="1"/>
    <col min="3" max="14" width="16.7109375" style="44" customWidth="1"/>
    <col min="15" max="15" width="19.7109375" style="44" customWidth="1"/>
    <col min="16" max="102" width="0" style="44" hidden="1" customWidth="1"/>
    <col min="103" max="124" width="0" style="52" hidden="1" customWidth="1"/>
    <col min="125" max="16384" width="11.42578125" style="52" hidden="1"/>
  </cols>
  <sheetData>
    <row r="1" spans="1:124" ht="93" customHeight="1"/>
    <row r="2" spans="1:124" s="160" customFormat="1" ht="20.100000000000001" customHeight="1">
      <c r="A2" s="74"/>
      <c r="B2" s="87" t="s">
        <v>12</v>
      </c>
      <c r="C2" s="158"/>
      <c r="D2" s="158"/>
      <c r="E2" s="158"/>
      <c r="F2" s="158"/>
      <c r="G2" s="158"/>
      <c r="H2" s="159"/>
      <c r="I2" s="159"/>
      <c r="J2" s="159"/>
      <c r="K2" s="158"/>
      <c r="L2" s="158"/>
      <c r="M2" s="158"/>
      <c r="N2" s="158"/>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60" customFormat="1" ht="20.100000000000001" customHeight="1">
      <c r="A3" s="74"/>
      <c r="B3" s="91" t="s">
        <v>2</v>
      </c>
      <c r="C3" s="161"/>
      <c r="D3" s="161"/>
      <c r="E3" s="161"/>
      <c r="F3" s="161"/>
      <c r="G3" s="161"/>
      <c r="H3" s="161"/>
      <c r="I3" s="161"/>
      <c r="J3" s="161"/>
      <c r="K3" s="161"/>
      <c r="L3" s="162"/>
      <c r="M3" s="161"/>
      <c r="N3" s="161"/>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3"/>
      <c r="C4" s="164"/>
      <c r="D4" s="164"/>
      <c r="E4" s="164"/>
      <c r="F4" s="165"/>
      <c r="G4" s="165"/>
      <c r="H4" s="165"/>
      <c r="I4" s="165"/>
      <c r="J4" s="165"/>
      <c r="K4" s="165"/>
      <c r="L4" s="165"/>
      <c r="M4" s="165"/>
      <c r="N4" s="165"/>
    </row>
    <row r="5" spans="1:124" s="95" customFormat="1" ht="20.100000000000001" customHeight="1">
      <c r="A5" s="93"/>
      <c r="B5" s="166"/>
      <c r="C5" s="656" t="s">
        <v>194</v>
      </c>
      <c r="D5" s="657"/>
      <c r="E5" s="658"/>
      <c r="F5" s="656" t="s">
        <v>195</v>
      </c>
      <c r="G5" s="657"/>
      <c r="H5" s="658"/>
      <c r="I5" s="656" t="s">
        <v>196</v>
      </c>
      <c r="J5" s="657"/>
      <c r="K5" s="658"/>
      <c r="L5" s="656" t="s">
        <v>197</v>
      </c>
      <c r="M5" s="657"/>
      <c r="N5" s="65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7"/>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5" customFormat="1" ht="20.100000000000001" customHeight="1">
      <c r="A7" s="93"/>
      <c r="B7" s="168" t="s">
        <v>298</v>
      </c>
      <c r="C7" s="169">
        <v>7581259.3071031291</v>
      </c>
      <c r="D7" s="170">
        <v>7946801.1614541803</v>
      </c>
      <c r="E7" s="171">
        <v>8059421.5531871216</v>
      </c>
      <c r="F7" s="172">
        <v>2.0497689591061148</v>
      </c>
      <c r="G7" s="173">
        <v>2.2651082432594958</v>
      </c>
      <c r="H7" s="174">
        <v>2.2507028199779859</v>
      </c>
      <c r="I7" s="172">
        <v>155.79136631284624</v>
      </c>
      <c r="J7" s="173">
        <v>146.67765492414773</v>
      </c>
      <c r="K7" s="174">
        <v>146.10403402385899</v>
      </c>
      <c r="L7" s="172">
        <v>3.1933630676480229</v>
      </c>
      <c r="M7" s="173">
        <v>3.3224076527065884</v>
      </c>
      <c r="N7" s="174">
        <v>3.2883676138765909</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47</v>
      </c>
      <c r="C8" s="105">
        <v>1931396.64226273</v>
      </c>
      <c r="D8" s="176">
        <v>2034145.1020271499</v>
      </c>
      <c r="E8" s="177">
        <v>2065493.7251877103</v>
      </c>
      <c r="F8" s="178">
        <v>1.6256829008500606</v>
      </c>
      <c r="G8" s="179">
        <v>1.7298421054078732</v>
      </c>
      <c r="H8" s="180">
        <v>1.6954708182051323</v>
      </c>
      <c r="I8" s="178">
        <v>192.57254625461843</v>
      </c>
      <c r="J8" s="179">
        <v>183.43326965190187</v>
      </c>
      <c r="K8" s="180">
        <v>183.92646713978786</v>
      </c>
      <c r="L8" s="178">
        <v>3.1306189561929063</v>
      </c>
      <c r="M8" s="179">
        <v>3.173105933764961</v>
      </c>
      <c r="N8" s="180">
        <v>3.1184195773107555</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c r="CY8" s="175"/>
      <c r="CZ8" s="175"/>
      <c r="DA8" s="175"/>
      <c r="DB8" s="175"/>
      <c r="DC8" s="175"/>
      <c r="DD8" s="175"/>
      <c r="DE8" s="175"/>
      <c r="DF8" s="175"/>
      <c r="DG8" s="175"/>
      <c r="DH8" s="175"/>
      <c r="DI8" s="175"/>
      <c r="DJ8" s="175"/>
      <c r="DK8" s="175"/>
      <c r="DL8" s="175"/>
      <c r="DM8" s="175"/>
      <c r="DN8" s="175"/>
      <c r="DO8" s="175"/>
      <c r="DP8" s="175"/>
      <c r="DQ8" s="175"/>
      <c r="DR8" s="175"/>
      <c r="DS8" s="175"/>
      <c r="DT8" s="175"/>
    </row>
    <row r="9" spans="1:124" s="86" customFormat="1" ht="20.100000000000001" customHeight="1">
      <c r="A9" s="93"/>
      <c r="B9" s="104" t="s">
        <v>70</v>
      </c>
      <c r="C9" s="105">
        <v>914842.16990199999</v>
      </c>
      <c r="D9" s="176">
        <v>937892.03413100005</v>
      </c>
      <c r="E9" s="177">
        <v>948768.07925800001</v>
      </c>
      <c r="F9" s="178">
        <v>2.2239406334077785</v>
      </c>
      <c r="G9" s="179">
        <v>2.3878480742207162</v>
      </c>
      <c r="H9" s="180">
        <v>2.2524081165587928</v>
      </c>
      <c r="I9" s="178">
        <v>141.49949980002376</v>
      </c>
      <c r="J9" s="179">
        <v>135.00381015967025</v>
      </c>
      <c r="K9" s="180">
        <v>141.75718927576716</v>
      </c>
      <c r="L9" s="178">
        <v>3.146864872121486</v>
      </c>
      <c r="M9" s="179">
        <v>3.2236858810222779</v>
      </c>
      <c r="N9" s="180">
        <v>3.1929504370529904</v>
      </c>
      <c r="O9" s="182"/>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43</v>
      </c>
      <c r="C10" s="105">
        <v>1117860.0257757299</v>
      </c>
      <c r="D10" s="176">
        <v>1186567.3681829001</v>
      </c>
      <c r="E10" s="177">
        <v>1219401.0474114099</v>
      </c>
      <c r="F10" s="178">
        <v>0.94142052218721373</v>
      </c>
      <c r="G10" s="179">
        <v>1.3854342371596418</v>
      </c>
      <c r="H10" s="180">
        <v>1.3973002232030531</v>
      </c>
      <c r="I10" s="178">
        <v>173.16163438587625</v>
      </c>
      <c r="J10" s="179">
        <v>132.9809055577457</v>
      </c>
      <c r="K10" s="180">
        <v>131.96290881909945</v>
      </c>
      <c r="L10" s="178">
        <v>1.6301791626634303</v>
      </c>
      <c r="M10" s="179">
        <v>1.842362994481938</v>
      </c>
      <c r="N10" s="180">
        <v>1.8439180194745184</v>
      </c>
      <c r="O10" s="182"/>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33</v>
      </c>
      <c r="C11" s="105">
        <v>634648.53154765989</v>
      </c>
      <c r="D11" s="176">
        <v>509930.40849471005</v>
      </c>
      <c r="E11" s="177">
        <v>527670.78892069997</v>
      </c>
      <c r="F11" s="178">
        <v>2.2275240419095441</v>
      </c>
      <c r="G11" s="179">
        <v>2.8678891647901619</v>
      </c>
      <c r="H11" s="180">
        <v>2.8501682152240924</v>
      </c>
      <c r="I11" s="178">
        <v>196.08446843440842</v>
      </c>
      <c r="J11" s="179">
        <v>188.11364425539492</v>
      </c>
      <c r="K11" s="180">
        <v>186.31270862061947</v>
      </c>
      <c r="L11" s="178">
        <v>4.3678286768269787</v>
      </c>
      <c r="M11" s="179">
        <v>5.3948908210923818</v>
      </c>
      <c r="N11" s="180">
        <v>5.3102256020279732</v>
      </c>
      <c r="O11" s="182"/>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71</v>
      </c>
      <c r="C12" s="105">
        <v>529497.13326999999</v>
      </c>
      <c r="D12" s="176">
        <v>533407.09227400005</v>
      </c>
      <c r="E12" s="177">
        <v>534227.191995</v>
      </c>
      <c r="F12" s="178">
        <v>3.9974116067984435</v>
      </c>
      <c r="G12" s="179">
        <v>4.1275190708732827</v>
      </c>
      <c r="H12" s="180">
        <v>4.148445763166511</v>
      </c>
      <c r="I12" s="178">
        <v>71.736235750988797</v>
      </c>
      <c r="J12" s="179">
        <v>69.715179102922548</v>
      </c>
      <c r="K12" s="180">
        <v>70.90582811338632</v>
      </c>
      <c r="L12" s="178">
        <v>2.8675926141903205</v>
      </c>
      <c r="M12" s="179">
        <v>2.8775073127665927</v>
      </c>
      <c r="N12" s="180">
        <v>2.9414898222079033</v>
      </c>
      <c r="O12" s="182"/>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56</v>
      </c>
      <c r="C13" s="105">
        <v>513340.53505300003</v>
      </c>
      <c r="D13" s="176">
        <v>483167.085815</v>
      </c>
      <c r="E13" s="177">
        <v>480322.80859999999</v>
      </c>
      <c r="F13" s="178">
        <v>2.27016840892894</v>
      </c>
      <c r="G13" s="179">
        <v>2.9909442214226587</v>
      </c>
      <c r="H13" s="180">
        <v>2.9269227713705539</v>
      </c>
      <c r="I13" s="178">
        <v>155.23575008148595</v>
      </c>
      <c r="J13" s="179">
        <v>131.09431018904291</v>
      </c>
      <c r="K13" s="180">
        <v>129.88905421494036</v>
      </c>
      <c r="L13" s="178">
        <v>3.5241129577137755</v>
      </c>
      <c r="M13" s="179">
        <v>3.9209576952130747</v>
      </c>
      <c r="N13" s="180">
        <v>3.8017523053349338</v>
      </c>
      <c r="O13" s="182"/>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58</v>
      </c>
      <c r="C14" s="105">
        <v>443995.33390299999</v>
      </c>
      <c r="D14" s="176">
        <v>471582.64665300003</v>
      </c>
      <c r="E14" s="177">
        <v>475911.42735600006</v>
      </c>
      <c r="F14" s="178">
        <v>1.6213596392372716</v>
      </c>
      <c r="G14" s="179">
        <v>1.4951485522299479</v>
      </c>
      <c r="H14" s="180">
        <v>1.468125381610867</v>
      </c>
      <c r="I14" s="178">
        <v>138.74636456475267</v>
      </c>
      <c r="J14" s="179">
        <v>153.66127766277256</v>
      </c>
      <c r="K14" s="180">
        <v>154.97513221262165</v>
      </c>
      <c r="L14" s="178">
        <v>2.2495775559619036</v>
      </c>
      <c r="M14" s="179">
        <v>2.2974643683129838</v>
      </c>
      <c r="N14" s="180">
        <v>2.2752292511984971</v>
      </c>
      <c r="O14" s="182"/>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228</v>
      </c>
      <c r="C15" s="105">
        <v>0</v>
      </c>
      <c r="D15" s="176">
        <v>160432.81398434</v>
      </c>
      <c r="E15" s="177">
        <v>157994.17099788002</v>
      </c>
      <c r="F15" s="178" t="s">
        <v>302</v>
      </c>
      <c r="G15" s="179">
        <v>1.4117199272469754</v>
      </c>
      <c r="H15" s="180">
        <v>1.4329931404307181</v>
      </c>
      <c r="I15" s="178" t="s">
        <v>302</v>
      </c>
      <c r="J15" s="179">
        <v>192.34734574256262</v>
      </c>
      <c r="K15" s="180">
        <v>190.19473334390267</v>
      </c>
      <c r="L15" s="178" t="s">
        <v>302</v>
      </c>
      <c r="M15" s="179">
        <v>2.7154058093783933</v>
      </c>
      <c r="N15" s="180">
        <v>2.7254774822786212</v>
      </c>
      <c r="O15" s="182"/>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37</v>
      </c>
      <c r="C16" s="105">
        <v>263592.41488037998</v>
      </c>
      <c r="D16" s="176">
        <v>269283.10023284005</v>
      </c>
      <c r="E16" s="177">
        <v>273908.38040968997</v>
      </c>
      <c r="F16" s="178">
        <v>1.6065583541361634</v>
      </c>
      <c r="G16" s="179">
        <v>1.9081945211329485</v>
      </c>
      <c r="H16" s="180">
        <v>1.7850205904094463</v>
      </c>
      <c r="I16" s="178">
        <v>132.51462880861163</v>
      </c>
      <c r="J16" s="179">
        <v>117.43906512302651</v>
      </c>
      <c r="K16" s="180">
        <v>117.3369963935196</v>
      </c>
      <c r="L16" s="178">
        <v>2.1289248395772771</v>
      </c>
      <c r="M16" s="179">
        <v>2.2409658063473472</v>
      </c>
      <c r="N16" s="180">
        <v>2.0944895457923143</v>
      </c>
      <c r="O16" s="182"/>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189992.68422377997</v>
      </c>
      <c r="D17" s="176">
        <v>206885.83665325001</v>
      </c>
      <c r="E17" s="177">
        <v>208667.91335351</v>
      </c>
      <c r="F17" s="178">
        <v>3.499359702765783</v>
      </c>
      <c r="G17" s="179">
        <v>5.6154837615112774</v>
      </c>
      <c r="H17" s="180">
        <v>6.11998683382396</v>
      </c>
      <c r="I17" s="178">
        <v>336.0144986650858</v>
      </c>
      <c r="J17" s="179">
        <v>223.07027830019734</v>
      </c>
      <c r="K17" s="180">
        <v>201.92893292899626</v>
      </c>
      <c r="L17" s="178">
        <v>11.758355961736482</v>
      </c>
      <c r="M17" s="179">
        <v>12.526475254705597</v>
      </c>
      <c r="N17" s="180">
        <v>12.358024108935785</v>
      </c>
      <c r="O17" s="182"/>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64493.176170000006</v>
      </c>
      <c r="D18" s="176">
        <v>70086.528533000004</v>
      </c>
      <c r="E18" s="177">
        <v>70935.003882999998</v>
      </c>
      <c r="F18" s="178">
        <v>4.3158422321503718</v>
      </c>
      <c r="G18" s="179">
        <v>3.9059753354897984</v>
      </c>
      <c r="H18" s="180">
        <v>3.8969510928052289</v>
      </c>
      <c r="I18" s="178">
        <v>77.175230948864211</v>
      </c>
      <c r="J18" s="179">
        <v>85.053087178482457</v>
      </c>
      <c r="K18" s="180">
        <v>84.939256875639472</v>
      </c>
      <c r="L18" s="178">
        <v>3.3307612100506661</v>
      </c>
      <c r="M18" s="179">
        <v>3.3221526072641607</v>
      </c>
      <c r="N18" s="180">
        <v>3.310041299035873</v>
      </c>
      <c r="O18" s="182"/>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176263.40402805002</v>
      </c>
      <c r="D19" s="176">
        <v>188951.63649693</v>
      </c>
      <c r="E19" s="177">
        <v>189274.22137008997</v>
      </c>
      <c r="F19" s="178">
        <v>1.3109255683512644</v>
      </c>
      <c r="G19" s="179">
        <v>1.746559864060039</v>
      </c>
      <c r="H19" s="180">
        <v>1.7738919447857635</v>
      </c>
      <c r="I19" s="178">
        <v>158.92546751191389</v>
      </c>
      <c r="J19" s="179">
        <v>123.07192226225141</v>
      </c>
      <c r="K19" s="180">
        <v>121.86455187604659</v>
      </c>
      <c r="L19" s="178">
        <v>2.0833945882354614</v>
      </c>
      <c r="M19" s="179">
        <v>2.1495247981596552</v>
      </c>
      <c r="N19" s="180">
        <v>2.1617454692784586</v>
      </c>
      <c r="O19" s="182"/>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49766.909217410008</v>
      </c>
      <c r="D20" s="176">
        <v>56279.342832899994</v>
      </c>
      <c r="E20" s="177">
        <v>56770.923753260002</v>
      </c>
      <c r="F20" s="178">
        <v>1.4876418408378902</v>
      </c>
      <c r="G20" s="179">
        <v>1.2883423996133365</v>
      </c>
      <c r="H20" s="180">
        <v>1.1652679112025408</v>
      </c>
      <c r="I20" s="178">
        <v>121.67131525333998</v>
      </c>
      <c r="J20" s="179">
        <v>138.82615371053248</v>
      </c>
      <c r="K20" s="180">
        <v>146.54263970977414</v>
      </c>
      <c r="L20" s="178">
        <v>1.8100333940064599</v>
      </c>
      <c r="M20" s="179">
        <v>1.7885562000051733</v>
      </c>
      <c r="N20" s="180">
        <v>1.7076143567671502</v>
      </c>
      <c r="O20" s="182"/>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23871.766885000001</v>
      </c>
      <c r="D21" s="176">
        <v>21132.987128000001</v>
      </c>
      <c r="E21" s="177">
        <v>21358.685592000002</v>
      </c>
      <c r="F21" s="178">
        <v>0</v>
      </c>
      <c r="G21" s="179">
        <v>0</v>
      </c>
      <c r="H21" s="180">
        <v>0</v>
      </c>
      <c r="I21" s="178" t="s">
        <v>302</v>
      </c>
      <c r="J21" s="179" t="s">
        <v>302</v>
      </c>
      <c r="K21" s="180" t="s">
        <v>302</v>
      </c>
      <c r="L21" s="178">
        <v>0.61979401320716265</v>
      </c>
      <c r="M21" s="179">
        <v>0.67098832333136316</v>
      </c>
      <c r="N21" s="180">
        <v>0.66793566198396981</v>
      </c>
      <c r="O21" s="182"/>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43892.234939999995</v>
      </c>
      <c r="D22" s="176">
        <v>50608.634993</v>
      </c>
      <c r="E22" s="177">
        <v>52311.733549999997</v>
      </c>
      <c r="F22" s="178">
        <v>2.2750658775180614</v>
      </c>
      <c r="G22" s="179">
        <v>2.3806835417842187</v>
      </c>
      <c r="H22" s="180">
        <v>2.5169367303446974</v>
      </c>
      <c r="I22" s="178">
        <v>241.55038950115889</v>
      </c>
      <c r="J22" s="179">
        <v>244.17209010026468</v>
      </c>
      <c r="K22" s="180">
        <v>239.67135284510093</v>
      </c>
      <c r="L22" s="178">
        <v>5.4954304885528353</v>
      </c>
      <c r="M22" s="179">
        <v>5.8129647626475354</v>
      </c>
      <c r="N22" s="180">
        <v>6.0323763118723868</v>
      </c>
      <c r="O22" s="182"/>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35862.435027</v>
      </c>
      <c r="D23" s="176">
        <v>44382.432955999997</v>
      </c>
      <c r="E23" s="177">
        <v>44509.238191999997</v>
      </c>
      <c r="F23" s="178">
        <v>0</v>
      </c>
      <c r="G23" s="179">
        <v>0</v>
      </c>
      <c r="H23" s="180">
        <v>0</v>
      </c>
      <c r="I23" s="178" t="s">
        <v>302</v>
      </c>
      <c r="J23" s="179" t="s">
        <v>302</v>
      </c>
      <c r="K23" s="180" t="s">
        <v>302</v>
      </c>
      <c r="L23" s="178">
        <v>0.75375593931780116</v>
      </c>
      <c r="M23" s="179">
        <v>1.0391703344817418</v>
      </c>
      <c r="N23" s="180">
        <v>0.98514283508633826</v>
      </c>
      <c r="O23" s="182"/>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66187.279384289999</v>
      </c>
      <c r="D24" s="176">
        <v>79286.988935389993</v>
      </c>
      <c r="E24" s="177">
        <v>81148.2763959</v>
      </c>
      <c r="F24" s="178">
        <v>7.8257126177472394</v>
      </c>
      <c r="G24" s="179">
        <v>4.5012462700131737</v>
      </c>
      <c r="H24" s="180">
        <v>5.0035358391236819</v>
      </c>
      <c r="I24" s="178">
        <v>136.29028911394491</v>
      </c>
      <c r="J24" s="179">
        <v>166.55147540769528</v>
      </c>
      <c r="K24" s="180">
        <v>155.13659868164163</v>
      </c>
      <c r="L24" s="178">
        <v>10.665686351954179</v>
      </c>
      <c r="M24" s="179">
        <v>7.496892074440793</v>
      </c>
      <c r="N24" s="180">
        <v>7.7623153146334172</v>
      </c>
      <c r="O24" s="182"/>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11901.826950999999</v>
      </c>
      <c r="D25" s="176">
        <v>10095.733738000001</v>
      </c>
      <c r="E25" s="177">
        <v>10276.628616</v>
      </c>
      <c r="F25" s="178">
        <v>2.472479075788236</v>
      </c>
      <c r="G25" s="179">
        <v>3.3444202349465719</v>
      </c>
      <c r="H25" s="180">
        <v>3.308916928948598</v>
      </c>
      <c r="I25" s="178">
        <v>118.50438729977877</v>
      </c>
      <c r="J25" s="179">
        <v>103.47234787651726</v>
      </c>
      <c r="K25" s="180">
        <v>102.63756422148045</v>
      </c>
      <c r="L25" s="178">
        <v>2.9299961798780823</v>
      </c>
      <c r="M25" s="179">
        <v>3.4605501399565539</v>
      </c>
      <c r="N25" s="180">
        <v>3.3961917379850557</v>
      </c>
      <c r="O25" s="182"/>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78387.898176999995</v>
      </c>
      <c r="D26" s="176">
        <v>85635.777125000008</v>
      </c>
      <c r="E26" s="177">
        <v>87207.47928</v>
      </c>
      <c r="F26" s="178">
        <v>2.4862803995577014</v>
      </c>
      <c r="G26" s="179">
        <v>3.0924781603072304</v>
      </c>
      <c r="H26" s="180">
        <v>2.9944019808389077</v>
      </c>
      <c r="I26" s="178">
        <v>88.559531092030724</v>
      </c>
      <c r="J26" s="179">
        <v>72.393918839107684</v>
      </c>
      <c r="K26" s="180">
        <v>75.669788770989356</v>
      </c>
      <c r="L26" s="178">
        <v>2.2018382634813682</v>
      </c>
      <c r="M26" s="179">
        <v>2.2387661294899468</v>
      </c>
      <c r="N26" s="180">
        <v>2.2658576538551225</v>
      </c>
      <c r="O26" s="182"/>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66672.181647000005</v>
      </c>
      <c r="D27" s="176">
        <v>85878.221705000004</v>
      </c>
      <c r="E27" s="177">
        <v>88282.648874000006</v>
      </c>
      <c r="F27" s="178">
        <v>3.151727935236317</v>
      </c>
      <c r="G27" s="179">
        <v>2.6853876608226628</v>
      </c>
      <c r="H27" s="180">
        <v>2.5556700572273767</v>
      </c>
      <c r="I27" s="178">
        <v>100.16319654203222</v>
      </c>
      <c r="J27" s="179">
        <v>110.65599751584621</v>
      </c>
      <c r="K27" s="180">
        <v>112.61050316962884</v>
      </c>
      <c r="L27" s="178">
        <v>3.1568714462408867</v>
      </c>
      <c r="M27" s="179">
        <v>2.9715425032507663</v>
      </c>
      <c r="N27" s="180">
        <v>2.8779529107992903</v>
      </c>
      <c r="O27" s="182"/>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95498.192681</v>
      </c>
      <c r="D28" s="176">
        <v>102836.40406099999</v>
      </c>
      <c r="E28" s="177">
        <v>103047.714188</v>
      </c>
      <c r="F28" s="178">
        <v>2.3985759674546485</v>
      </c>
      <c r="G28" s="179">
        <v>1.8075658760854616</v>
      </c>
      <c r="H28" s="180">
        <v>1.7933818440925748</v>
      </c>
      <c r="I28" s="178">
        <v>62.147248558485771</v>
      </c>
      <c r="J28" s="179">
        <v>71.511776144300825</v>
      </c>
      <c r="K28" s="180">
        <v>71.357605447759937</v>
      </c>
      <c r="L28" s="178">
        <v>1.490648968358145</v>
      </c>
      <c r="M28" s="179">
        <v>1.2926224629670056</v>
      </c>
      <c r="N28" s="180">
        <v>1.2797143404793405</v>
      </c>
      <c r="O28" s="182"/>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302</v>
      </c>
      <c r="G29" s="179" t="s">
        <v>302</v>
      </c>
      <c r="H29" s="180" t="s">
        <v>302</v>
      </c>
      <c r="I29" s="178" t="s">
        <v>302</v>
      </c>
      <c r="J29" s="179" t="s">
        <v>302</v>
      </c>
      <c r="K29" s="180" t="s">
        <v>302</v>
      </c>
      <c r="L29" s="178" t="s">
        <v>302</v>
      </c>
      <c r="M29" s="179" t="s">
        <v>302</v>
      </c>
      <c r="N29" s="180" t="s">
        <v>302</v>
      </c>
      <c r="O29" s="182"/>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57240.145805999993</v>
      </c>
      <c r="D30" s="176">
        <v>62177.112859000001</v>
      </c>
      <c r="E30" s="177">
        <v>63047.95900000001</v>
      </c>
      <c r="F30" s="178">
        <v>3.1441636890648001</v>
      </c>
      <c r="G30" s="179">
        <v>2.6801919715684948</v>
      </c>
      <c r="H30" s="180">
        <v>3.2064836135298203</v>
      </c>
      <c r="I30" s="178">
        <v>94.232262729102644</v>
      </c>
      <c r="J30" s="179">
        <v>115.91943970471208</v>
      </c>
      <c r="K30" s="180">
        <v>95.636633736789378</v>
      </c>
      <c r="L30" s="178">
        <v>2.9628165881125885</v>
      </c>
      <c r="M30" s="179">
        <v>3.1068635164528748</v>
      </c>
      <c r="N30" s="180">
        <v>3.0665729893016835</v>
      </c>
      <c r="O30" s="182"/>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50130.488249000002</v>
      </c>
      <c r="D31" s="176">
        <v>59605.438542999997</v>
      </c>
      <c r="E31" s="177">
        <v>62195.503318999996</v>
      </c>
      <c r="F31" s="178">
        <v>3.719954189828182</v>
      </c>
      <c r="G31" s="179">
        <v>3.5957916632956395</v>
      </c>
      <c r="H31" s="180">
        <v>3.6954118406464795</v>
      </c>
      <c r="I31" s="178">
        <v>218.92273254428898</v>
      </c>
      <c r="J31" s="179">
        <v>235.26732847525409</v>
      </c>
      <c r="K31" s="180">
        <v>225.51818426592169</v>
      </c>
      <c r="L31" s="178">
        <v>8.1438253617676235</v>
      </c>
      <c r="M31" s="179">
        <v>8.459722983771556</v>
      </c>
      <c r="N31" s="180">
        <v>8.3338256841738172</v>
      </c>
      <c r="O31" s="182"/>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27275.692020000002</v>
      </c>
      <c r="D32" s="176">
        <v>28654.772458000003</v>
      </c>
      <c r="E32" s="177">
        <v>29200.842753000001</v>
      </c>
      <c r="F32" s="178">
        <v>3.4470006858509761</v>
      </c>
      <c r="G32" s="179">
        <v>3.0915805955132387</v>
      </c>
      <c r="H32" s="180">
        <v>2.6408908555242752</v>
      </c>
      <c r="I32" s="178">
        <v>116.3210362665734</v>
      </c>
      <c r="J32" s="179">
        <v>111.29300084344433</v>
      </c>
      <c r="K32" s="180">
        <v>115.49401969924401</v>
      </c>
      <c r="L32" s="178">
        <v>4.0095869178977477</v>
      </c>
      <c r="M32" s="179">
        <v>3.4407128182403102</v>
      </c>
      <c r="N32" s="180">
        <v>3.0500710049147397</v>
      </c>
      <c r="O32" s="182"/>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22471.568539999997</v>
      </c>
      <c r="D33" s="176">
        <v>29454.492434</v>
      </c>
      <c r="E33" s="177">
        <v>30124.362147</v>
      </c>
      <c r="F33" s="178">
        <v>4.4522852965029394</v>
      </c>
      <c r="G33" s="179">
        <v>3.6234867342952906</v>
      </c>
      <c r="H33" s="180">
        <v>3.5410026369843988</v>
      </c>
      <c r="I33" s="178">
        <v>160.09838904860473</v>
      </c>
      <c r="J33" s="179">
        <v>176.60266345232381</v>
      </c>
      <c r="K33" s="180">
        <v>178.35607873685294</v>
      </c>
      <c r="L33" s="178">
        <v>7.1280370355490996</v>
      </c>
      <c r="M33" s="179">
        <v>6.3991740826071108</v>
      </c>
      <c r="N33" s="180">
        <v>6.3155934512939309</v>
      </c>
      <c r="O33" s="182"/>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272.45477899999997</v>
      </c>
      <c r="D34" s="176">
        <v>238.74613500000001</v>
      </c>
      <c r="E34" s="177">
        <v>223.5</v>
      </c>
      <c r="F34" s="178">
        <v>0</v>
      </c>
      <c r="G34" s="179">
        <v>0</v>
      </c>
      <c r="H34" s="180">
        <v>0</v>
      </c>
      <c r="I34" s="178" t="s">
        <v>302</v>
      </c>
      <c r="J34" s="179" t="s">
        <v>302</v>
      </c>
      <c r="K34" s="180" t="s">
        <v>302</v>
      </c>
      <c r="L34" s="178">
        <v>0.44319097812558467</v>
      </c>
      <c r="M34" s="179">
        <v>0.57940246865148204</v>
      </c>
      <c r="N34" s="180">
        <v>0.55646353467561516</v>
      </c>
      <c r="O34" s="182"/>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37235.251313289999</v>
      </c>
      <c r="D35" s="176">
        <v>45456.765787780001</v>
      </c>
      <c r="E35" s="177">
        <v>46393.594666030003</v>
      </c>
      <c r="F35" s="178">
        <v>1.1633246615026718</v>
      </c>
      <c r="G35" s="179">
        <v>2.0788894317114845</v>
      </c>
      <c r="H35" s="180">
        <v>1.9756429288957984</v>
      </c>
      <c r="I35" s="178">
        <v>110.70863101826114</v>
      </c>
      <c r="J35" s="179">
        <v>84.526214712022593</v>
      </c>
      <c r="K35" s="180">
        <v>87.487595506057062</v>
      </c>
      <c r="L35" s="178">
        <v>1.2879008070474283</v>
      </c>
      <c r="M35" s="179">
        <v>1.7572065446739955</v>
      </c>
      <c r="N35" s="180">
        <v>1.7284424942763745</v>
      </c>
      <c r="O35" s="182"/>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5504.8901553500009</v>
      </c>
      <c r="D36" s="176">
        <v>22161.140165000001</v>
      </c>
      <c r="E36" s="177">
        <v>23717.247155999998</v>
      </c>
      <c r="F36" s="178">
        <v>3.3788218257040605</v>
      </c>
      <c r="G36" s="179">
        <v>1.8355437534862955</v>
      </c>
      <c r="H36" s="180">
        <v>1.8770756786053708</v>
      </c>
      <c r="I36" s="178">
        <v>145.95145240095641</v>
      </c>
      <c r="J36" s="179">
        <v>147.37791888863526</v>
      </c>
      <c r="K36" s="180">
        <v>143.90564350496123</v>
      </c>
      <c r="L36" s="178">
        <v>4.9314395286555888</v>
      </c>
      <c r="M36" s="179">
        <v>2.7051861841784439</v>
      </c>
      <c r="N36" s="180">
        <v>2.7012178343721773</v>
      </c>
      <c r="O36" s="182"/>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14035.7264</v>
      </c>
      <c r="D37" s="176">
        <v>8988.0133170000008</v>
      </c>
      <c r="E37" s="177">
        <v>8047.1759430000002</v>
      </c>
      <c r="F37" s="178">
        <v>0</v>
      </c>
      <c r="G37" s="179">
        <v>0</v>
      </c>
      <c r="H37" s="180">
        <v>0</v>
      </c>
      <c r="I37" s="178" t="s">
        <v>302</v>
      </c>
      <c r="J37" s="179" t="s">
        <v>302</v>
      </c>
      <c r="K37" s="180" t="s">
        <v>302</v>
      </c>
      <c r="L37" s="178">
        <v>0.54075281775227535</v>
      </c>
      <c r="M37" s="179">
        <v>0.7703537540274874</v>
      </c>
      <c r="N37" s="180">
        <v>0.76336704248942999</v>
      </c>
      <c r="O37" s="182"/>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25155.599151000002</v>
      </c>
      <c r="D38" s="176">
        <v>32189.683840999998</v>
      </c>
      <c r="E38" s="177">
        <v>31883.978762000002</v>
      </c>
      <c r="F38" s="178">
        <v>1.598109349679389</v>
      </c>
      <c r="G38" s="179">
        <v>1.5141417927789704</v>
      </c>
      <c r="H38" s="180">
        <v>1.5621712231022591</v>
      </c>
      <c r="I38" s="178">
        <v>223.86129669489952</v>
      </c>
      <c r="J38" s="179">
        <v>232.25252718594413</v>
      </c>
      <c r="K38" s="180">
        <v>227.25616827278765</v>
      </c>
      <c r="L38" s="178">
        <v>3.5775483127947059</v>
      </c>
      <c r="M38" s="179">
        <v>3.5166325789077204</v>
      </c>
      <c r="N38" s="180">
        <v>3.550130463482335</v>
      </c>
      <c r="O38" s="182"/>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302</v>
      </c>
      <c r="G39" s="179" t="s">
        <v>302</v>
      </c>
      <c r="H39" s="180" t="s">
        <v>302</v>
      </c>
      <c r="I39" s="178" t="s">
        <v>302</v>
      </c>
      <c r="J39" s="179" t="s">
        <v>302</v>
      </c>
      <c r="K39" s="180" t="s">
        <v>302</v>
      </c>
      <c r="L39" s="178" t="s">
        <v>302</v>
      </c>
      <c r="M39" s="179" t="s">
        <v>302</v>
      </c>
      <c r="N39" s="180" t="s">
        <v>302</v>
      </c>
      <c r="O39" s="182"/>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8337.4754319999993</v>
      </c>
      <c r="D40" s="176">
        <v>14504.241193</v>
      </c>
      <c r="E40" s="177">
        <v>15288.609085000002</v>
      </c>
      <c r="F40" s="178">
        <v>2.5465121394555013</v>
      </c>
      <c r="G40" s="179">
        <v>0.85308965394009229</v>
      </c>
      <c r="H40" s="180">
        <v>0.80967434847589348</v>
      </c>
      <c r="I40" s="178">
        <v>97.112650975327099</v>
      </c>
      <c r="J40" s="179">
        <v>182.10680604092735</v>
      </c>
      <c r="K40" s="180">
        <v>193.5181620995634</v>
      </c>
      <c r="L40" s="178">
        <v>2.4729854460337557</v>
      </c>
      <c r="M40" s="179">
        <v>1.5535343214559021</v>
      </c>
      <c r="N40" s="180">
        <v>1.5668669181621631</v>
      </c>
      <c r="O40" s="182"/>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260.25552699999997</v>
      </c>
      <c r="E41" s="177">
        <v>311.06766599999997</v>
      </c>
      <c r="F41" s="178" t="s">
        <v>302</v>
      </c>
      <c r="G41" s="179">
        <v>9.7730220346098555</v>
      </c>
      <c r="H41" s="180">
        <v>14.587845655420836</v>
      </c>
      <c r="I41" s="178" t="s">
        <v>302</v>
      </c>
      <c r="J41" s="179">
        <v>307.20714075934455</v>
      </c>
      <c r="K41" s="180">
        <v>209.42242344325302</v>
      </c>
      <c r="L41" s="178" t="s">
        <v>302</v>
      </c>
      <c r="M41" s="179">
        <v>30.023421558305657</v>
      </c>
      <c r="N41" s="180">
        <v>30.55021989974362</v>
      </c>
      <c r="O41" s="182"/>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12010.387786899999</v>
      </c>
      <c r="D42" s="176">
        <v>12739.998812820002</v>
      </c>
      <c r="E42" s="177">
        <v>12735.849936980001</v>
      </c>
      <c r="F42" s="178">
        <v>3.3747987211711736</v>
      </c>
      <c r="G42" s="179">
        <v>2.7418605104459934</v>
      </c>
      <c r="H42" s="180">
        <v>2.7280083640996935</v>
      </c>
      <c r="I42" s="178">
        <v>56.883250736910085</v>
      </c>
      <c r="J42" s="179">
        <v>65.775212157946441</v>
      </c>
      <c r="K42" s="180">
        <v>65.337572264763992</v>
      </c>
      <c r="L42" s="178">
        <v>1.9196952184298337</v>
      </c>
      <c r="M42" s="179">
        <v>1.8034645678208054</v>
      </c>
      <c r="N42" s="180">
        <v>1.7824144362824434</v>
      </c>
      <c r="O42" s="182"/>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3257.7729703099999</v>
      </c>
      <c r="D43" s="176">
        <v>5851.9985164600002</v>
      </c>
      <c r="E43" s="177">
        <v>2617.6400558999999</v>
      </c>
      <c r="F43" s="178">
        <v>0</v>
      </c>
      <c r="G43" s="179">
        <v>0</v>
      </c>
      <c r="H43" s="180">
        <v>0</v>
      </c>
      <c r="I43" s="178" t="s">
        <v>302</v>
      </c>
      <c r="J43" s="179" t="s">
        <v>302</v>
      </c>
      <c r="K43" s="180" t="s">
        <v>302</v>
      </c>
      <c r="L43" s="178">
        <v>0.36491653035198335</v>
      </c>
      <c r="M43" s="179">
        <v>0.47377986275997563</v>
      </c>
      <c r="N43" s="180">
        <v>0.42595610404373935</v>
      </c>
      <c r="O43" s="182"/>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3153.7663259999999</v>
      </c>
      <c r="D44" s="176">
        <v>5482.3844060000001</v>
      </c>
      <c r="E44" s="177">
        <v>5286.3176990000002</v>
      </c>
      <c r="F44" s="178">
        <v>0</v>
      </c>
      <c r="G44" s="179">
        <v>0</v>
      </c>
      <c r="H44" s="180">
        <v>0</v>
      </c>
      <c r="I44" s="178" t="s">
        <v>302</v>
      </c>
      <c r="J44" s="179" t="s">
        <v>302</v>
      </c>
      <c r="K44" s="180" t="s">
        <v>302</v>
      </c>
      <c r="L44" s="178">
        <v>3.3521515569635132</v>
      </c>
      <c r="M44" s="179">
        <v>1.669708455682485</v>
      </c>
      <c r="N44" s="180">
        <v>1.9080968217078775</v>
      </c>
      <c r="O44" s="182"/>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23640.254041</v>
      </c>
      <c r="D45" s="176">
        <v>1726.7697370000001</v>
      </c>
      <c r="E45" s="177">
        <v>1300.6475909999999</v>
      </c>
      <c r="F45" s="178">
        <v>3.5164860265809361</v>
      </c>
      <c r="G45" s="179">
        <v>65.314024958499715</v>
      </c>
      <c r="H45" s="180">
        <v>84.787435784363822</v>
      </c>
      <c r="I45" s="178">
        <v>162.14427191289062</v>
      </c>
      <c r="J45" s="179">
        <v>120.56244992603303</v>
      </c>
      <c r="K45" s="180">
        <v>118.09004619692487</v>
      </c>
      <c r="L45" s="178">
        <v>5.7017806647181954</v>
      </c>
      <c r="M45" s="179">
        <v>78.744188635267946</v>
      </c>
      <c r="N45" s="180">
        <v>100.12552208694323</v>
      </c>
      <c r="O45" s="182"/>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5339.7502870400003</v>
      </c>
      <c r="D46" s="176">
        <v>7766.0143138399999</v>
      </c>
      <c r="E46" s="177">
        <v>7959.1688380200003</v>
      </c>
      <c r="F46" s="178">
        <v>5.033566544344783</v>
      </c>
      <c r="G46" s="179">
        <v>5.2489415986981447</v>
      </c>
      <c r="H46" s="180">
        <v>5.2315033832550757</v>
      </c>
      <c r="I46" s="178">
        <v>69.566686002439099</v>
      </c>
      <c r="J46" s="179">
        <v>70.917928519383594</v>
      </c>
      <c r="K46" s="180">
        <v>72.389816388739106</v>
      </c>
      <c r="L46" s="178">
        <v>3.5016854326281592</v>
      </c>
      <c r="M46" s="179">
        <v>3.7224406509889403</v>
      </c>
      <c r="N46" s="180">
        <v>3.7870756935090233</v>
      </c>
      <c r="O46" s="182"/>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5866.8330470000001</v>
      </c>
      <c r="D47" s="176">
        <v>7698.4658129999998</v>
      </c>
      <c r="E47" s="177">
        <v>7951.3399620000009</v>
      </c>
      <c r="F47" s="178">
        <v>1.0132256112247264</v>
      </c>
      <c r="G47" s="179">
        <v>1.1973936916669659</v>
      </c>
      <c r="H47" s="180">
        <v>1.2556763196789091</v>
      </c>
      <c r="I47" s="178">
        <v>252.68914548596831</v>
      </c>
      <c r="J47" s="179">
        <v>202.44249614106798</v>
      </c>
      <c r="K47" s="180">
        <v>227.82203572158966</v>
      </c>
      <c r="L47" s="178">
        <v>2.560311138848741</v>
      </c>
      <c r="M47" s="179">
        <v>2.4240336780462886</v>
      </c>
      <c r="N47" s="180">
        <v>2.8607073535664274</v>
      </c>
      <c r="O47" s="182"/>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3988.8455650000001</v>
      </c>
      <c r="D48" s="176">
        <v>4089.1416010000003</v>
      </c>
      <c r="E48" s="177">
        <v>4102.0343089999997</v>
      </c>
      <c r="F48" s="178">
        <v>1.3959820226832973</v>
      </c>
      <c r="G48" s="179">
        <v>1.3617422049259083</v>
      </c>
      <c r="H48" s="180">
        <v>1.3574622444729045</v>
      </c>
      <c r="I48" s="178">
        <v>66.436377899425878</v>
      </c>
      <c r="J48" s="179">
        <v>72.142526357910938</v>
      </c>
      <c r="K48" s="180">
        <v>72.218478747958088</v>
      </c>
      <c r="L48" s="178">
        <v>0.92743989199792454</v>
      </c>
      <c r="M48" s="179">
        <v>0.98239522911547117</v>
      </c>
      <c r="N48" s="180">
        <v>0.98033858253621953</v>
      </c>
      <c r="O48" s="182"/>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41</v>
      </c>
      <c r="C49" s="105">
        <v>4048.2904951300002</v>
      </c>
      <c r="D49" s="176">
        <v>2866.9669080100002</v>
      </c>
      <c r="E49" s="177">
        <v>2815.02979891</v>
      </c>
      <c r="F49" s="178">
        <v>4.4215719438941097</v>
      </c>
      <c r="G49" s="179">
        <v>2.1023982869002737</v>
      </c>
      <c r="H49" s="180">
        <v>2.1411873928772951</v>
      </c>
      <c r="I49" s="178">
        <v>103.14480042049641</v>
      </c>
      <c r="J49" s="179">
        <v>121.05425136812084</v>
      </c>
      <c r="K49" s="180">
        <v>124.70789342927337</v>
      </c>
      <c r="L49" s="178">
        <v>4.5606215569782425</v>
      </c>
      <c r="M49" s="179">
        <v>2.5450425069833242</v>
      </c>
      <c r="N49" s="180">
        <v>2.6702296920304542</v>
      </c>
      <c r="O49" s="182"/>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38</v>
      </c>
      <c r="C50" s="105">
        <v>26.479417000000002</v>
      </c>
      <c r="D50" s="176">
        <v>19.79205</v>
      </c>
      <c r="E50" s="177">
        <v>152.02896000000001</v>
      </c>
      <c r="F50" s="178">
        <v>0</v>
      </c>
      <c r="G50" s="179">
        <v>0</v>
      </c>
      <c r="H50" s="180">
        <v>0</v>
      </c>
      <c r="I50" s="178" t="s">
        <v>302</v>
      </c>
      <c r="J50" s="179" t="s">
        <v>302</v>
      </c>
      <c r="K50" s="180" t="s">
        <v>302</v>
      </c>
      <c r="L50" s="178">
        <v>0.24917467027314083</v>
      </c>
      <c r="M50" s="179">
        <v>1.278624498220245</v>
      </c>
      <c r="N50" s="180">
        <v>0.80873670384905616</v>
      </c>
      <c r="O50" s="182"/>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232</v>
      </c>
      <c r="C51" s="105">
        <v>595.04018699999995</v>
      </c>
      <c r="D51" s="176">
        <v>897.89400799999999</v>
      </c>
      <c r="E51" s="177">
        <v>997.69515799999999</v>
      </c>
      <c r="F51" s="178">
        <v>23.935319346758675</v>
      </c>
      <c r="G51" s="179">
        <v>16.303990637612095</v>
      </c>
      <c r="H51" s="180">
        <v>15.067554833216901</v>
      </c>
      <c r="I51" s="178">
        <v>82.2509608563943</v>
      </c>
      <c r="J51" s="179">
        <v>131.97003631776221</v>
      </c>
      <c r="K51" s="180">
        <v>137.61285211400531</v>
      </c>
      <c r="L51" s="178">
        <v>19.68703014675545</v>
      </c>
      <c r="M51" s="179">
        <v>21.516382365701229</v>
      </c>
      <c r="N51" s="180">
        <v>20.734891949831432</v>
      </c>
      <c r="O51" s="182"/>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63</v>
      </c>
      <c r="C52" s="105">
        <v>3887.926845</v>
      </c>
      <c r="D52" s="176">
        <v>3556.3416710000001</v>
      </c>
      <c r="E52" s="177">
        <v>3638.4341989999998</v>
      </c>
      <c r="F52" s="178">
        <v>1.4480067975661719</v>
      </c>
      <c r="G52" s="179">
        <v>1.6317203848325068</v>
      </c>
      <c r="H52" s="180">
        <v>1.6014549339937094</v>
      </c>
      <c r="I52" s="178">
        <v>121.90318406101733</v>
      </c>
      <c r="J52" s="179">
        <v>126.61143067242703</v>
      </c>
      <c r="K52" s="180">
        <v>131.17548081890189</v>
      </c>
      <c r="L52" s="178">
        <v>1.765166391653133</v>
      </c>
      <c r="M52" s="179">
        <v>2.0659445238100691</v>
      </c>
      <c r="N52" s="180">
        <v>2.100716209764276</v>
      </c>
      <c r="O52" s="182"/>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54</v>
      </c>
      <c r="C53" s="105">
        <v>1102.9012179999997</v>
      </c>
      <c r="D53" s="176">
        <v>1479.116239</v>
      </c>
      <c r="E53" s="177">
        <v>1455.458492</v>
      </c>
      <c r="F53" s="178">
        <v>0.29419452504403715</v>
      </c>
      <c r="G53" s="179">
        <v>0.21936578846525664</v>
      </c>
      <c r="H53" s="180">
        <v>0.22293146921293308</v>
      </c>
      <c r="I53" s="178">
        <v>357.39095595090419</v>
      </c>
      <c r="J53" s="179">
        <v>283.59841894796858</v>
      </c>
      <c r="K53" s="180">
        <v>281.63751377256585</v>
      </c>
      <c r="L53" s="178">
        <v>1.0514246254101067</v>
      </c>
      <c r="M53" s="179">
        <v>0.62211790780021314</v>
      </c>
      <c r="N53" s="180">
        <v>0.62785864730795782</v>
      </c>
      <c r="O53" s="182"/>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185</v>
      </c>
      <c r="C54" s="105">
        <v>47.683987080000001</v>
      </c>
      <c r="D54" s="176">
        <v>4.5609098599999998</v>
      </c>
      <c r="E54" s="177">
        <v>3.2911489</v>
      </c>
      <c r="F54" s="178">
        <v>16.188603413236223</v>
      </c>
      <c r="G54" s="179">
        <v>35.421013560658267</v>
      </c>
      <c r="H54" s="180">
        <v>27.992873856299848</v>
      </c>
      <c r="I54" s="178">
        <v>164.35653862993996</v>
      </c>
      <c r="J54" s="179">
        <v>96.506983972038739</v>
      </c>
      <c r="K54" s="180">
        <v>110.03078562388735</v>
      </c>
      <c r="L54" s="178">
        <v>26.607028222523375</v>
      </c>
      <c r="M54" s="179">
        <v>34.183751879718145</v>
      </c>
      <c r="N54" s="180">
        <v>30.800779022790493</v>
      </c>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row>
    <row r="55" spans="1:124" s="86" customFormat="1" ht="18.75" customHeight="1">
      <c r="A55" s="93"/>
      <c r="B55" s="104" t="s">
        <v>53</v>
      </c>
      <c r="C55" s="105">
        <v>0</v>
      </c>
      <c r="D55" s="176">
        <v>0</v>
      </c>
      <c r="E55" s="177">
        <v>0</v>
      </c>
      <c r="F55" s="178" t="s">
        <v>302</v>
      </c>
      <c r="G55" s="179" t="s">
        <v>302</v>
      </c>
      <c r="H55" s="180" t="s">
        <v>302</v>
      </c>
      <c r="I55" s="178" t="s">
        <v>302</v>
      </c>
      <c r="J55" s="179" t="s">
        <v>302</v>
      </c>
      <c r="K55" s="180" t="s">
        <v>302</v>
      </c>
      <c r="L55" s="178" t="s">
        <v>302</v>
      </c>
      <c r="M55" s="179" t="s">
        <v>302</v>
      </c>
      <c r="N55" s="180" t="s">
        <v>302</v>
      </c>
      <c r="O55" s="182"/>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235</v>
      </c>
      <c r="C56" s="105">
        <v>0</v>
      </c>
      <c r="D56" s="176">
        <v>0</v>
      </c>
      <c r="E56" s="177">
        <v>0</v>
      </c>
      <c r="F56" s="178" t="s">
        <v>302</v>
      </c>
      <c r="G56" s="179" t="s">
        <v>302</v>
      </c>
      <c r="H56" s="180" t="s">
        <v>302</v>
      </c>
      <c r="I56" s="178" t="s">
        <v>302</v>
      </c>
      <c r="J56" s="179" t="s">
        <v>302</v>
      </c>
      <c r="K56" s="180" t="s">
        <v>302</v>
      </c>
      <c r="L56" s="178" t="s">
        <v>302</v>
      </c>
      <c r="M56" s="179" t="s">
        <v>302</v>
      </c>
      <c r="N56" s="180" t="s">
        <v>302</v>
      </c>
      <c r="O56" s="182"/>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300</v>
      </c>
      <c r="C57" s="105">
        <v>0</v>
      </c>
      <c r="D57" s="176">
        <v>0</v>
      </c>
      <c r="E57" s="177">
        <v>0.31970323</v>
      </c>
      <c r="F57" s="178" t="s">
        <v>302</v>
      </c>
      <c r="G57" s="179" t="s">
        <v>302</v>
      </c>
      <c r="H57" s="180">
        <v>0</v>
      </c>
      <c r="I57" s="178" t="s">
        <v>302</v>
      </c>
      <c r="J57" s="179" t="s">
        <v>302</v>
      </c>
      <c r="K57" s="180" t="s">
        <v>302</v>
      </c>
      <c r="L57" s="178" t="s">
        <v>302</v>
      </c>
      <c r="M57" s="179" t="s">
        <v>302</v>
      </c>
      <c r="N57" s="180">
        <v>156.31385081720944</v>
      </c>
      <c r="O57" s="182"/>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68</v>
      </c>
      <c r="C58" s="105">
        <v>0</v>
      </c>
      <c r="D58" s="176">
        <v>0</v>
      </c>
      <c r="E58" s="177">
        <v>0</v>
      </c>
      <c r="F58" s="178" t="s">
        <v>302</v>
      </c>
      <c r="G58" s="179" t="s">
        <v>302</v>
      </c>
      <c r="H58" s="180" t="s">
        <v>302</v>
      </c>
      <c r="I58" s="178" t="s">
        <v>302</v>
      </c>
      <c r="J58" s="179" t="s">
        <v>302</v>
      </c>
      <c r="K58" s="180" t="s">
        <v>302</v>
      </c>
      <c r="L58" s="178" t="s">
        <v>302</v>
      </c>
      <c r="M58" s="179" t="s">
        <v>302</v>
      </c>
      <c r="N58" s="180" t="s">
        <v>302</v>
      </c>
      <c r="O58" s="182"/>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55</v>
      </c>
      <c r="C59" s="105">
        <v>451.02270399999998</v>
      </c>
      <c r="D59" s="176">
        <v>462.87725599999999</v>
      </c>
      <c r="E59" s="177">
        <v>484.36965400000003</v>
      </c>
      <c r="F59" s="178">
        <v>9.2428522179229375</v>
      </c>
      <c r="G59" s="179">
        <v>6.8916952791476112</v>
      </c>
      <c r="H59" s="180">
        <v>7.0956616947766085</v>
      </c>
      <c r="I59" s="178">
        <v>133.97040090951305</v>
      </c>
      <c r="J59" s="179">
        <v>174.69203064944332</v>
      </c>
      <c r="K59" s="180">
        <v>177.66188956448025</v>
      </c>
      <c r="L59" s="178">
        <v>12.382686171825178</v>
      </c>
      <c r="M59" s="179">
        <v>12.039242429314781</v>
      </c>
      <c r="N59" s="180">
        <v>12.606286644043147</v>
      </c>
      <c r="O59" s="182"/>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8.75" customHeight="1">
      <c r="A60" s="93"/>
      <c r="B60" s="104" t="s">
        <v>50</v>
      </c>
      <c r="C60" s="105">
        <v>14220.284454999999</v>
      </c>
      <c r="D60" s="176" t="s">
        <v>301</v>
      </c>
      <c r="E60" s="177" t="s">
        <v>301</v>
      </c>
      <c r="F60" s="178">
        <v>3.6975332361591646</v>
      </c>
      <c r="G60" s="176" t="s">
        <v>301</v>
      </c>
      <c r="H60" s="177" t="s">
        <v>301</v>
      </c>
      <c r="I60" s="178">
        <v>102.25851878695475</v>
      </c>
      <c r="J60" s="176" t="s">
        <v>301</v>
      </c>
      <c r="K60" s="177" t="s">
        <v>301</v>
      </c>
      <c r="L60" s="178">
        <v>3.7810427189517144</v>
      </c>
      <c r="M60" s="176" t="s">
        <v>301</v>
      </c>
      <c r="N60" s="177" t="s">
        <v>301</v>
      </c>
      <c r="O60" s="182"/>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s="86" customFormat="1" ht="18">
      <c r="A61" s="85"/>
      <c r="B61" s="183"/>
      <c r="C61" s="184"/>
      <c r="D61" s="185"/>
      <c r="E61" s="186"/>
      <c r="F61" s="187"/>
      <c r="G61" s="188"/>
      <c r="H61" s="189"/>
      <c r="I61" s="187"/>
      <c r="J61" s="188"/>
      <c r="K61" s="189"/>
      <c r="L61" s="187"/>
      <c r="M61" s="188"/>
      <c r="N61" s="189"/>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24" ht="20.100000000000001" customHeight="1">
      <c r="B62" s="85" t="s">
        <v>482</v>
      </c>
      <c r="C62" s="116"/>
      <c r="D62" s="116"/>
      <c r="E62" s="116"/>
      <c r="F62" s="116"/>
      <c r="G62" s="116"/>
      <c r="H62" s="116"/>
      <c r="I62" s="116"/>
      <c r="J62" s="116"/>
      <c r="K62" s="116"/>
      <c r="L62" s="116"/>
      <c r="M62" s="116"/>
      <c r="N62" s="116"/>
    </row>
    <row r="63" spans="1:124" ht="20.100000000000001" customHeight="1">
      <c r="B63" s="117"/>
      <c r="C63" s="63"/>
      <c r="D63" s="63"/>
      <c r="E63" s="63"/>
      <c r="F63" s="63"/>
      <c r="G63" s="190"/>
      <c r="H63" s="191"/>
      <c r="I63" s="191"/>
      <c r="J63" s="191"/>
      <c r="K63" s="191"/>
      <c r="L63" s="191"/>
      <c r="M63" s="191"/>
      <c r="N63" s="191"/>
    </row>
    <row r="64" spans="1:124" ht="20.100000000000001" customHeight="1">
      <c r="B64" s="63"/>
      <c r="C64" s="63"/>
      <c r="D64" s="63"/>
      <c r="E64" s="63"/>
      <c r="F64" s="63"/>
      <c r="G64" s="63"/>
      <c r="H64" s="63"/>
      <c r="I64" s="63"/>
      <c r="J64" s="190"/>
      <c r="K64" s="191"/>
      <c r="L64" s="191"/>
      <c r="M64" s="191"/>
      <c r="N64" s="191"/>
    </row>
    <row r="65" spans="2:14" ht="20.100000000000001" customHeight="1">
      <c r="B65" s="63"/>
      <c r="C65" s="192"/>
      <c r="D65" s="192"/>
      <c r="E65" s="192"/>
      <c r="F65" s="192"/>
      <c r="G65" s="192"/>
      <c r="H65" s="192"/>
      <c r="I65" s="192"/>
      <c r="J65" s="192"/>
      <c r="K65" s="192"/>
      <c r="L65" s="192"/>
      <c r="M65" s="192"/>
      <c r="N65" s="192"/>
    </row>
    <row r="66" spans="2:14" ht="20.100000000000001" customHeight="1">
      <c r="B66" s="63"/>
    </row>
    <row r="67" spans="2:14" ht="20.100000000000001" customHeight="1">
      <c r="B67" s="84"/>
      <c r="C67" s="193"/>
      <c r="D67" s="193"/>
      <c r="E67" s="193"/>
      <c r="F67" s="193"/>
      <c r="G67" s="193"/>
      <c r="H67" s="193"/>
      <c r="I67" s="193"/>
      <c r="J67" s="193"/>
      <c r="K67" s="193"/>
      <c r="L67" s="193"/>
      <c r="M67" s="193"/>
      <c r="N67" s="193"/>
    </row>
    <row r="68" spans="2:14" ht="20.100000000000001" customHeight="1">
      <c r="B68" s="63"/>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4"/>
      <c r="C136" s="195"/>
      <c r="D136" s="196"/>
      <c r="E136" s="195"/>
      <c r="F136" s="196"/>
      <c r="G136" s="196"/>
      <c r="H136" s="196"/>
      <c r="I136" s="196"/>
      <c r="J136" s="196"/>
      <c r="K136" s="196"/>
      <c r="L136" s="196"/>
      <c r="M136" s="196"/>
      <c r="N136" s="196"/>
    </row>
    <row r="137" spans="2:14" hidden="1">
      <c r="B137" s="194"/>
      <c r="C137" s="195"/>
      <c r="D137" s="196"/>
      <c r="E137" s="195"/>
      <c r="F137" s="196"/>
      <c r="G137" s="196"/>
      <c r="H137" s="196"/>
      <c r="I137" s="196"/>
      <c r="J137" s="196"/>
      <c r="K137" s="196"/>
      <c r="L137" s="196"/>
      <c r="M137" s="196"/>
      <c r="N137" s="196"/>
    </row>
    <row r="138" spans="2:14" hidden="1">
      <c r="B138" s="194"/>
      <c r="C138" s="195"/>
      <c r="D138" s="196"/>
      <c r="E138" s="195"/>
      <c r="F138" s="196"/>
      <c r="G138" s="196"/>
      <c r="H138" s="196"/>
      <c r="I138" s="196"/>
      <c r="J138" s="196"/>
      <c r="K138" s="196"/>
      <c r="L138" s="196"/>
      <c r="M138" s="196"/>
      <c r="N138" s="196"/>
    </row>
    <row r="139" spans="2:14" hidden="1">
      <c r="B139" s="194"/>
      <c r="C139" s="195"/>
      <c r="D139" s="196"/>
      <c r="E139" s="195"/>
      <c r="F139" s="196"/>
      <c r="G139" s="196"/>
      <c r="H139" s="196"/>
      <c r="I139" s="196"/>
      <c r="J139" s="196"/>
      <c r="K139" s="196"/>
      <c r="L139" s="196"/>
      <c r="M139" s="196"/>
      <c r="N139" s="196"/>
    </row>
    <row r="140" spans="2:14" hidden="1">
      <c r="B140" s="194"/>
      <c r="C140" s="195"/>
      <c r="D140" s="196"/>
      <c r="E140" s="195"/>
      <c r="F140" s="196"/>
      <c r="G140" s="196"/>
      <c r="H140" s="196"/>
      <c r="I140" s="196"/>
      <c r="J140" s="196"/>
      <c r="K140" s="196"/>
      <c r="L140" s="196"/>
      <c r="M140" s="196"/>
      <c r="N140" s="196"/>
    </row>
    <row r="141" spans="2:14" hidden="1">
      <c r="B141" s="194"/>
      <c r="C141" s="195"/>
      <c r="D141" s="196"/>
      <c r="E141" s="195"/>
      <c r="F141" s="196"/>
      <c r="G141" s="196"/>
      <c r="H141" s="196"/>
      <c r="I141" s="196"/>
      <c r="J141" s="196"/>
      <c r="K141" s="196"/>
      <c r="L141" s="196"/>
      <c r="M141" s="196"/>
      <c r="N141" s="196"/>
    </row>
    <row r="142" spans="2:14" hidden="1">
      <c r="B142" s="194"/>
      <c r="C142" s="195"/>
      <c r="D142" s="196"/>
      <c r="E142" s="195"/>
      <c r="F142" s="196"/>
      <c r="G142" s="196"/>
      <c r="H142" s="196"/>
      <c r="I142" s="196"/>
      <c r="J142" s="196"/>
      <c r="K142" s="196"/>
      <c r="L142" s="196"/>
      <c r="M142" s="196"/>
      <c r="N142" s="196"/>
    </row>
    <row r="143" spans="2:14" hidden="1">
      <c r="B143" s="194"/>
      <c r="C143" s="195"/>
      <c r="D143" s="196"/>
      <c r="E143" s="195"/>
      <c r="F143" s="196"/>
      <c r="G143" s="196"/>
      <c r="H143" s="196"/>
      <c r="I143" s="196"/>
      <c r="J143" s="196"/>
      <c r="K143" s="196"/>
      <c r="L143" s="196"/>
      <c r="M143" s="196"/>
      <c r="N143" s="196"/>
    </row>
    <row r="144" spans="2:14" hidden="1">
      <c r="B144" s="194"/>
      <c r="C144" s="195"/>
      <c r="D144" s="196"/>
      <c r="E144" s="195"/>
      <c r="F144" s="196"/>
      <c r="G144" s="196"/>
      <c r="H144" s="196"/>
      <c r="I144" s="196"/>
      <c r="J144" s="196"/>
      <c r="K144" s="196"/>
      <c r="L144" s="196"/>
      <c r="M144" s="196"/>
      <c r="N144" s="196"/>
    </row>
    <row r="145" spans="2:14" hidden="1">
      <c r="B145" s="194"/>
      <c r="C145" s="195"/>
      <c r="D145" s="196"/>
      <c r="E145" s="195"/>
      <c r="F145" s="196"/>
      <c r="G145" s="196"/>
      <c r="H145" s="196"/>
      <c r="I145" s="196"/>
      <c r="J145" s="196"/>
      <c r="K145" s="196"/>
      <c r="L145" s="196"/>
      <c r="M145" s="196"/>
      <c r="N145" s="196"/>
    </row>
    <row r="146" spans="2:14" hidden="1">
      <c r="B146" s="194"/>
      <c r="C146" s="195"/>
      <c r="D146" s="196"/>
      <c r="E146" s="195"/>
      <c r="F146" s="196"/>
      <c r="G146" s="196"/>
      <c r="H146" s="196"/>
      <c r="I146" s="196"/>
      <c r="J146" s="196"/>
      <c r="K146" s="196"/>
      <c r="L146" s="196"/>
      <c r="M146" s="196"/>
      <c r="N146" s="196"/>
    </row>
    <row r="147" spans="2:14" hidden="1">
      <c r="B147" s="194"/>
      <c r="C147" s="195"/>
      <c r="D147" s="196"/>
      <c r="E147" s="195"/>
      <c r="F147" s="196"/>
      <c r="G147" s="196"/>
      <c r="H147" s="196"/>
      <c r="I147" s="196"/>
      <c r="J147" s="196"/>
      <c r="K147" s="196"/>
      <c r="L147" s="196"/>
      <c r="M147" s="196"/>
      <c r="N147" s="196"/>
    </row>
    <row r="148" spans="2:14" hidden="1">
      <c r="B148" s="194"/>
      <c r="C148" s="195"/>
      <c r="D148" s="196"/>
      <c r="E148" s="195"/>
      <c r="F148" s="196"/>
      <c r="G148" s="196"/>
      <c r="H148" s="196"/>
      <c r="I148" s="196"/>
      <c r="J148" s="196"/>
      <c r="K148" s="196"/>
      <c r="L148" s="196"/>
      <c r="M148" s="196"/>
      <c r="N148" s="196"/>
    </row>
    <row r="149" spans="2:14" hidden="1">
      <c r="B149" s="194"/>
      <c r="C149" s="195"/>
      <c r="D149" s="196"/>
      <c r="E149" s="195"/>
      <c r="F149" s="196"/>
      <c r="G149" s="196"/>
      <c r="H149" s="196"/>
      <c r="I149" s="196"/>
      <c r="J149" s="196"/>
      <c r="K149" s="196"/>
      <c r="L149" s="196"/>
      <c r="M149" s="196"/>
      <c r="N149" s="196"/>
    </row>
    <row r="150" spans="2:14" hidden="1">
      <c r="B150" s="194"/>
      <c r="C150" s="195"/>
      <c r="D150" s="196"/>
      <c r="E150" s="195"/>
      <c r="F150" s="196"/>
      <c r="G150" s="196"/>
      <c r="H150" s="196"/>
      <c r="I150" s="196"/>
      <c r="J150" s="196"/>
      <c r="K150" s="196"/>
      <c r="L150" s="196"/>
      <c r="M150" s="196"/>
      <c r="N150" s="196"/>
    </row>
    <row r="151" spans="2:14" hidden="1">
      <c r="B151" s="194"/>
      <c r="C151" s="195"/>
      <c r="D151" s="196"/>
      <c r="E151" s="195"/>
      <c r="F151" s="196"/>
      <c r="G151" s="196"/>
      <c r="H151" s="196"/>
      <c r="I151" s="196"/>
      <c r="J151" s="196"/>
      <c r="K151" s="196"/>
      <c r="L151" s="196"/>
      <c r="M151" s="196"/>
      <c r="N151" s="196"/>
    </row>
    <row r="152" spans="2:14" hidden="1">
      <c r="B152" s="194"/>
      <c r="C152" s="195"/>
      <c r="D152" s="196"/>
      <c r="E152" s="195"/>
      <c r="F152" s="196"/>
      <c r="G152" s="196"/>
      <c r="H152" s="196"/>
      <c r="I152" s="196"/>
      <c r="J152" s="196"/>
      <c r="K152" s="196"/>
      <c r="L152" s="196"/>
      <c r="M152" s="196"/>
      <c r="N152" s="196"/>
    </row>
    <row r="153" spans="2:14" hidden="1">
      <c r="B153" s="194"/>
      <c r="C153" s="195"/>
      <c r="D153" s="196"/>
      <c r="E153" s="195"/>
      <c r="F153" s="196"/>
      <c r="G153" s="196"/>
      <c r="H153" s="196"/>
      <c r="I153" s="196"/>
      <c r="J153" s="196"/>
      <c r="K153" s="196"/>
      <c r="L153" s="196"/>
      <c r="M153" s="196"/>
      <c r="N153" s="196"/>
    </row>
    <row r="154" spans="2:14" hidden="1">
      <c r="B154" s="194"/>
      <c r="C154" s="195"/>
      <c r="D154" s="196"/>
      <c r="E154" s="195"/>
      <c r="F154" s="196"/>
      <c r="G154" s="196"/>
      <c r="H154" s="196"/>
      <c r="I154" s="196"/>
      <c r="J154" s="196"/>
      <c r="K154" s="196"/>
      <c r="L154" s="196"/>
      <c r="M154" s="196"/>
      <c r="N154" s="196"/>
    </row>
    <row r="155" spans="2:14" hidden="1">
      <c r="B155" s="194"/>
      <c r="C155" s="195"/>
      <c r="D155" s="196"/>
      <c r="E155" s="195"/>
      <c r="F155" s="196"/>
      <c r="G155" s="196"/>
      <c r="H155" s="196"/>
      <c r="I155" s="196"/>
      <c r="J155" s="196"/>
      <c r="K155" s="196"/>
      <c r="L155" s="196"/>
      <c r="M155" s="196"/>
      <c r="N155" s="196"/>
    </row>
    <row r="156" spans="2:14" hidden="1">
      <c r="B156" s="194"/>
      <c r="C156" s="195"/>
      <c r="D156" s="196"/>
      <c r="E156" s="195"/>
      <c r="F156" s="196"/>
      <c r="G156" s="196"/>
      <c r="H156" s="196"/>
      <c r="I156" s="196"/>
      <c r="J156" s="196"/>
      <c r="K156" s="196"/>
      <c r="L156" s="196"/>
      <c r="M156" s="196"/>
      <c r="N156" s="196"/>
    </row>
    <row r="157" spans="2:14" hidden="1">
      <c r="B157" s="194"/>
      <c r="C157" s="197"/>
      <c r="D157" s="197"/>
      <c r="E157" s="197"/>
      <c r="F157" s="197"/>
      <c r="G157" s="197"/>
      <c r="H157" s="197"/>
      <c r="I157" s="197"/>
      <c r="J157" s="197"/>
      <c r="K157" s="197"/>
      <c r="L157" s="197"/>
      <c r="M157" s="197"/>
      <c r="N157" s="197"/>
    </row>
    <row r="158" spans="2:14" hidden="1">
      <c r="B158" s="194"/>
      <c r="C158" s="195"/>
      <c r="D158" s="196"/>
      <c r="E158" s="195"/>
      <c r="F158" s="196"/>
      <c r="G158" s="196"/>
      <c r="H158" s="196"/>
      <c r="I158" s="196"/>
      <c r="J158" s="196"/>
      <c r="K158" s="196"/>
      <c r="L158" s="196"/>
      <c r="M158" s="196"/>
      <c r="N158" s="196"/>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A62" sqref="A62:XFD62"/>
    </sheetView>
  </sheetViews>
  <sheetFormatPr baseColWidth="10" defaultColWidth="0" defaultRowHeight="15" zeroHeight="1"/>
  <cols>
    <col min="1" max="1" width="5.7109375" style="44" customWidth="1"/>
    <col min="2" max="2" width="35.7109375" style="44" customWidth="1"/>
    <col min="3" max="7" width="16.7109375" style="44" customWidth="1"/>
    <col min="8" max="8" width="17.42578125" style="44" customWidth="1"/>
    <col min="9"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0" customFormat="1" ht="20.100000000000001" customHeight="1">
      <c r="A2" s="74"/>
      <c r="B2" s="87" t="s">
        <v>13</v>
      </c>
      <c r="C2" s="158"/>
      <c r="D2" s="158"/>
      <c r="E2" s="158"/>
      <c r="F2" s="158"/>
      <c r="G2" s="158"/>
      <c r="H2" s="159"/>
      <c r="I2" s="159"/>
      <c r="J2" s="159"/>
      <c r="K2" s="158"/>
      <c r="L2" s="158"/>
      <c r="M2" s="158"/>
      <c r="N2" s="158"/>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0" customFormat="1" ht="20.100000000000001" customHeight="1">
      <c r="A3" s="74"/>
      <c r="B3" s="91" t="s">
        <v>2</v>
      </c>
      <c r="C3" s="161"/>
      <c r="D3" s="161"/>
      <c r="E3" s="161"/>
      <c r="F3" s="161"/>
      <c r="G3" s="161"/>
      <c r="H3" s="161"/>
      <c r="I3" s="161"/>
      <c r="J3" s="161"/>
      <c r="K3" s="161"/>
      <c r="L3" s="162"/>
      <c r="M3" s="161"/>
      <c r="N3" s="161"/>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47"/>
      <c r="C4" s="248"/>
      <c r="D4" s="248"/>
      <c r="E4" s="248"/>
      <c r="F4" s="249"/>
      <c r="G4" s="249"/>
      <c r="H4" s="249"/>
      <c r="I4" s="248"/>
      <c r="J4" s="249"/>
      <c r="K4" s="249"/>
      <c r="L4" s="249"/>
      <c r="M4" s="249"/>
      <c r="N4" s="249"/>
    </row>
    <row r="5" spans="1:102" s="95" customFormat="1" ht="20.100000000000001" customHeight="1">
      <c r="A5" s="93"/>
      <c r="B5" s="232"/>
      <c r="C5" s="656" t="s">
        <v>194</v>
      </c>
      <c r="D5" s="657"/>
      <c r="E5" s="658"/>
      <c r="F5" s="656" t="s">
        <v>202</v>
      </c>
      <c r="G5" s="657"/>
      <c r="H5" s="658"/>
      <c r="I5" s="656" t="s">
        <v>196</v>
      </c>
      <c r="J5" s="657"/>
      <c r="K5" s="658"/>
      <c r="L5" s="656" t="s">
        <v>197</v>
      </c>
      <c r="M5" s="657"/>
      <c r="N5" s="65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3"/>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5" customFormat="1" ht="20.100000000000001" customHeight="1">
      <c r="A7" s="93"/>
      <c r="B7" s="168" t="s">
        <v>298</v>
      </c>
      <c r="C7" s="234">
        <v>3579941.2803440606</v>
      </c>
      <c r="D7" s="250">
        <v>3774989.8114684401</v>
      </c>
      <c r="E7" s="251">
        <v>3793256.8976519709</v>
      </c>
      <c r="F7" s="252">
        <v>1.6923864537460462</v>
      </c>
      <c r="G7" s="238">
        <v>1.8687990434065826</v>
      </c>
      <c r="H7" s="239">
        <v>1.8546142224660496</v>
      </c>
      <c r="I7" s="237">
        <v>96.845881325518803</v>
      </c>
      <c r="J7" s="238">
        <v>93.661652854890505</v>
      </c>
      <c r="K7" s="239">
        <v>93.75708603363303</v>
      </c>
      <c r="L7" s="237">
        <v>1.6390065765640522</v>
      </c>
      <c r="M7" s="238">
        <v>1.7503480725909883</v>
      </c>
      <c r="N7" s="239">
        <v>1.7388322521494888</v>
      </c>
      <c r="O7" s="181"/>
      <c r="P7" s="181"/>
      <c r="Q7" s="181"/>
      <c r="R7" s="181"/>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1"/>
      <c r="BQ7" s="181"/>
      <c r="BR7" s="181"/>
      <c r="BS7" s="181"/>
      <c r="BT7" s="181"/>
      <c r="BU7" s="181"/>
      <c r="BV7" s="181"/>
      <c r="BW7" s="181"/>
      <c r="BX7" s="181"/>
      <c r="BY7" s="181"/>
      <c r="BZ7" s="181"/>
      <c r="CA7" s="181"/>
      <c r="CB7" s="181"/>
      <c r="CC7" s="181"/>
      <c r="CD7" s="181"/>
      <c r="CE7" s="181"/>
      <c r="CF7" s="181"/>
      <c r="CG7" s="181"/>
      <c r="CH7" s="181"/>
      <c r="CI7" s="181"/>
      <c r="CJ7" s="181"/>
      <c r="CK7" s="181"/>
      <c r="CL7" s="181"/>
      <c r="CM7" s="181"/>
      <c r="CN7" s="181"/>
      <c r="CO7" s="181"/>
      <c r="CP7" s="181"/>
      <c r="CQ7" s="181"/>
      <c r="CR7" s="181"/>
      <c r="CS7" s="181"/>
      <c r="CT7" s="181"/>
      <c r="CU7" s="181"/>
      <c r="CV7" s="181"/>
      <c r="CW7" s="181"/>
      <c r="CX7" s="181"/>
    </row>
    <row r="8" spans="1:102" s="86" customFormat="1" ht="20.100000000000001" customHeight="1">
      <c r="A8" s="93"/>
      <c r="B8" s="104" t="s">
        <v>47</v>
      </c>
      <c r="C8" s="105">
        <v>827650.11651201011</v>
      </c>
      <c r="D8" s="176">
        <v>847269.28511984984</v>
      </c>
      <c r="E8" s="177">
        <v>855565.13960699993</v>
      </c>
      <c r="F8" s="178">
        <v>1.108065297871841</v>
      </c>
      <c r="G8" s="179">
        <v>1.2187938852795441</v>
      </c>
      <c r="H8" s="180">
        <v>1.221251524437015</v>
      </c>
      <c r="I8" s="178">
        <v>106.88330904100802</v>
      </c>
      <c r="J8" s="179">
        <v>101.79139185369017</v>
      </c>
      <c r="K8" s="180">
        <v>101.29061585115377</v>
      </c>
      <c r="L8" s="178">
        <v>1.1843368567005259</v>
      </c>
      <c r="M8" s="179">
        <v>1.2406272596537158</v>
      </c>
      <c r="N8" s="180">
        <v>1.2370131901938564</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377145.52825599996</v>
      </c>
      <c r="D9" s="176">
        <v>385744.62988800002</v>
      </c>
      <c r="E9" s="177">
        <v>388352.05264499999</v>
      </c>
      <c r="F9" s="178">
        <v>1.4146882349824386</v>
      </c>
      <c r="G9" s="179">
        <v>1.7826255567048439</v>
      </c>
      <c r="H9" s="180">
        <v>1.8002079771136781</v>
      </c>
      <c r="I9" s="178">
        <v>101.05007491652856</v>
      </c>
      <c r="J9" s="179">
        <v>90.709777511970572</v>
      </c>
      <c r="K9" s="180">
        <v>95.635142668242125</v>
      </c>
      <c r="L9" s="178">
        <v>1.4295435212850698</v>
      </c>
      <c r="M9" s="179">
        <v>1.6170156763584904</v>
      </c>
      <c r="N9" s="180">
        <v>1.7216314672377413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436553.81272953004</v>
      </c>
      <c r="D10" s="176">
        <v>466640.63478103006</v>
      </c>
      <c r="E10" s="177">
        <v>468480.8704595</v>
      </c>
      <c r="F10" s="178">
        <v>0.8820395024692298</v>
      </c>
      <c r="G10" s="179">
        <v>1.8701173277730077</v>
      </c>
      <c r="H10" s="180">
        <v>1.8436802946293813</v>
      </c>
      <c r="I10" s="178">
        <v>83.340536677820708</v>
      </c>
      <c r="J10" s="179">
        <v>63.127710885330167</v>
      </c>
      <c r="K10" s="180">
        <v>63.272191087199062</v>
      </c>
      <c r="L10" s="178">
        <v>0.73509645506823584</v>
      </c>
      <c r="M10" s="179">
        <v>1.1805622598930066</v>
      </c>
      <c r="N10" s="180">
        <v>1.1665369190549366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251981.12202635998</v>
      </c>
      <c r="D11" s="176">
        <v>140522.72592709999</v>
      </c>
      <c r="E11" s="177">
        <v>139511.96014026002</v>
      </c>
      <c r="F11" s="178">
        <v>1.3012959464546627</v>
      </c>
      <c r="G11" s="179">
        <v>2.7605761789893402</v>
      </c>
      <c r="H11" s="180">
        <v>2.8936741945574647</v>
      </c>
      <c r="I11" s="178">
        <v>136.83058514963463</v>
      </c>
      <c r="J11" s="179">
        <v>97.838151908871026</v>
      </c>
      <c r="K11" s="180">
        <v>96.374392787929537</v>
      </c>
      <c r="L11" s="178">
        <v>1.7805708580623913</v>
      </c>
      <c r="M11" s="179">
        <v>2.7008967155596983</v>
      </c>
      <c r="N11" s="180">
        <v>2.7887609342657669</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105">
        <v>193183.58747100001</v>
      </c>
      <c r="D12" s="176">
        <v>195194.35967599999</v>
      </c>
      <c r="E12" s="177">
        <v>192812.877377</v>
      </c>
      <c r="F12" s="178">
        <v>3.9546060853367448</v>
      </c>
      <c r="G12" s="179">
        <v>2.8097145138330202</v>
      </c>
      <c r="H12" s="180">
        <v>2.7438018912273514</v>
      </c>
      <c r="I12" s="178">
        <v>78.308981401117109</v>
      </c>
      <c r="J12" s="179">
        <v>80.307990622457865</v>
      </c>
      <c r="K12" s="180">
        <v>81.563098053640744</v>
      </c>
      <c r="L12" s="178">
        <v>3.0968117438537965</v>
      </c>
      <c r="M12" s="179">
        <v>2.2564252682868591</v>
      </c>
      <c r="N12" s="180">
        <v>2.2379298269394137</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105">
        <v>217637.20191100001</v>
      </c>
      <c r="D13" s="176">
        <v>221547.63816999999</v>
      </c>
      <c r="E13" s="177">
        <v>218265.461538</v>
      </c>
      <c r="F13" s="178">
        <v>2.2057750765253541</v>
      </c>
      <c r="G13" s="179">
        <v>2.7985223079843951</v>
      </c>
      <c r="H13" s="180">
        <v>2.6985197660210489</v>
      </c>
      <c r="I13" s="178">
        <v>90.315520731207101</v>
      </c>
      <c r="J13" s="179">
        <v>89.14347271412737</v>
      </c>
      <c r="K13" s="180">
        <v>86.256798265426212</v>
      </c>
      <c r="L13" s="178">
        <v>1.9921572465230557</v>
      </c>
      <c r="M13" s="179">
        <v>2.4946999700168364</v>
      </c>
      <c r="N13" s="180">
        <v>2.3276567507294277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305417.29317600001</v>
      </c>
      <c r="D14" s="176">
        <v>332830.88046999997</v>
      </c>
      <c r="E14" s="177">
        <v>334840.24955300003</v>
      </c>
      <c r="F14" s="178">
        <v>1.8186778224765183</v>
      </c>
      <c r="G14" s="179">
        <v>1.4416367216961081</v>
      </c>
      <c r="H14" s="180">
        <v>1.3969511897821041</v>
      </c>
      <c r="I14" s="178">
        <v>109.06996843071313</v>
      </c>
      <c r="J14" s="179">
        <v>126.55055482108592</v>
      </c>
      <c r="K14" s="180">
        <v>129.28036433394254</v>
      </c>
      <c r="L14" s="178">
        <v>1.9836313268315193</v>
      </c>
      <c r="M14" s="179">
        <v>1.8243992698109395</v>
      </c>
      <c r="N14" s="180">
        <v>1.8059835877176491</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105">
        <v>0</v>
      </c>
      <c r="D15" s="176">
        <v>127920.11493974</v>
      </c>
      <c r="E15" s="177">
        <v>127625.24933251999</v>
      </c>
      <c r="F15" s="178" t="s">
        <v>302</v>
      </c>
      <c r="G15" s="179">
        <v>7.6107292387801763E-3</v>
      </c>
      <c r="H15" s="180">
        <v>7.0739359156727268E-3</v>
      </c>
      <c r="I15" s="178" t="s">
        <v>302</v>
      </c>
      <c r="J15" s="179">
        <v>17324.582193767226</v>
      </c>
      <c r="K15" s="180">
        <v>17587.595447621214</v>
      </c>
      <c r="L15" s="178" t="s">
        <v>302</v>
      </c>
      <c r="M15" s="179">
        <v>1.3185270425175466</v>
      </c>
      <c r="N15" s="180">
        <v>1.2441352310724987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224058.28828572997</v>
      </c>
      <c r="D16" s="176">
        <v>234519.43305360002</v>
      </c>
      <c r="E16" s="177">
        <v>238668.46104783</v>
      </c>
      <c r="F16" s="178">
        <v>1.7198517078760629</v>
      </c>
      <c r="G16" s="179">
        <v>1.9788153001885158</v>
      </c>
      <c r="H16" s="180">
        <v>1.8537259884218056</v>
      </c>
      <c r="I16" s="178">
        <v>101.56233663914891</v>
      </c>
      <c r="J16" s="179">
        <v>94.062846350853647</v>
      </c>
      <c r="K16" s="180">
        <v>95.774061007876881</v>
      </c>
      <c r="L16" s="178">
        <v>1.746721581247239</v>
      </c>
      <c r="M16" s="179">
        <v>1.861329995383507</v>
      </c>
      <c r="N16" s="180">
        <v>1.7753886590699688</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43629.700518860001</v>
      </c>
      <c r="D17" s="176">
        <v>44212.941758369998</v>
      </c>
      <c r="E17" s="177">
        <v>44217.93354546</v>
      </c>
      <c r="F17" s="178">
        <v>0.97159639105649354</v>
      </c>
      <c r="G17" s="179">
        <v>3.7139734198734704</v>
      </c>
      <c r="H17" s="180">
        <v>3.7125118911590302</v>
      </c>
      <c r="I17" s="178">
        <v>83.266059829362632</v>
      </c>
      <c r="J17" s="179">
        <v>46.983372565063959</v>
      </c>
      <c r="K17" s="180">
        <v>46.662767533846825</v>
      </c>
      <c r="L17" s="178">
        <v>0.80901003227702806</v>
      </c>
      <c r="M17" s="179">
        <v>1.7449499688265997</v>
      </c>
      <c r="N17" s="180">
        <v>1.7323607934379586</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36634.050478999998</v>
      </c>
      <c r="D18" s="176">
        <v>40226.168049</v>
      </c>
      <c r="E18" s="177">
        <v>40559.291141000002</v>
      </c>
      <c r="F18" s="178">
        <v>4.6416715999634031</v>
      </c>
      <c r="G18" s="179">
        <v>4.3111469700209533</v>
      </c>
      <c r="H18" s="180">
        <v>4.195766237836775</v>
      </c>
      <c r="I18" s="178">
        <v>47.676305895567147</v>
      </c>
      <c r="J18" s="179">
        <v>53.44931976128774</v>
      </c>
      <c r="K18" s="180">
        <v>53.418491743367866</v>
      </c>
      <c r="L18" s="178">
        <v>2.2129775506662179</v>
      </c>
      <c r="M18" s="179">
        <v>2.3042787293855662</v>
      </c>
      <c r="N18" s="180">
        <v>2.2413150413298539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142104.06933876997</v>
      </c>
      <c r="D19" s="176">
        <v>151941.10737548</v>
      </c>
      <c r="E19" s="177">
        <v>152357.41157247999</v>
      </c>
      <c r="F19" s="178">
        <v>1.2782737286077237</v>
      </c>
      <c r="G19" s="179">
        <v>1.8344193722256623</v>
      </c>
      <c r="H19" s="180">
        <v>1.8516865792432409</v>
      </c>
      <c r="I19" s="178">
        <v>124.46717331571058</v>
      </c>
      <c r="J19" s="179">
        <v>96.4594624291461</v>
      </c>
      <c r="K19" s="180">
        <v>94.620837115521823</v>
      </c>
      <c r="L19" s="178">
        <v>1.5910311772353711</v>
      </c>
      <c r="M19" s="179">
        <v>1.7694710651449908</v>
      </c>
      <c r="N19" s="180">
        <v>1.7520813420357249</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36859.446354669999</v>
      </c>
      <c r="D20" s="176">
        <v>43440.937901540005</v>
      </c>
      <c r="E20" s="177">
        <v>43126.906471319999</v>
      </c>
      <c r="F20" s="178">
        <v>1.8699610541835305</v>
      </c>
      <c r="G20" s="179">
        <v>1.5826706071547014</v>
      </c>
      <c r="H20" s="180">
        <v>1.5339225822513587</v>
      </c>
      <c r="I20" s="178">
        <v>101.95035783638997</v>
      </c>
      <c r="J20" s="179">
        <v>132.92705465042701</v>
      </c>
      <c r="K20" s="180">
        <v>140.12657885572145</v>
      </c>
      <c r="L20" s="178">
        <v>1.9064319861412395</v>
      </c>
      <c r="M20" s="179">
        <v>2.1037974229087752</v>
      </c>
      <c r="N20" s="180">
        <v>2.1494332368041689</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23773.016158000002</v>
      </c>
      <c r="D21" s="176">
        <v>20281.748169000002</v>
      </c>
      <c r="E21" s="177">
        <v>20507.369606</v>
      </c>
      <c r="F21" s="178">
        <v>0</v>
      </c>
      <c r="G21" s="179">
        <v>0</v>
      </c>
      <c r="H21" s="180">
        <v>0</v>
      </c>
      <c r="I21" s="178" t="s">
        <v>302</v>
      </c>
      <c r="J21" s="179" t="s">
        <v>302</v>
      </c>
      <c r="K21" s="180" t="s">
        <v>302</v>
      </c>
      <c r="L21" s="178">
        <v>0.58228889460211342</v>
      </c>
      <c r="M21" s="179">
        <v>0.64941840763667358</v>
      </c>
      <c r="N21" s="180">
        <v>0.64621675303119808</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13801.646099</v>
      </c>
      <c r="D22" s="176">
        <v>14610.975673999999</v>
      </c>
      <c r="E22" s="177">
        <v>14510.507173</v>
      </c>
      <c r="F22" s="178">
        <v>2.6687364127289674</v>
      </c>
      <c r="G22" s="179">
        <v>2.5219094276893261</v>
      </c>
      <c r="H22" s="180">
        <v>2.5386807959782676</v>
      </c>
      <c r="I22" s="178">
        <v>91.365345091571598</v>
      </c>
      <c r="J22" s="179">
        <v>98.231667584651532</v>
      </c>
      <c r="K22" s="180">
        <v>117.76759455629208</v>
      </c>
      <c r="L22" s="178">
        <v>2.4383002330742491</v>
      </c>
      <c r="M22" s="179">
        <v>2.4773136857937668</v>
      </c>
      <c r="N22" s="180">
        <v>2.989743306886135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25355.458354999999</v>
      </c>
      <c r="D23" s="176">
        <v>31715.021698</v>
      </c>
      <c r="E23" s="177">
        <v>31718.902276000001</v>
      </c>
      <c r="F23" s="178">
        <v>0</v>
      </c>
      <c r="G23" s="179">
        <v>0</v>
      </c>
      <c r="H23" s="180">
        <v>0</v>
      </c>
      <c r="I23" s="178" t="s">
        <v>302</v>
      </c>
      <c r="J23" s="179" t="s">
        <v>302</v>
      </c>
      <c r="K23" s="180" t="s">
        <v>302</v>
      </c>
      <c r="L23" s="178">
        <v>0.84701816071745006</v>
      </c>
      <c r="M23" s="179">
        <v>1.1472667541102308</v>
      </c>
      <c r="N23" s="180">
        <v>1.0678131640648711</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36231.67068725</v>
      </c>
      <c r="D24" s="176">
        <v>41974.044602230002</v>
      </c>
      <c r="E24" s="177">
        <v>43298.565570939994</v>
      </c>
      <c r="F24" s="178">
        <v>3.2878554753733775</v>
      </c>
      <c r="G24" s="179">
        <v>1.9874174526075588</v>
      </c>
      <c r="H24" s="180">
        <v>2.4341924629886038</v>
      </c>
      <c r="I24" s="178">
        <v>87.731904252003304</v>
      </c>
      <c r="J24" s="179">
        <v>97.85784196978382</v>
      </c>
      <c r="K24" s="180">
        <v>91.158753840013873</v>
      </c>
      <c r="L24" s="178">
        <v>2.8844982175988196</v>
      </c>
      <c r="M24" s="179">
        <v>1.9448438300526081</v>
      </c>
      <c r="N24" s="180">
        <v>2.2189795153279528</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11518.445172</v>
      </c>
      <c r="D25" s="176">
        <v>9819.1287470000007</v>
      </c>
      <c r="E25" s="177">
        <v>9997.0212169999995</v>
      </c>
      <c r="F25" s="178">
        <v>2.5547734664339643</v>
      </c>
      <c r="G25" s="179">
        <v>3.4386325986728603</v>
      </c>
      <c r="H25" s="180">
        <v>3.401464262391992</v>
      </c>
      <c r="I25" s="178">
        <v>89.375927287719321</v>
      </c>
      <c r="J25" s="179">
        <v>87.015307867586202</v>
      </c>
      <c r="K25" s="180">
        <v>85.14674218041381</v>
      </c>
      <c r="L25" s="178">
        <v>2.283352475725966</v>
      </c>
      <c r="M25" s="179">
        <v>2.9921367421703691</v>
      </c>
      <c r="N25" s="180">
        <v>2.896236005857824</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53780.814341000005</v>
      </c>
      <c r="D26" s="176">
        <v>62650.008397999998</v>
      </c>
      <c r="E26" s="177">
        <v>63963.231238000008</v>
      </c>
      <c r="F26" s="178">
        <v>1.3444414683188961</v>
      </c>
      <c r="G26" s="179">
        <v>1.4137137338807992</v>
      </c>
      <c r="H26" s="180">
        <v>1.2823176989731548</v>
      </c>
      <c r="I26" s="178">
        <v>131.11192317859155</v>
      </c>
      <c r="J26" s="179">
        <v>121.55514455704446</v>
      </c>
      <c r="K26" s="180">
        <v>137.0157731264631</v>
      </c>
      <c r="L26" s="178">
        <v>1.7627230651233994</v>
      </c>
      <c r="M26" s="179">
        <v>1.7184417728415964</v>
      </c>
      <c r="N26" s="180">
        <v>1.7569775091855404</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33940.112025000002</v>
      </c>
      <c r="D27" s="176">
        <v>48936.891664000002</v>
      </c>
      <c r="E27" s="177">
        <v>49495.623013000004</v>
      </c>
      <c r="F27" s="178">
        <v>4.7395038025069693</v>
      </c>
      <c r="G27" s="179">
        <v>3.7591550146477646</v>
      </c>
      <c r="H27" s="180">
        <v>3.6184943576315742</v>
      </c>
      <c r="I27" s="178">
        <v>88.110483019041041</v>
      </c>
      <c r="J27" s="179">
        <v>94.598265957497517</v>
      </c>
      <c r="K27" s="180">
        <v>96.771862557131797</v>
      </c>
      <c r="L27" s="178">
        <v>4.1759996930947079</v>
      </c>
      <c r="M27" s="179">
        <v>3.5560954585110971</v>
      </c>
      <c r="N27" s="180">
        <v>3.5016843864047957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92335.432801999996</v>
      </c>
      <c r="D28" s="176">
        <v>100288.79350499999</v>
      </c>
      <c r="E28" s="177">
        <v>100139.322262</v>
      </c>
      <c r="F28" s="178">
        <v>2.3653146822664741</v>
      </c>
      <c r="G28" s="179">
        <v>1.8533280170603843</v>
      </c>
      <c r="H28" s="180">
        <v>1.8450494094277674</v>
      </c>
      <c r="I28" s="178">
        <v>60.18011786556977</v>
      </c>
      <c r="J28" s="179">
        <v>70.790747410231887</v>
      </c>
      <c r="K28" s="180">
        <v>70.540212832749987</v>
      </c>
      <c r="L28" s="178">
        <v>1.4234491636795912</v>
      </c>
      <c r="M28" s="179">
        <v>1.3119847552402759</v>
      </c>
      <c r="N28" s="180">
        <v>1.3015017802797442</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302</v>
      </c>
      <c r="G29" s="179" t="s">
        <v>302</v>
      </c>
      <c r="H29" s="180" t="s">
        <v>302</v>
      </c>
      <c r="I29" s="178" t="s">
        <v>302</v>
      </c>
      <c r="J29" s="179" t="s">
        <v>302</v>
      </c>
      <c r="K29" s="180" t="s">
        <v>302</v>
      </c>
      <c r="L29" s="178" t="s">
        <v>302</v>
      </c>
      <c r="M29" s="179" t="s">
        <v>302</v>
      </c>
      <c r="N29" s="180" t="s">
        <v>302</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40848.726210999994</v>
      </c>
      <c r="D30" s="176">
        <v>45603.439568000002</v>
      </c>
      <c r="E30" s="177">
        <v>46208.436322999994</v>
      </c>
      <c r="F30" s="178">
        <v>4.1230593857452122</v>
      </c>
      <c r="G30" s="179">
        <v>3.3889577730107581</v>
      </c>
      <c r="H30" s="180">
        <v>4.1290625842933268</v>
      </c>
      <c r="I30" s="178">
        <v>71.381848044733232</v>
      </c>
      <c r="J30" s="179">
        <v>88.79446804827424</v>
      </c>
      <c r="K30" s="180">
        <v>71.618173895027795</v>
      </c>
      <c r="L30" s="178">
        <v>2.9431159855267586</v>
      </c>
      <c r="M30" s="179">
        <v>3.009207026925544</v>
      </c>
      <c r="N30" s="180">
        <v>2.9571592218537237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6">
        <v>0</v>
      </c>
      <c r="E31" s="177">
        <v>0</v>
      </c>
      <c r="F31" s="178" t="s">
        <v>302</v>
      </c>
      <c r="G31" s="179" t="s">
        <v>302</v>
      </c>
      <c r="H31" s="180" t="s">
        <v>302</v>
      </c>
      <c r="I31" s="178" t="s">
        <v>302</v>
      </c>
      <c r="J31" s="179" t="s">
        <v>302</v>
      </c>
      <c r="K31" s="180" t="s">
        <v>302</v>
      </c>
      <c r="L31" s="178" t="s">
        <v>302</v>
      </c>
      <c r="M31" s="179" t="s">
        <v>302</v>
      </c>
      <c r="N31" s="180" t="s">
        <v>302</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22353.950566</v>
      </c>
      <c r="D32" s="176">
        <v>23105.370807999996</v>
      </c>
      <c r="E32" s="177">
        <v>23653.205697999998</v>
      </c>
      <c r="F32" s="178">
        <v>3.1496272031256671</v>
      </c>
      <c r="G32" s="179">
        <v>2.8754730427003676</v>
      </c>
      <c r="H32" s="180">
        <v>2.4347999309399992</v>
      </c>
      <c r="I32" s="178">
        <v>100.8127519468669</v>
      </c>
      <c r="J32" s="179">
        <v>90.010636830373969</v>
      </c>
      <c r="K32" s="180">
        <v>90.36331996474523</v>
      </c>
      <c r="L32" s="178">
        <v>3.17522585953812</v>
      </c>
      <c r="M32" s="179">
        <v>2.5882315976203318</v>
      </c>
      <c r="N32" s="180">
        <v>2.2001660520967072</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17416.048103000001</v>
      </c>
      <c r="D33" s="176">
        <v>18818.052389</v>
      </c>
      <c r="E33" s="177">
        <v>18962.636146000001</v>
      </c>
      <c r="F33" s="178">
        <v>5.4143388581797138</v>
      </c>
      <c r="G33" s="179">
        <v>5.3154148384914457</v>
      </c>
      <c r="H33" s="180">
        <v>5.2636957346805806</v>
      </c>
      <c r="I33" s="178">
        <v>146.4447881385401</v>
      </c>
      <c r="J33" s="179">
        <v>148.37747502968358</v>
      </c>
      <c r="K33" s="180">
        <v>149.55261744179876</v>
      </c>
      <c r="L33" s="178">
        <v>7.9290170699639342</v>
      </c>
      <c r="M33" s="179">
        <v>7.8868783247067409</v>
      </c>
      <c r="N33" s="180">
        <v>7.8719947453871262</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272.45477899999997</v>
      </c>
      <c r="D34" s="176">
        <v>238.74613500000001</v>
      </c>
      <c r="E34" s="177">
        <v>223.5</v>
      </c>
      <c r="F34" s="178">
        <v>0</v>
      </c>
      <c r="G34" s="179">
        <v>0</v>
      </c>
      <c r="H34" s="180">
        <v>0</v>
      </c>
      <c r="I34" s="178" t="s">
        <v>302</v>
      </c>
      <c r="J34" s="179" t="s">
        <v>302</v>
      </c>
      <c r="K34" s="180" t="s">
        <v>302</v>
      </c>
      <c r="L34" s="178">
        <v>0.44319097812558467</v>
      </c>
      <c r="M34" s="179">
        <v>0.57940246865148204</v>
      </c>
      <c r="N34" s="180">
        <v>0.55646353467561516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31740.117119230003</v>
      </c>
      <c r="D35" s="176">
        <v>38732.035999369997</v>
      </c>
      <c r="E35" s="177">
        <v>39665.374564739999</v>
      </c>
      <c r="F35" s="178">
        <v>1.2688886599476112</v>
      </c>
      <c r="G35" s="179">
        <v>2.2874092907597494</v>
      </c>
      <c r="H35" s="180">
        <v>2.1666883944012327</v>
      </c>
      <c r="I35" s="178">
        <v>103.97916543290025</v>
      </c>
      <c r="J35" s="179">
        <v>78.635761359584095</v>
      </c>
      <c r="K35" s="180">
        <v>80.838251873513116</v>
      </c>
      <c r="L35" s="178">
        <v>1.3193798388862377</v>
      </c>
      <c r="M35" s="179">
        <v>1.7987217111987919</v>
      </c>
      <c r="N35" s="180">
        <v>1.7515130215802459</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3684.1114512199997</v>
      </c>
      <c r="D36" s="176">
        <v>18815.613193999998</v>
      </c>
      <c r="E36" s="177">
        <v>20078.123284999998</v>
      </c>
      <c r="F36" s="178">
        <v>3.0009958784875486</v>
      </c>
      <c r="G36" s="179">
        <v>1.9048697818378424</v>
      </c>
      <c r="H36" s="180">
        <v>1.9641715134532807</v>
      </c>
      <c r="I36" s="178">
        <v>163.76415236883287</v>
      </c>
      <c r="J36" s="179">
        <v>136.25688727245415</v>
      </c>
      <c r="K36" s="180">
        <v>134.16662969196815</v>
      </c>
      <c r="L36" s="178">
        <v>4.9145554630287425</v>
      </c>
      <c r="M36" s="179">
        <v>2.595516271325832</v>
      </c>
      <c r="N36" s="180">
        <v>2.6352627209699895</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10279.270181</v>
      </c>
      <c r="D37" s="176">
        <v>8959.4641439999996</v>
      </c>
      <c r="E37" s="177">
        <v>8018.9258330000002</v>
      </c>
      <c r="F37" s="178">
        <v>0</v>
      </c>
      <c r="G37" s="179">
        <v>0</v>
      </c>
      <c r="H37" s="180">
        <v>0</v>
      </c>
      <c r="I37" s="178" t="s">
        <v>302</v>
      </c>
      <c r="J37" s="179" t="s">
        <v>302</v>
      </c>
      <c r="K37" s="180" t="s">
        <v>302</v>
      </c>
      <c r="L37" s="178">
        <v>0.52437426053486857</v>
      </c>
      <c r="M37" s="179">
        <v>0.75519145913778218</v>
      </c>
      <c r="N37" s="180">
        <v>0.72776934486457168</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4138.2747909999998</v>
      </c>
      <c r="D38" s="176">
        <v>6517.0065119999999</v>
      </c>
      <c r="E38" s="177">
        <v>5989.4836489999998</v>
      </c>
      <c r="F38" s="178">
        <v>0</v>
      </c>
      <c r="G38" s="179">
        <v>0</v>
      </c>
      <c r="H38" s="180">
        <v>0</v>
      </c>
      <c r="I38" s="178" t="s">
        <v>302</v>
      </c>
      <c r="J38" s="179" t="s">
        <v>302</v>
      </c>
      <c r="K38" s="180" t="s">
        <v>302</v>
      </c>
      <c r="L38" s="178">
        <v>1.0357494406417247</v>
      </c>
      <c r="M38" s="179">
        <v>1.4333672036079133</v>
      </c>
      <c r="N38" s="180">
        <v>1.2958752464907182</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302</v>
      </c>
      <c r="G39" s="179" t="s">
        <v>302</v>
      </c>
      <c r="H39" s="180" t="s">
        <v>302</v>
      </c>
      <c r="I39" s="178" t="s">
        <v>302</v>
      </c>
      <c r="J39" s="179" t="s">
        <v>302</v>
      </c>
      <c r="K39" s="180" t="s">
        <v>302</v>
      </c>
      <c r="L39" s="178" t="s">
        <v>302</v>
      </c>
      <c r="M39" s="179" t="s">
        <v>302</v>
      </c>
      <c r="N39" s="180" t="s">
        <v>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8255.7803569999996</v>
      </c>
      <c r="D40" s="176">
        <v>13907.675236999999</v>
      </c>
      <c r="E40" s="177">
        <v>14693.193292</v>
      </c>
      <c r="F40" s="178">
        <v>2.5712681638872725</v>
      </c>
      <c r="G40" s="179">
        <v>0.88189055978026076</v>
      </c>
      <c r="H40" s="180">
        <v>0.83474349355207533</v>
      </c>
      <c r="I40" s="178">
        <v>90.24024514767531</v>
      </c>
      <c r="J40" s="179">
        <v>162.10137547367836</v>
      </c>
      <c r="K40" s="180">
        <v>173.76878727946223</v>
      </c>
      <c r="L40" s="178">
        <v>2.3203186944960046</v>
      </c>
      <c r="M40" s="179">
        <v>1.4295567275763243</v>
      </c>
      <c r="N40" s="180">
        <v>1.4505236456396575</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0</v>
      </c>
      <c r="E41" s="177">
        <v>0</v>
      </c>
      <c r="F41" s="178" t="s">
        <v>302</v>
      </c>
      <c r="G41" s="179" t="s">
        <v>302</v>
      </c>
      <c r="H41" s="180" t="s">
        <v>302</v>
      </c>
      <c r="I41" s="178" t="s">
        <v>302</v>
      </c>
      <c r="J41" s="179" t="s">
        <v>302</v>
      </c>
      <c r="K41" s="180" t="s">
        <v>302</v>
      </c>
      <c r="L41" s="178" t="s">
        <v>302</v>
      </c>
      <c r="M41" s="179" t="s">
        <v>302</v>
      </c>
      <c r="N41" s="180" t="s">
        <v>302</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11719.43193103</v>
      </c>
      <c r="D42" s="176">
        <v>12520.91032651</v>
      </c>
      <c r="E42" s="177">
        <v>12523.077776489999</v>
      </c>
      <c r="F42" s="178">
        <v>3.3679175921055968</v>
      </c>
      <c r="G42" s="179">
        <v>2.7578359096534508</v>
      </c>
      <c r="H42" s="180">
        <v>2.75533973930738</v>
      </c>
      <c r="I42" s="178">
        <v>57.165433306685209</v>
      </c>
      <c r="J42" s="179">
        <v>66.059556851602451</v>
      </c>
      <c r="K42" s="180">
        <v>65.524226907512002</v>
      </c>
      <c r="L42" s="178">
        <v>1.9252846849392431</v>
      </c>
      <c r="M42" s="179">
        <v>1.821814180611429</v>
      </c>
      <c r="N42" s="180">
        <v>1.8054150628566172</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1746.5085834900001</v>
      </c>
      <c r="D43" s="176">
        <v>1687.45644735</v>
      </c>
      <c r="E43" s="177">
        <v>1777.0226517599999</v>
      </c>
      <c r="F43" s="178">
        <v>0</v>
      </c>
      <c r="G43" s="179">
        <v>0</v>
      </c>
      <c r="H43" s="180">
        <v>0</v>
      </c>
      <c r="I43" s="178" t="s">
        <v>302</v>
      </c>
      <c r="J43" s="179" t="s">
        <v>302</v>
      </c>
      <c r="K43" s="180" t="s">
        <v>302</v>
      </c>
      <c r="L43" s="178">
        <v>0.37551589336563662</v>
      </c>
      <c r="M43" s="179">
        <v>0.49266594838969902</v>
      </c>
      <c r="N43" s="180">
        <v>0.47012510458016948</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2081.74773</v>
      </c>
      <c r="D44" s="176">
        <v>4087.197768</v>
      </c>
      <c r="E44" s="177">
        <v>3913.16608</v>
      </c>
      <c r="F44" s="178">
        <v>0</v>
      </c>
      <c r="G44" s="179">
        <v>0</v>
      </c>
      <c r="H44" s="180">
        <v>0</v>
      </c>
      <c r="I44" s="178" t="s">
        <v>302</v>
      </c>
      <c r="J44" s="179" t="s">
        <v>302</v>
      </c>
      <c r="K44" s="180" t="s">
        <v>302</v>
      </c>
      <c r="L44" s="178">
        <v>2.4023953661282484</v>
      </c>
      <c r="M44" s="179">
        <v>1.3688904519875436</v>
      </c>
      <c r="N44" s="180">
        <v>1.4378960884788208</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20182.526462999998</v>
      </c>
      <c r="D45" s="176">
        <v>1667.985465</v>
      </c>
      <c r="E45" s="177">
        <v>1242.7177790000001</v>
      </c>
      <c r="F45" s="178">
        <v>4.1122331910305006</v>
      </c>
      <c r="G45" s="179">
        <v>64.103467892029869</v>
      </c>
      <c r="H45" s="180">
        <v>84.094263449014349</v>
      </c>
      <c r="I45" s="178">
        <v>75.113749755660734</v>
      </c>
      <c r="J45" s="179">
        <v>74.516290725260632</v>
      </c>
      <c r="K45" s="180">
        <v>70.979077286527726</v>
      </c>
      <c r="L45" s="178">
        <v>3.0888525484798715</v>
      </c>
      <c r="M45" s="179">
        <v>47.767526499399075</v>
      </c>
      <c r="N45" s="180">
        <v>59.689332247012125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5031.5375037399999</v>
      </c>
      <c r="D46" s="176">
        <v>6990.0374990300006</v>
      </c>
      <c r="E46" s="177">
        <v>7177.9181819300002</v>
      </c>
      <c r="F46" s="178">
        <v>5.3419036189278684</v>
      </c>
      <c r="G46" s="179">
        <v>5.8316361813018434</v>
      </c>
      <c r="H46" s="180">
        <v>5.8009046144914755</v>
      </c>
      <c r="I46" s="178">
        <v>68.521355575106952</v>
      </c>
      <c r="J46" s="179">
        <v>69.854650325653154</v>
      </c>
      <c r="K46" s="180">
        <v>71.326355820873047</v>
      </c>
      <c r="L46" s="178">
        <v>3.6603447732050709</v>
      </c>
      <c r="M46" s="179">
        <v>4.0736690627126757</v>
      </c>
      <c r="N46" s="180">
        <v>4.1375738661616337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6">
        <v>0</v>
      </c>
      <c r="E47" s="177">
        <v>0</v>
      </c>
      <c r="F47" s="178" t="s">
        <v>302</v>
      </c>
      <c r="G47" s="179" t="s">
        <v>302</v>
      </c>
      <c r="H47" s="180" t="s">
        <v>302</v>
      </c>
      <c r="I47" s="178" t="s">
        <v>302</v>
      </c>
      <c r="J47" s="179" t="s">
        <v>302</v>
      </c>
      <c r="K47" s="180" t="s">
        <v>302</v>
      </c>
      <c r="L47" s="178" t="s">
        <v>302</v>
      </c>
      <c r="M47" s="179" t="s">
        <v>302</v>
      </c>
      <c r="N47" s="180" t="s">
        <v>302</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3988.8455650000001</v>
      </c>
      <c r="D48" s="176">
        <v>4089.1416010000003</v>
      </c>
      <c r="E48" s="177">
        <v>4102.0343089999997</v>
      </c>
      <c r="F48" s="178">
        <v>1.3959820226832973</v>
      </c>
      <c r="G48" s="179">
        <v>1.3617422049259083</v>
      </c>
      <c r="H48" s="180">
        <v>1.3574622444729045</v>
      </c>
      <c r="I48" s="178">
        <v>66.436377899425878</v>
      </c>
      <c r="J48" s="179">
        <v>72.142526357910938</v>
      </c>
      <c r="K48" s="180">
        <v>72.218478747958088</v>
      </c>
      <c r="L48" s="178">
        <v>0.92743989199792454</v>
      </c>
      <c r="M48" s="179">
        <v>0.98239522911547117</v>
      </c>
      <c r="N48" s="180">
        <v>0.98033858253621953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2664.15675517</v>
      </c>
      <c r="D49" s="176">
        <v>2281.1453472400003</v>
      </c>
      <c r="E49" s="177">
        <v>2234.5659567400003</v>
      </c>
      <c r="F49" s="178">
        <v>4.5421660495453207</v>
      </c>
      <c r="G49" s="179">
        <v>2.642315766197358</v>
      </c>
      <c r="H49" s="180">
        <v>2.6973946765006236</v>
      </c>
      <c r="I49" s="178">
        <v>98.431571287076608</v>
      </c>
      <c r="J49" s="179">
        <v>115.58833369458057</v>
      </c>
      <c r="K49" s="180">
        <v>119.31116355548585</v>
      </c>
      <c r="L49" s="178">
        <v>4.4709254130355935</v>
      </c>
      <c r="M49" s="179">
        <v>3.0542087650967154</v>
      </c>
      <c r="N49" s="180">
        <v>3.2182929742166277</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105">
        <v>0</v>
      </c>
      <c r="D50" s="176">
        <v>0</v>
      </c>
      <c r="E50" s="177">
        <v>0</v>
      </c>
      <c r="F50" s="178" t="s">
        <v>302</v>
      </c>
      <c r="G50" s="179" t="s">
        <v>302</v>
      </c>
      <c r="H50" s="180" t="s">
        <v>302</v>
      </c>
      <c r="I50" s="178" t="s">
        <v>302</v>
      </c>
      <c r="J50" s="179" t="s">
        <v>302</v>
      </c>
      <c r="K50" s="180" t="s">
        <v>302</v>
      </c>
      <c r="L50" s="178" t="s">
        <v>302</v>
      </c>
      <c r="M50" s="179" t="s">
        <v>302</v>
      </c>
      <c r="N50" s="180" t="s">
        <v>302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105">
        <v>250.38650999999999</v>
      </c>
      <c r="D51" s="176">
        <v>166.733407</v>
      </c>
      <c r="E51" s="177">
        <v>195.364148</v>
      </c>
      <c r="F51" s="178">
        <v>38.510060306363954</v>
      </c>
      <c r="G51" s="179">
        <v>44.296155358955744</v>
      </c>
      <c r="H51" s="180">
        <v>37.408283325352002</v>
      </c>
      <c r="I51" s="178">
        <v>34.599368812717529</v>
      </c>
      <c r="J51" s="179">
        <v>36.814219533235601</v>
      </c>
      <c r="K51" s="180">
        <v>35.393517731101618</v>
      </c>
      <c r="L51" s="178">
        <v>13.324237795398803</v>
      </c>
      <c r="M51" s="179">
        <v>16.307283878629072</v>
      </c>
      <c r="N51" s="180">
        <v>13.240107391659189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3831.6293999999998</v>
      </c>
      <c r="D52" s="176">
        <v>3498.3121190000002</v>
      </c>
      <c r="E52" s="177">
        <v>3580.1663149999999</v>
      </c>
      <c r="F52" s="178">
        <v>0</v>
      </c>
      <c r="G52" s="179">
        <v>0</v>
      </c>
      <c r="H52" s="180">
        <v>0</v>
      </c>
      <c r="I52" s="178" t="s">
        <v>302</v>
      </c>
      <c r="J52" s="179" t="s">
        <v>302</v>
      </c>
      <c r="K52" s="180" t="s">
        <v>302</v>
      </c>
      <c r="L52" s="178">
        <v>0.49813337897449067</v>
      </c>
      <c r="M52" s="179">
        <v>0.50777847704103041</v>
      </c>
      <c r="N52" s="180">
        <v>0.50738684747387208</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763.27953500000001</v>
      </c>
      <c r="D53" s="176">
        <v>1016.0179350000001</v>
      </c>
      <c r="E53" s="177">
        <v>1003.578877</v>
      </c>
      <c r="F53" s="178">
        <v>0.42509655391192952</v>
      </c>
      <c r="G53" s="179">
        <v>0.31935213820807207</v>
      </c>
      <c r="H53" s="180">
        <v>0.32331041180333647</v>
      </c>
      <c r="I53" s="178">
        <v>168.62782867313368</v>
      </c>
      <c r="J53" s="179">
        <v>210.57991940641205</v>
      </c>
      <c r="K53" s="180">
        <v>209.51858044334179</v>
      </c>
      <c r="L53" s="178">
        <v>0.71683108862600387</v>
      </c>
      <c r="M53" s="179">
        <v>0.67249147526121178</v>
      </c>
      <c r="N53" s="180">
        <v>0.67739538523587317</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185</v>
      </c>
      <c r="C54" s="105">
        <v>0</v>
      </c>
      <c r="D54" s="176">
        <v>0</v>
      </c>
      <c r="E54" s="177">
        <v>0</v>
      </c>
      <c r="F54" s="178" t="s">
        <v>302</v>
      </c>
      <c r="G54" s="179" t="s">
        <v>302</v>
      </c>
      <c r="H54" s="180" t="s">
        <v>302</v>
      </c>
      <c r="I54" s="178" t="s">
        <v>302</v>
      </c>
      <c r="J54" s="179" t="s">
        <v>302</v>
      </c>
      <c r="K54" s="180" t="s">
        <v>302</v>
      </c>
      <c r="L54" s="178" t="s">
        <v>302</v>
      </c>
      <c r="M54" s="179" t="s">
        <v>302</v>
      </c>
      <c r="N54" s="180" t="s">
        <v>302</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53</v>
      </c>
      <c r="C55" s="105">
        <v>0</v>
      </c>
      <c r="D55" s="176">
        <v>0</v>
      </c>
      <c r="E55" s="177">
        <v>0</v>
      </c>
      <c r="F55" s="178" t="s">
        <v>302</v>
      </c>
      <c r="G55" s="179" t="s">
        <v>302</v>
      </c>
      <c r="H55" s="180" t="s">
        <v>302</v>
      </c>
      <c r="I55" s="178" t="s">
        <v>302</v>
      </c>
      <c r="J55" s="179" t="s">
        <v>302</v>
      </c>
      <c r="K55" s="180" t="s">
        <v>302</v>
      </c>
      <c r="L55" s="178" t="s">
        <v>302</v>
      </c>
      <c r="M55" s="179" t="s">
        <v>302</v>
      </c>
      <c r="N55" s="180" t="s">
        <v>302</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235</v>
      </c>
      <c r="C56" s="105">
        <v>0</v>
      </c>
      <c r="D56" s="176">
        <v>0</v>
      </c>
      <c r="E56" s="177">
        <v>0</v>
      </c>
      <c r="F56" s="178" t="s">
        <v>302</v>
      </c>
      <c r="G56" s="179" t="s">
        <v>302</v>
      </c>
      <c r="H56" s="180" t="s">
        <v>302</v>
      </c>
      <c r="I56" s="178" t="s">
        <v>302</v>
      </c>
      <c r="J56" s="179" t="s">
        <v>302</v>
      </c>
      <c r="K56" s="180" t="s">
        <v>302</v>
      </c>
      <c r="L56" s="178" t="s">
        <v>302</v>
      </c>
      <c r="M56" s="179" t="s">
        <v>302</v>
      </c>
      <c r="N56" s="180" t="s">
        <v>302</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300</v>
      </c>
      <c r="C57" s="105">
        <v>0</v>
      </c>
      <c r="D57" s="176">
        <v>0</v>
      </c>
      <c r="E57" s="177">
        <v>0</v>
      </c>
      <c r="F57" s="178" t="s">
        <v>302</v>
      </c>
      <c r="G57" s="179" t="s">
        <v>302</v>
      </c>
      <c r="H57" s="180" t="s">
        <v>302</v>
      </c>
      <c r="I57" s="178" t="s">
        <v>302</v>
      </c>
      <c r="J57" s="179" t="s">
        <v>302</v>
      </c>
      <c r="K57" s="180" t="s">
        <v>302</v>
      </c>
      <c r="L57" s="178" t="s">
        <v>302</v>
      </c>
      <c r="M57" s="179" t="s">
        <v>302</v>
      </c>
      <c r="N57" s="180" t="s">
        <v>302</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68</v>
      </c>
      <c r="C58" s="105">
        <v>0</v>
      </c>
      <c r="D58" s="176">
        <v>0</v>
      </c>
      <c r="E58" s="177">
        <v>0</v>
      </c>
      <c r="F58" s="178" t="s">
        <v>302</v>
      </c>
      <c r="G58" s="179" t="s">
        <v>302</v>
      </c>
      <c r="H58" s="180" t="s">
        <v>302</v>
      </c>
      <c r="I58" s="178" t="s">
        <v>302</v>
      </c>
      <c r="J58" s="179" t="s">
        <v>302</v>
      </c>
      <c r="K58" s="180" t="s">
        <v>302</v>
      </c>
      <c r="L58" s="178" t="s">
        <v>302</v>
      </c>
      <c r="M58" s="179" t="s">
        <v>302</v>
      </c>
      <c r="N58" s="180" t="s">
        <v>302</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55</v>
      </c>
      <c r="C59" s="105">
        <v>7.2014999999999996E-2</v>
      </c>
      <c r="D59" s="176">
        <v>0</v>
      </c>
      <c r="E59" s="177">
        <v>0</v>
      </c>
      <c r="F59" s="178">
        <v>0</v>
      </c>
      <c r="G59" s="179" t="s">
        <v>302</v>
      </c>
      <c r="H59" s="180" t="s">
        <v>302</v>
      </c>
      <c r="I59" s="178" t="s">
        <v>302</v>
      </c>
      <c r="J59" s="179" t="s">
        <v>302</v>
      </c>
      <c r="K59" s="180" t="s">
        <v>302</v>
      </c>
      <c r="L59" s="178">
        <v>10.717211692008611</v>
      </c>
      <c r="M59" s="179" t="s">
        <v>302</v>
      </c>
      <c r="N59" s="180" t="s">
        <v>302</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50</v>
      </c>
      <c r="C60" s="105">
        <v>5101.6120960000007</v>
      </c>
      <c r="D60" s="176" t="s">
        <v>301</v>
      </c>
      <c r="E60" s="177" t="s">
        <v>301</v>
      </c>
      <c r="F60" s="178">
        <v>4.837295493193059</v>
      </c>
      <c r="G60" s="176" t="s">
        <v>301</v>
      </c>
      <c r="H60" s="177" t="s">
        <v>301</v>
      </c>
      <c r="I60" s="178">
        <v>73.803486353102798</v>
      </c>
      <c r="J60" s="176" t="s">
        <v>301</v>
      </c>
      <c r="K60" s="177" t="s">
        <v>301</v>
      </c>
      <c r="L60" s="178">
        <v>3.5700927191779965</v>
      </c>
      <c r="M60" s="176" t="s">
        <v>301</v>
      </c>
      <c r="N60" s="177" t="s">
        <v>301</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53"/>
      <c r="D61" s="254"/>
      <c r="E61" s="255"/>
      <c r="F61" s="253"/>
      <c r="G61" s="254"/>
      <c r="H61" s="255"/>
      <c r="I61" s="253"/>
      <c r="J61" s="254"/>
      <c r="K61" s="255"/>
      <c r="L61" s="253"/>
      <c r="M61" s="254"/>
      <c r="N61" s="25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482</v>
      </c>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row>
    <row r="65" spans="2:2" ht="20.100000000000001" customHeight="1">
      <c r="B65" s="63"/>
    </row>
    <row r="66" spans="2:2" ht="20.100000000000001" customHeight="1">
      <c r="B66" s="63"/>
    </row>
    <row r="67" spans="2:2" ht="20.100000000000001" customHeight="1">
      <c r="B67" s="63"/>
    </row>
    <row r="68" spans="2:2" ht="20.100000000000001" customHeight="1">
      <c r="B68" s="84"/>
    </row>
    <row r="69" spans="2:2" ht="20.100000000000001" customHeight="1">
      <c r="B69" s="63"/>
    </row>
    <row r="70" spans="2:2">
      <c r="B70" s="63"/>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A62" sqref="A62:XFD62"/>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0" customFormat="1" ht="20.100000000000001" customHeight="1">
      <c r="A2" s="74"/>
      <c r="B2" s="87" t="s">
        <v>14</v>
      </c>
      <c r="C2" s="158"/>
      <c r="D2" s="158"/>
      <c r="E2" s="158"/>
      <c r="F2" s="158"/>
      <c r="G2" s="158"/>
      <c r="H2" s="159"/>
      <c r="I2" s="159"/>
      <c r="J2" s="159"/>
      <c r="K2" s="158"/>
      <c r="L2" s="158"/>
      <c r="M2" s="158"/>
      <c r="N2" s="158"/>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0" customFormat="1" ht="20.100000000000001" customHeight="1">
      <c r="A3" s="74"/>
      <c r="B3" s="91" t="s">
        <v>2</v>
      </c>
      <c r="C3" s="161"/>
      <c r="D3" s="161"/>
      <c r="E3" s="161"/>
      <c r="F3" s="161"/>
      <c r="G3" s="161"/>
      <c r="H3" s="161"/>
      <c r="I3" s="161"/>
      <c r="J3" s="161"/>
      <c r="K3" s="161"/>
      <c r="L3" s="162"/>
      <c r="M3" s="161"/>
      <c r="N3" s="161"/>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47"/>
      <c r="C4" s="248"/>
      <c r="D4" s="248"/>
      <c r="E4" s="248"/>
      <c r="F4" s="249"/>
      <c r="G4" s="249"/>
      <c r="H4" s="249"/>
      <c r="I4" s="248"/>
      <c r="J4" s="249"/>
      <c r="K4" s="249"/>
      <c r="L4" s="249"/>
      <c r="M4" s="249"/>
      <c r="N4" s="249"/>
    </row>
    <row r="5" spans="1:102" s="95" customFormat="1" ht="20.100000000000001" customHeight="1">
      <c r="A5" s="93"/>
      <c r="B5" s="232"/>
      <c r="C5" s="659" t="s">
        <v>203</v>
      </c>
      <c r="D5" s="660"/>
      <c r="E5" s="661"/>
      <c r="F5" s="659" t="s">
        <v>201</v>
      </c>
      <c r="G5" s="660"/>
      <c r="H5" s="661"/>
      <c r="I5" s="659" t="s">
        <v>196</v>
      </c>
      <c r="J5" s="660"/>
      <c r="K5" s="661"/>
      <c r="L5" s="659" t="s">
        <v>197</v>
      </c>
      <c r="M5" s="660"/>
      <c r="N5" s="661"/>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3"/>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8" t="s">
        <v>298</v>
      </c>
      <c r="C7" s="234">
        <v>280412.96135682997</v>
      </c>
      <c r="D7" s="256">
        <v>301994.85835369001</v>
      </c>
      <c r="E7" s="236">
        <v>310020.15376802004</v>
      </c>
      <c r="F7" s="237">
        <v>1.1132099934951769</v>
      </c>
      <c r="G7" s="238">
        <v>1.1752283001765815</v>
      </c>
      <c r="H7" s="239">
        <v>1.1169872167525785</v>
      </c>
      <c r="I7" s="237">
        <v>169.61421912631047</v>
      </c>
      <c r="J7" s="238">
        <v>140.19973722150456</v>
      </c>
      <c r="K7" s="239">
        <v>143.86162936015111</v>
      </c>
      <c r="L7" s="237">
        <v>1.888162437702896</v>
      </c>
      <c r="M7" s="238">
        <v>1.6476669886003221</v>
      </c>
      <c r="N7" s="239">
        <v>1.606916009764862</v>
      </c>
      <c r="O7" s="257"/>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41931.619860759994</v>
      </c>
      <c r="D8" s="176">
        <v>51435.574485110003</v>
      </c>
      <c r="E8" s="177">
        <v>55749.170577450001</v>
      </c>
      <c r="F8" s="178">
        <v>3.8759708410905709E-2</v>
      </c>
      <c r="G8" s="179">
        <v>3.2984583792266292E-2</v>
      </c>
      <c r="H8" s="180">
        <v>3.0315006902185766E-2</v>
      </c>
      <c r="I8" s="178">
        <v>932.97904249021769</v>
      </c>
      <c r="J8" s="179">
        <v>2194.0252752302717</v>
      </c>
      <c r="K8" s="180">
        <v>2526.3403072522251</v>
      </c>
      <c r="L8" s="178">
        <v>0.36161995640406847</v>
      </c>
      <c r="M8" s="179">
        <v>0.7236901053318302</v>
      </c>
      <c r="N8" s="180">
        <v>0.76586023851621299</v>
      </c>
      <c r="O8" s="257"/>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11773.684352</v>
      </c>
      <c r="D9" s="176">
        <v>17681.355950999998</v>
      </c>
      <c r="E9" s="177">
        <v>14592.515189</v>
      </c>
      <c r="F9" s="178">
        <v>0.42517481786826145</v>
      </c>
      <c r="G9" s="179">
        <v>0</v>
      </c>
      <c r="H9" s="180">
        <v>0</v>
      </c>
      <c r="I9" s="178">
        <v>1007.9495606971019</v>
      </c>
      <c r="J9" s="179" t="s">
        <v>302</v>
      </c>
      <c r="K9" s="180" t="s">
        <v>302</v>
      </c>
      <c r="L9" s="178">
        <v>4.2855477088978438</v>
      </c>
      <c r="M9" s="179">
        <v>1.5619594603793971</v>
      </c>
      <c r="N9" s="180">
        <v>1.3927898471759472</v>
      </c>
      <c r="O9" s="257"/>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62997.827044470003</v>
      </c>
      <c r="D10" s="176">
        <v>65833.039589020002</v>
      </c>
      <c r="E10" s="177">
        <v>70733.386734110012</v>
      </c>
      <c r="F10" s="178">
        <v>0.20586157947710379</v>
      </c>
      <c r="G10" s="179">
        <v>0.11101550110134896</v>
      </c>
      <c r="H10" s="180">
        <v>0.10332444431754605</v>
      </c>
      <c r="I10" s="178">
        <v>130.36824103852103</v>
      </c>
      <c r="J10" s="179">
        <v>192.16595431942699</v>
      </c>
      <c r="K10" s="180">
        <v>206.96803977007727</v>
      </c>
      <c r="L10" s="178">
        <v>0.26837812013841722</v>
      </c>
      <c r="M10" s="179">
        <v>0.21333399713390125</v>
      </c>
      <c r="N10" s="180">
        <v>0.2138485770073501</v>
      </c>
      <c r="O10" s="257"/>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35514.95485668</v>
      </c>
      <c r="D11" s="176">
        <v>2770.16964263</v>
      </c>
      <c r="E11" s="177">
        <v>2737.3477446699999</v>
      </c>
      <c r="F11" s="178">
        <v>6.348223172486839</v>
      </c>
      <c r="G11" s="179">
        <v>0</v>
      </c>
      <c r="H11" s="180">
        <v>0</v>
      </c>
      <c r="I11" s="178">
        <v>109.36197043550344</v>
      </c>
      <c r="J11" s="179" t="s">
        <v>302</v>
      </c>
      <c r="K11" s="180" t="s">
        <v>302</v>
      </c>
      <c r="L11" s="178">
        <v>6.9425419490748359</v>
      </c>
      <c r="M11" s="179">
        <v>1.1511424213617818</v>
      </c>
      <c r="N11" s="180">
        <v>1.0481381558432159</v>
      </c>
      <c r="O11" s="257"/>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105">
        <v>26859.578547000001</v>
      </c>
      <c r="D12" s="176">
        <v>23259.866405999997</v>
      </c>
      <c r="E12" s="177">
        <v>23593.758099000002</v>
      </c>
      <c r="F12" s="178">
        <v>0.20985608505125139</v>
      </c>
      <c r="G12" s="179">
        <v>0.41039174229898628</v>
      </c>
      <c r="H12" s="180">
        <v>0.2034440626143168</v>
      </c>
      <c r="I12" s="240">
        <v>432.54918971317346</v>
      </c>
      <c r="J12" s="258">
        <v>202.58633426084413</v>
      </c>
      <c r="K12" s="259">
        <v>381.29585355030508</v>
      </c>
      <c r="L12" s="178">
        <v>0.90773079545297608</v>
      </c>
      <c r="M12" s="179">
        <v>0.83139758683272658</v>
      </c>
      <c r="N12" s="180">
        <v>0.77572377504267631</v>
      </c>
      <c r="O12" s="257"/>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105">
        <v>13327.122935999998</v>
      </c>
      <c r="D13" s="176">
        <v>5916.1710029999995</v>
      </c>
      <c r="E13" s="177">
        <v>5685.0141670000003</v>
      </c>
      <c r="F13" s="178">
        <v>1.5584759065960791E-5</v>
      </c>
      <c r="G13" s="179">
        <v>11.497770900385857</v>
      </c>
      <c r="H13" s="180">
        <v>11.918052833235798</v>
      </c>
      <c r="I13" s="178">
        <v>24308611.940298509</v>
      </c>
      <c r="J13" s="179">
        <v>54.312834247224252</v>
      </c>
      <c r="K13" s="180">
        <v>58.599757460114056</v>
      </c>
      <c r="L13" s="178">
        <v>3.7884386031748991</v>
      </c>
      <c r="M13" s="179">
        <v>6.2447652512521534</v>
      </c>
      <c r="N13" s="180">
        <v>6.9839500542444286</v>
      </c>
      <c r="O13" s="257"/>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15114.310922000001</v>
      </c>
      <c r="D14" s="176">
        <v>21038.331084000001</v>
      </c>
      <c r="E14" s="177">
        <v>22795.327646999998</v>
      </c>
      <c r="F14" s="178">
        <v>0</v>
      </c>
      <c r="G14" s="179">
        <v>0</v>
      </c>
      <c r="H14" s="180">
        <v>0</v>
      </c>
      <c r="I14" s="178" t="s">
        <v>302</v>
      </c>
      <c r="J14" s="179" t="s">
        <v>302</v>
      </c>
      <c r="K14" s="180" t="s">
        <v>302</v>
      </c>
      <c r="L14" s="178">
        <v>0.86062912607323427</v>
      </c>
      <c r="M14" s="179">
        <v>0.60602158265758754</v>
      </c>
      <c r="N14" s="180">
        <v>0.51321304002136781</v>
      </c>
      <c r="O14" s="257"/>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105">
        <v>0</v>
      </c>
      <c r="D15" s="176">
        <v>29428.769078739999</v>
      </c>
      <c r="E15" s="177">
        <v>27339.893790169997</v>
      </c>
      <c r="F15" s="178" t="s">
        <v>301</v>
      </c>
      <c r="G15" s="179">
        <v>7.6629992414434813</v>
      </c>
      <c r="H15" s="180">
        <v>8.2480843621301361</v>
      </c>
      <c r="I15" s="178" t="s">
        <v>302</v>
      </c>
      <c r="J15" s="179">
        <v>104.27723985379707</v>
      </c>
      <c r="K15" s="180">
        <v>105.0177334899943</v>
      </c>
      <c r="L15" s="178" t="s">
        <v>302</v>
      </c>
      <c r="M15" s="179">
        <v>7.990764098994668</v>
      </c>
      <c r="N15" s="180">
        <v>8.6619512534517238</v>
      </c>
      <c r="O15" s="257"/>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12794.473672399999</v>
      </c>
      <c r="D16" s="176">
        <v>10836.93996111</v>
      </c>
      <c r="E16" s="177">
        <v>11262.380881179999</v>
      </c>
      <c r="F16" s="178">
        <v>0.51603778850572357</v>
      </c>
      <c r="G16" s="179">
        <v>1.0311718224980735</v>
      </c>
      <c r="H16" s="180">
        <v>0.99221889651002304</v>
      </c>
      <c r="I16" s="178">
        <v>152.97650168159655</v>
      </c>
      <c r="J16" s="179">
        <v>197.94173975192223</v>
      </c>
      <c r="K16" s="180">
        <v>203.55156272784492</v>
      </c>
      <c r="L16" s="178">
        <v>0.78941655621113171</v>
      </c>
      <c r="M16" s="179">
        <v>2.04111944528429</v>
      </c>
      <c r="N16" s="180">
        <v>2.0196770695271304</v>
      </c>
      <c r="O16" s="257"/>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13607.59674055</v>
      </c>
      <c r="D17" s="176">
        <v>13371.361506700001</v>
      </c>
      <c r="E17" s="177">
        <v>13793.216961620001</v>
      </c>
      <c r="F17" s="178">
        <v>0</v>
      </c>
      <c r="G17" s="179">
        <v>0</v>
      </c>
      <c r="H17" s="180">
        <v>0</v>
      </c>
      <c r="I17" s="178" t="s">
        <v>302</v>
      </c>
      <c r="J17" s="179" t="s">
        <v>302</v>
      </c>
      <c r="K17" s="180" t="s">
        <v>302</v>
      </c>
      <c r="L17" s="178">
        <v>1.282594958519808</v>
      </c>
      <c r="M17" s="179">
        <v>0.67764901199176697</v>
      </c>
      <c r="N17" s="180">
        <v>0.66518106664526833</v>
      </c>
      <c r="O17" s="257"/>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54.36524</v>
      </c>
      <c r="D18" s="176">
        <v>126.187183</v>
      </c>
      <c r="E18" s="177">
        <v>272.59244699999999</v>
      </c>
      <c r="F18" s="178">
        <v>0</v>
      </c>
      <c r="G18" s="179">
        <v>0</v>
      </c>
      <c r="H18" s="180">
        <v>0</v>
      </c>
      <c r="I18" s="178" t="s">
        <v>302</v>
      </c>
      <c r="J18" s="179" t="s">
        <v>302</v>
      </c>
      <c r="K18" s="180" t="s">
        <v>302</v>
      </c>
      <c r="L18" s="178">
        <v>13.072363885453278</v>
      </c>
      <c r="M18" s="179">
        <v>2.1635049892507703</v>
      </c>
      <c r="N18" s="180">
        <v>2.2361378926981055</v>
      </c>
      <c r="O18" s="257"/>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5103.54351658</v>
      </c>
      <c r="D19" s="176">
        <v>5836.73572702</v>
      </c>
      <c r="E19" s="177">
        <v>5345.8477661499992</v>
      </c>
      <c r="F19" s="178">
        <v>0</v>
      </c>
      <c r="G19" s="179">
        <v>0</v>
      </c>
      <c r="H19" s="180">
        <v>0</v>
      </c>
      <c r="I19" s="178" t="s">
        <v>302</v>
      </c>
      <c r="J19" s="179" t="s">
        <v>302</v>
      </c>
      <c r="K19" s="180" t="s">
        <v>302</v>
      </c>
      <c r="L19" s="178">
        <v>2.5872774990754834</v>
      </c>
      <c r="M19" s="179">
        <v>2.1706943842510871</v>
      </c>
      <c r="N19" s="180">
        <v>2.3428728680427917</v>
      </c>
      <c r="O19" s="257"/>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6743.74999845</v>
      </c>
      <c r="D20" s="176">
        <v>8516.6182245299988</v>
      </c>
      <c r="E20" s="177">
        <v>9375.2506297</v>
      </c>
      <c r="F20" s="178">
        <v>0.70439461784493962</v>
      </c>
      <c r="G20" s="179">
        <v>0.44082849917899075</v>
      </c>
      <c r="H20" s="180">
        <v>0</v>
      </c>
      <c r="I20" s="178">
        <v>134.22623707456788</v>
      </c>
      <c r="J20" s="179">
        <v>145.76049729999431</v>
      </c>
      <c r="K20" s="180" t="s">
        <v>302</v>
      </c>
      <c r="L20" s="178">
        <v>0.94548238968904497</v>
      </c>
      <c r="M20" s="179">
        <v>0.64255381264339817</v>
      </c>
      <c r="N20" s="180">
        <v>0.22463054345752348</v>
      </c>
      <c r="O20" s="257"/>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98.750726999999998</v>
      </c>
      <c r="D21" s="176">
        <v>851.23895900000002</v>
      </c>
      <c r="E21" s="177">
        <v>851.31598599999995</v>
      </c>
      <c r="F21" s="178">
        <v>0</v>
      </c>
      <c r="G21" s="179">
        <v>0</v>
      </c>
      <c r="H21" s="180">
        <v>0</v>
      </c>
      <c r="I21" s="178" t="s">
        <v>302</v>
      </c>
      <c r="J21" s="179" t="s">
        <v>302</v>
      </c>
      <c r="K21" s="180" t="s">
        <v>302</v>
      </c>
      <c r="L21" s="178">
        <v>6.2859962539820096</v>
      </c>
      <c r="M21" s="179">
        <v>0.87436811030637984</v>
      </c>
      <c r="N21" s="180">
        <v>0.87449021543453076</v>
      </c>
      <c r="O21" s="257"/>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1307.447662</v>
      </c>
      <c r="D22" s="176">
        <v>1791.611318</v>
      </c>
      <c r="E22" s="177">
        <v>1759.6112559999999</v>
      </c>
      <c r="F22" s="178">
        <v>0</v>
      </c>
      <c r="G22" s="179">
        <v>0</v>
      </c>
      <c r="H22" s="180">
        <v>0</v>
      </c>
      <c r="I22" s="178" t="s">
        <v>302</v>
      </c>
      <c r="J22" s="179" t="s">
        <v>302</v>
      </c>
      <c r="K22" s="180" t="s">
        <v>302</v>
      </c>
      <c r="L22" s="178">
        <v>0.59285937214058815</v>
      </c>
      <c r="M22" s="179">
        <v>1.2675025420887633</v>
      </c>
      <c r="N22" s="180">
        <v>1.5331094244830179</v>
      </c>
      <c r="O22" s="257"/>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10506.976672000001</v>
      </c>
      <c r="D23" s="176">
        <v>12667.411258</v>
      </c>
      <c r="E23" s="177">
        <v>12790.335916</v>
      </c>
      <c r="F23" s="178">
        <v>0</v>
      </c>
      <c r="G23" s="179">
        <v>0</v>
      </c>
      <c r="H23" s="180">
        <v>0</v>
      </c>
      <c r="I23" s="178" t="s">
        <v>302</v>
      </c>
      <c r="J23" s="179" t="s">
        <v>302</v>
      </c>
      <c r="K23" s="180" t="s">
        <v>302</v>
      </c>
      <c r="L23" s="178">
        <v>0.52869534913915528</v>
      </c>
      <c r="M23" s="179">
        <v>0.76853253610533412</v>
      </c>
      <c r="N23" s="180">
        <v>0.78012772811681641</v>
      </c>
      <c r="O23" s="257"/>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1975.2340997200001</v>
      </c>
      <c r="D24" s="176">
        <v>1428.5042962699999</v>
      </c>
      <c r="E24" s="177">
        <v>1886.8560238399998</v>
      </c>
      <c r="F24" s="178">
        <v>1.8914113813292281</v>
      </c>
      <c r="G24" s="179">
        <v>0</v>
      </c>
      <c r="H24" s="180">
        <v>0</v>
      </c>
      <c r="I24" s="178">
        <v>95.357000008900201</v>
      </c>
      <c r="J24" s="179" t="s">
        <v>302</v>
      </c>
      <c r="K24" s="180" t="s">
        <v>302</v>
      </c>
      <c r="L24" s="178">
        <v>1.8035931510624517</v>
      </c>
      <c r="M24" s="179">
        <v>0.71266395954022432</v>
      </c>
      <c r="N24" s="180">
        <v>0.60694862964123641</v>
      </c>
      <c r="O24" s="257"/>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383.38177899999999</v>
      </c>
      <c r="D25" s="176">
        <v>276.60499099999998</v>
      </c>
      <c r="E25" s="177">
        <v>279.60739899999999</v>
      </c>
      <c r="F25" s="178">
        <v>0</v>
      </c>
      <c r="G25" s="179">
        <v>0</v>
      </c>
      <c r="H25" s="180">
        <v>0</v>
      </c>
      <c r="I25" s="178" t="s">
        <v>302</v>
      </c>
      <c r="J25" s="179" t="s">
        <v>302</v>
      </c>
      <c r="K25" s="180" t="s">
        <v>302</v>
      </c>
      <c r="L25" s="178">
        <v>0.45485103766499035</v>
      </c>
      <c r="M25" s="179">
        <v>0.64135610626057005</v>
      </c>
      <c r="N25" s="180">
        <v>0.6919151663794133</v>
      </c>
      <c r="O25" s="257"/>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2355.4951999999998</v>
      </c>
      <c r="D26" s="176">
        <v>2391.859868</v>
      </c>
      <c r="E26" s="177">
        <v>2549.5937909999998</v>
      </c>
      <c r="F26" s="178">
        <v>0</v>
      </c>
      <c r="G26" s="179">
        <v>1.7444726406522073</v>
      </c>
      <c r="H26" s="180">
        <v>1.6330215874768734</v>
      </c>
      <c r="I26" s="178" t="s">
        <v>302</v>
      </c>
      <c r="J26" s="179">
        <v>82.073153098976476</v>
      </c>
      <c r="K26" s="180">
        <v>83.549997829972497</v>
      </c>
      <c r="L26" s="178">
        <v>0.60886504884408177</v>
      </c>
      <c r="M26" s="179">
        <v>1.4317437011322436</v>
      </c>
      <c r="N26" s="180">
        <v>1.3643895008999101</v>
      </c>
      <c r="O26" s="257"/>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2408.431235</v>
      </c>
      <c r="D27" s="176">
        <v>8479.0710870000003</v>
      </c>
      <c r="E27" s="177">
        <v>8411.1854349999994</v>
      </c>
      <c r="F27" s="178">
        <v>4.2465950247485473</v>
      </c>
      <c r="G27" s="179">
        <v>1.168292115770535</v>
      </c>
      <c r="H27" s="180">
        <v>1.1777212589773325</v>
      </c>
      <c r="I27" s="178">
        <v>51.860727372076674</v>
      </c>
      <c r="J27" s="179">
        <v>164.03831285865334</v>
      </c>
      <c r="K27" s="180">
        <v>161.59364376769267</v>
      </c>
      <c r="L27" s="178">
        <v>2.202315068381016</v>
      </c>
      <c r="M27" s="179">
        <v>1.9164466759706504</v>
      </c>
      <c r="N27" s="180">
        <v>1.9031226958082157</v>
      </c>
      <c r="O27" s="257"/>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1148.2295329999999</v>
      </c>
      <c r="D28" s="176">
        <v>1956.142392</v>
      </c>
      <c r="E28" s="177">
        <v>1944.834065</v>
      </c>
      <c r="F28" s="178">
        <v>9.0916757494688127</v>
      </c>
      <c r="G28" s="179">
        <v>0</v>
      </c>
      <c r="H28" s="180">
        <v>0</v>
      </c>
      <c r="I28" s="178">
        <v>91.10487793154094</v>
      </c>
      <c r="J28" s="179" t="s">
        <v>302</v>
      </c>
      <c r="K28" s="180" t="s">
        <v>302</v>
      </c>
      <c r="L28" s="178">
        <v>8.2829600934850713</v>
      </c>
      <c r="M28" s="179">
        <v>0.24783497458195264</v>
      </c>
      <c r="N28" s="180">
        <v>0.24300782699422738</v>
      </c>
      <c r="O28" s="257"/>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257"/>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3025.8575030000002</v>
      </c>
      <c r="D30" s="176">
        <v>3688.5534660000003</v>
      </c>
      <c r="E30" s="177">
        <v>3694.2559940000001</v>
      </c>
      <c r="F30" s="178">
        <v>1.0466718267003601</v>
      </c>
      <c r="G30" s="179">
        <v>0.858623801767606</v>
      </c>
      <c r="H30" s="180">
        <v>0.85729841276397478</v>
      </c>
      <c r="I30" s="178">
        <v>91.209410006025109</v>
      </c>
      <c r="J30" s="179">
        <v>73.933457565546647</v>
      </c>
      <c r="K30" s="180">
        <v>73.142062918654588</v>
      </c>
      <c r="L30" s="178">
        <v>0.95466319783268394</v>
      </c>
      <c r="M30" s="179">
        <v>0.63481026412753627</v>
      </c>
      <c r="N30" s="180">
        <v>0.6270457444644536</v>
      </c>
      <c r="O30" s="257"/>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6">
        <v>0</v>
      </c>
      <c r="E31" s="177">
        <v>0</v>
      </c>
      <c r="F31" s="178" t="s">
        <v>301</v>
      </c>
      <c r="G31" s="179" t="s">
        <v>301</v>
      </c>
      <c r="H31" s="180" t="s">
        <v>301</v>
      </c>
      <c r="I31" s="178" t="s">
        <v>302</v>
      </c>
      <c r="J31" s="179" t="s">
        <v>302</v>
      </c>
      <c r="K31" s="180" t="s">
        <v>302</v>
      </c>
      <c r="L31" s="178" t="s">
        <v>302</v>
      </c>
      <c r="M31" s="179" t="s">
        <v>302</v>
      </c>
      <c r="N31" s="180" t="s">
        <v>302</v>
      </c>
      <c r="O31" s="257"/>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1425.0661299999999</v>
      </c>
      <c r="D32" s="176">
        <v>1944.2895659999999</v>
      </c>
      <c r="E32" s="177">
        <v>1942.2478450000001</v>
      </c>
      <c r="F32" s="178">
        <v>0</v>
      </c>
      <c r="G32" s="179">
        <v>0</v>
      </c>
      <c r="H32" s="180">
        <v>0</v>
      </c>
      <c r="I32" s="178" t="s">
        <v>302</v>
      </c>
      <c r="J32" s="179" t="s">
        <v>302</v>
      </c>
      <c r="K32" s="180" t="s">
        <v>302</v>
      </c>
      <c r="L32" s="178">
        <v>1.2138813515973466</v>
      </c>
      <c r="M32" s="179">
        <v>0.84397228103007793</v>
      </c>
      <c r="N32" s="180">
        <v>0.82787003941816695</v>
      </c>
      <c r="O32" s="257"/>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727.58632799999998</v>
      </c>
      <c r="D33" s="176">
        <v>927.77404899999999</v>
      </c>
      <c r="E33" s="177">
        <v>947.70574499999998</v>
      </c>
      <c r="F33" s="178">
        <v>0.97867177075377931</v>
      </c>
      <c r="G33" s="179">
        <v>0.76750174330431187</v>
      </c>
      <c r="H33" s="180">
        <v>0.75136001206788083</v>
      </c>
      <c r="I33" s="178">
        <v>647.33738987361039</v>
      </c>
      <c r="J33" s="179">
        <v>484.52445987617477</v>
      </c>
      <c r="K33" s="180">
        <v>564.55492605904885</v>
      </c>
      <c r="L33" s="178">
        <v>6.3353082962273586</v>
      </c>
      <c r="M33" s="179">
        <v>3.7187336762854426</v>
      </c>
      <c r="N33" s="180">
        <v>4.241839960567086</v>
      </c>
      <c r="O33" s="257"/>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257"/>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2038.49108181</v>
      </c>
      <c r="D35" s="176">
        <v>2249.5170354399997</v>
      </c>
      <c r="E35" s="177">
        <v>2290.0327274500005</v>
      </c>
      <c r="F35" s="178">
        <v>0</v>
      </c>
      <c r="G35" s="179">
        <v>0.74107834425620422</v>
      </c>
      <c r="H35" s="180">
        <v>0.85659640077909316</v>
      </c>
      <c r="I35" s="178" t="s">
        <v>302</v>
      </c>
      <c r="J35" s="179">
        <v>102.93414506409324</v>
      </c>
      <c r="K35" s="180">
        <v>89.265827502628966</v>
      </c>
      <c r="L35" s="178">
        <v>0.40756593414296699</v>
      </c>
      <c r="M35" s="179">
        <v>0.76282265791526149</v>
      </c>
      <c r="N35" s="180">
        <v>0.76464786551319353</v>
      </c>
      <c r="O35" s="257"/>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1058.3475143999999</v>
      </c>
      <c r="D36" s="176">
        <v>1819.413237</v>
      </c>
      <c r="E36" s="177">
        <v>1939.835521</v>
      </c>
      <c r="F36" s="178">
        <v>2.4903682903192914</v>
      </c>
      <c r="G36" s="179">
        <v>0</v>
      </c>
      <c r="H36" s="180">
        <v>0</v>
      </c>
      <c r="I36" s="178">
        <v>142.99954969032243</v>
      </c>
      <c r="J36" s="179" t="s">
        <v>302</v>
      </c>
      <c r="K36" s="180" t="s">
        <v>302</v>
      </c>
      <c r="L36" s="178">
        <v>3.5612154407871688</v>
      </c>
      <c r="M36" s="179">
        <v>1.5830458641430671</v>
      </c>
      <c r="N36" s="180">
        <v>1.4422685169502059</v>
      </c>
      <c r="O36" s="257"/>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6">
        <v>28.549173</v>
      </c>
      <c r="E37" s="177">
        <v>28.250109999999999</v>
      </c>
      <c r="F37" s="178" t="s">
        <v>301</v>
      </c>
      <c r="G37" s="179">
        <v>0</v>
      </c>
      <c r="H37" s="180">
        <v>0</v>
      </c>
      <c r="I37" s="178" t="s">
        <v>302</v>
      </c>
      <c r="J37" s="179" t="s">
        <v>302</v>
      </c>
      <c r="K37" s="180" t="s">
        <v>302</v>
      </c>
      <c r="L37" s="178" t="s">
        <v>302</v>
      </c>
      <c r="M37" s="179">
        <v>3.0634092273005598</v>
      </c>
      <c r="N37" s="180">
        <v>9.7719831887380266</v>
      </c>
      <c r="O37" s="257"/>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2600.188271</v>
      </c>
      <c r="D38" s="176">
        <v>2597.8235949999998</v>
      </c>
      <c r="E38" s="177">
        <v>2465.310849</v>
      </c>
      <c r="F38" s="178">
        <v>0</v>
      </c>
      <c r="G38" s="179">
        <v>0</v>
      </c>
      <c r="H38" s="180">
        <v>0</v>
      </c>
      <c r="I38" s="178" t="s">
        <v>302</v>
      </c>
      <c r="J38" s="179" t="s">
        <v>302</v>
      </c>
      <c r="K38" s="180" t="s">
        <v>302</v>
      </c>
      <c r="L38" s="178">
        <v>1.9009452335153616</v>
      </c>
      <c r="M38" s="179">
        <v>1.9547809211425689</v>
      </c>
      <c r="N38" s="180">
        <v>2.199794359482008</v>
      </c>
      <c r="O38" s="257"/>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257"/>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62.091641000000003</v>
      </c>
      <c r="D40" s="176">
        <v>559.73555699999997</v>
      </c>
      <c r="E40" s="177">
        <v>559.23300700000004</v>
      </c>
      <c r="F40" s="178">
        <v>0</v>
      </c>
      <c r="G40" s="179">
        <v>0</v>
      </c>
      <c r="H40" s="180">
        <v>0</v>
      </c>
      <c r="I40" s="178" t="s">
        <v>302</v>
      </c>
      <c r="J40" s="179" t="s">
        <v>302</v>
      </c>
      <c r="K40" s="180" t="s">
        <v>302</v>
      </c>
      <c r="L40" s="178">
        <v>2.38652252724324</v>
      </c>
      <c r="M40" s="179">
        <v>3.4369061888987695</v>
      </c>
      <c r="N40" s="180">
        <v>3.4175724180743861</v>
      </c>
      <c r="O40" s="257"/>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0</v>
      </c>
      <c r="E41" s="177">
        <v>0</v>
      </c>
      <c r="F41" s="178" t="s">
        <v>301</v>
      </c>
      <c r="G41" s="179" t="s">
        <v>301</v>
      </c>
      <c r="H41" s="180" t="s">
        <v>301</v>
      </c>
      <c r="I41" s="178" t="s">
        <v>302</v>
      </c>
      <c r="J41" s="179" t="s">
        <v>302</v>
      </c>
      <c r="K41" s="180" t="s">
        <v>302</v>
      </c>
      <c r="L41" s="178" t="s">
        <v>302</v>
      </c>
      <c r="M41" s="179" t="s">
        <v>302</v>
      </c>
      <c r="N41" s="180" t="s">
        <v>302</v>
      </c>
      <c r="O41" s="257"/>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38.648863259999999</v>
      </c>
      <c r="D42" s="176">
        <v>12.50350772</v>
      </c>
      <c r="E42" s="177">
        <v>11.931784279999999</v>
      </c>
      <c r="F42" s="178">
        <v>0</v>
      </c>
      <c r="G42" s="179">
        <v>0</v>
      </c>
      <c r="H42" s="180">
        <v>0</v>
      </c>
      <c r="I42" s="178" t="s">
        <v>302</v>
      </c>
      <c r="J42" s="179" t="s">
        <v>302</v>
      </c>
      <c r="K42" s="180" t="s">
        <v>302</v>
      </c>
      <c r="L42" s="178">
        <v>0.47517733901910364</v>
      </c>
      <c r="M42" s="179">
        <v>0.36729956927638863</v>
      </c>
      <c r="N42" s="180">
        <v>0.36729955027312983</v>
      </c>
      <c r="O42" s="257"/>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1145.35706235</v>
      </c>
      <c r="D43" s="176">
        <v>647.52885536999997</v>
      </c>
      <c r="E43" s="177">
        <v>640.8296690599999</v>
      </c>
      <c r="F43" s="178">
        <v>0</v>
      </c>
      <c r="G43" s="179">
        <v>0</v>
      </c>
      <c r="H43" s="180">
        <v>0</v>
      </c>
      <c r="I43" s="178" t="s">
        <v>302</v>
      </c>
      <c r="J43" s="179" t="s">
        <v>302</v>
      </c>
      <c r="K43" s="180" t="s">
        <v>302</v>
      </c>
      <c r="L43" s="178">
        <v>0.1947102133743612</v>
      </c>
      <c r="M43" s="179">
        <v>0.22168893912530757</v>
      </c>
      <c r="N43" s="180">
        <v>0.21987054408182805</v>
      </c>
      <c r="O43" s="257"/>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257"/>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1087.187633</v>
      </c>
      <c r="D45" s="176">
        <v>0</v>
      </c>
      <c r="E45" s="177">
        <v>0</v>
      </c>
      <c r="F45" s="178">
        <v>0</v>
      </c>
      <c r="G45" s="179" t="s">
        <v>301</v>
      </c>
      <c r="H45" s="180" t="s">
        <v>301</v>
      </c>
      <c r="I45" s="178" t="s">
        <v>302</v>
      </c>
      <c r="J45" s="179" t="s">
        <v>302</v>
      </c>
      <c r="K45" s="180" t="s">
        <v>302</v>
      </c>
      <c r="L45" s="178">
        <v>0.39959238572390932</v>
      </c>
      <c r="M45" s="179" t="s">
        <v>302</v>
      </c>
      <c r="N45" s="180" t="s">
        <v>302</v>
      </c>
      <c r="O45" s="257"/>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308.21278330000001</v>
      </c>
      <c r="D46" s="176">
        <v>775.97681480999995</v>
      </c>
      <c r="E46" s="177">
        <v>781.25065609000001</v>
      </c>
      <c r="F46" s="178">
        <v>0</v>
      </c>
      <c r="G46" s="179">
        <v>0</v>
      </c>
      <c r="H46" s="180">
        <v>0</v>
      </c>
      <c r="I46" s="260" t="s">
        <v>302</v>
      </c>
      <c r="J46" s="179" t="s">
        <v>302</v>
      </c>
      <c r="K46" s="180" t="s">
        <v>302</v>
      </c>
      <c r="L46" s="178">
        <v>0.9115903240344283</v>
      </c>
      <c r="M46" s="179">
        <v>0.55855775936569196</v>
      </c>
      <c r="N46" s="180">
        <v>0.56679397392914133</v>
      </c>
      <c r="O46" s="257"/>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257"/>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257"/>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57.987653100000003</v>
      </c>
      <c r="D49" s="176">
        <v>251.55937222</v>
      </c>
      <c r="E49" s="177">
        <v>251.46173125000001</v>
      </c>
      <c r="F49" s="178">
        <v>100</v>
      </c>
      <c r="G49" s="179">
        <v>0</v>
      </c>
      <c r="H49" s="180">
        <v>0</v>
      </c>
      <c r="I49" s="178">
        <v>91.000000050010655</v>
      </c>
      <c r="J49" s="179" t="s">
        <v>302</v>
      </c>
      <c r="K49" s="180" t="s">
        <v>302</v>
      </c>
      <c r="L49" s="178">
        <v>91.000000050010655</v>
      </c>
      <c r="M49" s="179">
        <v>0.25152377127362513</v>
      </c>
      <c r="N49" s="180">
        <v>0.25152377137306453</v>
      </c>
      <c r="O49" s="257"/>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105">
        <v>26.479417000000002</v>
      </c>
      <c r="D50" s="176">
        <v>19.79205</v>
      </c>
      <c r="E50" s="177">
        <v>152.02896000000001</v>
      </c>
      <c r="F50" s="178">
        <v>0</v>
      </c>
      <c r="G50" s="179">
        <v>0</v>
      </c>
      <c r="H50" s="180">
        <v>0</v>
      </c>
      <c r="I50" s="178" t="s">
        <v>302</v>
      </c>
      <c r="J50" s="179" t="s">
        <v>302</v>
      </c>
      <c r="K50" s="180" t="s">
        <v>302</v>
      </c>
      <c r="L50" s="178">
        <v>0.24917467027314083</v>
      </c>
      <c r="M50" s="179">
        <v>1.278624498220245</v>
      </c>
      <c r="N50" s="180">
        <v>0.80873670384905616</v>
      </c>
      <c r="O50" s="257"/>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105">
        <v>50.725000000000001</v>
      </c>
      <c r="D51" s="176">
        <v>57.150207999999999</v>
      </c>
      <c r="E51" s="177">
        <v>56.589163999999997</v>
      </c>
      <c r="F51" s="178">
        <v>0</v>
      </c>
      <c r="G51" s="179">
        <v>0</v>
      </c>
      <c r="H51" s="180">
        <v>0</v>
      </c>
      <c r="I51" s="178" t="s">
        <v>302</v>
      </c>
      <c r="J51" s="179" t="s">
        <v>302</v>
      </c>
      <c r="K51" s="180" t="s">
        <v>302</v>
      </c>
      <c r="L51" s="178">
        <v>0.5351365204534253</v>
      </c>
      <c r="M51" s="179">
        <v>0.52651426920440947</v>
      </c>
      <c r="N51" s="180">
        <v>0.47838840665679389</v>
      </c>
      <c r="O51" s="257"/>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56.297445000000003</v>
      </c>
      <c r="D52" s="176">
        <v>58.029552000000002</v>
      </c>
      <c r="E52" s="177">
        <v>58.267884000000002</v>
      </c>
      <c r="F52" s="178">
        <v>100</v>
      </c>
      <c r="G52" s="179">
        <v>100</v>
      </c>
      <c r="H52" s="180">
        <v>100</v>
      </c>
      <c r="I52" s="178">
        <v>88.00000248679136</v>
      </c>
      <c r="J52" s="179">
        <v>96.000000137860795</v>
      </c>
      <c r="K52" s="180">
        <v>100</v>
      </c>
      <c r="L52" s="178">
        <v>88.00000248679136</v>
      </c>
      <c r="M52" s="179">
        <v>96.000000137860795</v>
      </c>
      <c r="N52" s="180">
        <v>100</v>
      </c>
      <c r="O52" s="257"/>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339.62168300000002</v>
      </c>
      <c r="D53" s="176">
        <v>463.09830399999998</v>
      </c>
      <c r="E53" s="177">
        <v>451.879615</v>
      </c>
      <c r="F53" s="178">
        <v>0</v>
      </c>
      <c r="G53" s="179">
        <v>0</v>
      </c>
      <c r="H53" s="180">
        <v>0</v>
      </c>
      <c r="I53" s="178" t="s">
        <v>302</v>
      </c>
      <c r="J53" s="179" t="s">
        <v>302</v>
      </c>
      <c r="K53" s="180" t="s">
        <v>302</v>
      </c>
      <c r="L53" s="178">
        <v>1.7851657604558777</v>
      </c>
      <c r="M53" s="179">
        <v>0.50412622543312102</v>
      </c>
      <c r="N53" s="180">
        <v>0.51018278397001826</v>
      </c>
      <c r="O53" s="257"/>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185</v>
      </c>
      <c r="C54" s="105">
        <v>0</v>
      </c>
      <c r="D54" s="176">
        <v>0</v>
      </c>
      <c r="E54" s="177">
        <v>0</v>
      </c>
      <c r="F54" s="178" t="s">
        <v>301</v>
      </c>
      <c r="G54" s="179" t="s">
        <v>301</v>
      </c>
      <c r="H54" s="180" t="s">
        <v>301</v>
      </c>
      <c r="I54" s="178" t="s">
        <v>302</v>
      </c>
      <c r="J54" s="179" t="s">
        <v>302</v>
      </c>
      <c r="K54" s="180" t="s">
        <v>302</v>
      </c>
      <c r="L54" s="178" t="s">
        <v>302</v>
      </c>
      <c r="M54" s="179" t="s">
        <v>302</v>
      </c>
      <c r="N54" s="180" t="s">
        <v>302</v>
      </c>
      <c r="O54" s="257"/>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53</v>
      </c>
      <c r="C55" s="105">
        <v>0</v>
      </c>
      <c r="D55" s="176">
        <v>0</v>
      </c>
      <c r="E55" s="177">
        <v>0</v>
      </c>
      <c r="F55" s="178" t="s">
        <v>301</v>
      </c>
      <c r="G55" s="179" t="s">
        <v>301</v>
      </c>
      <c r="H55" s="180" t="s">
        <v>301</v>
      </c>
      <c r="I55" s="178" t="s">
        <v>302</v>
      </c>
      <c r="J55" s="179" t="s">
        <v>302</v>
      </c>
      <c r="K55" s="180" t="s">
        <v>302</v>
      </c>
      <c r="L55" s="178" t="s">
        <v>302</v>
      </c>
      <c r="M55" s="179" t="s">
        <v>302</v>
      </c>
      <c r="N55" s="180" t="s">
        <v>302</v>
      </c>
      <c r="O55" s="257"/>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235</v>
      </c>
      <c r="C56" s="105">
        <v>0</v>
      </c>
      <c r="D56" s="176">
        <v>0</v>
      </c>
      <c r="E56" s="177">
        <v>0</v>
      </c>
      <c r="F56" s="178" t="s">
        <v>301</v>
      </c>
      <c r="G56" s="179" t="s">
        <v>301</v>
      </c>
      <c r="H56" s="180" t="s">
        <v>301</v>
      </c>
      <c r="I56" s="178" t="s">
        <v>302</v>
      </c>
      <c r="J56" s="179" t="s">
        <v>302</v>
      </c>
      <c r="K56" s="180" t="s">
        <v>302</v>
      </c>
      <c r="L56" s="178" t="s">
        <v>302</v>
      </c>
      <c r="M56" s="179" t="s">
        <v>302</v>
      </c>
      <c r="N56" s="180" t="s">
        <v>302</v>
      </c>
      <c r="O56" s="257"/>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300</v>
      </c>
      <c r="C57" s="105">
        <v>0</v>
      </c>
      <c r="D57" s="176">
        <v>0</v>
      </c>
      <c r="E57" s="177">
        <v>0</v>
      </c>
      <c r="F57" s="178" t="s">
        <v>301</v>
      </c>
      <c r="G57" s="179" t="s">
        <v>301</v>
      </c>
      <c r="H57" s="180" t="s">
        <v>301</v>
      </c>
      <c r="I57" s="178" t="s">
        <v>302</v>
      </c>
      <c r="J57" s="179" t="s">
        <v>302</v>
      </c>
      <c r="K57" s="180" t="s">
        <v>302</v>
      </c>
      <c r="L57" s="178" t="s">
        <v>302</v>
      </c>
      <c r="M57" s="179" t="s">
        <v>302</v>
      </c>
      <c r="N57" s="180" t="s">
        <v>302</v>
      </c>
      <c r="O57" s="257"/>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68</v>
      </c>
      <c r="C58" s="105">
        <v>0</v>
      </c>
      <c r="D58" s="176">
        <v>0</v>
      </c>
      <c r="E58" s="177">
        <v>0</v>
      </c>
      <c r="F58" s="178" t="s">
        <v>301</v>
      </c>
      <c r="G58" s="179" t="s">
        <v>301</v>
      </c>
      <c r="H58" s="180" t="s">
        <v>301</v>
      </c>
      <c r="I58" s="178" t="s">
        <v>302</v>
      </c>
      <c r="J58" s="179" t="s">
        <v>302</v>
      </c>
      <c r="K58" s="180" t="s">
        <v>302</v>
      </c>
      <c r="L58" s="178" t="s">
        <v>302</v>
      </c>
      <c r="M58" s="179" t="s">
        <v>302</v>
      </c>
      <c r="N58" s="180" t="s">
        <v>302</v>
      </c>
      <c r="O58" s="257"/>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55</v>
      </c>
      <c r="C59" s="105">
        <v>0</v>
      </c>
      <c r="D59" s="176">
        <v>0</v>
      </c>
      <c r="E59" s="177">
        <v>0</v>
      </c>
      <c r="F59" s="178" t="s">
        <v>301</v>
      </c>
      <c r="G59" s="179" t="s">
        <v>301</v>
      </c>
      <c r="H59" s="180" t="s">
        <v>301</v>
      </c>
      <c r="I59" s="178" t="s">
        <v>302</v>
      </c>
      <c r="J59" s="179" t="s">
        <v>302</v>
      </c>
      <c r="K59" s="180" t="s">
        <v>302</v>
      </c>
      <c r="L59" s="178" t="s">
        <v>302</v>
      </c>
      <c r="M59" s="179" t="s">
        <v>302</v>
      </c>
      <c r="N59" s="180" t="s">
        <v>302</v>
      </c>
      <c r="O59" s="257"/>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75" customHeight="1">
      <c r="A60" s="93"/>
      <c r="B60" s="104" t="s">
        <v>50</v>
      </c>
      <c r="C60" s="105">
        <v>358.040753</v>
      </c>
      <c r="D60" s="176" t="s">
        <v>301</v>
      </c>
      <c r="E60" s="177" t="s">
        <v>301</v>
      </c>
      <c r="F60" s="178">
        <v>21.689891820778293</v>
      </c>
      <c r="G60" s="179" t="s">
        <v>301</v>
      </c>
      <c r="H60" s="180" t="s">
        <v>301</v>
      </c>
      <c r="I60" s="178">
        <v>89.727068659394178</v>
      </c>
      <c r="J60" s="176" t="s">
        <v>301</v>
      </c>
      <c r="K60" s="177" t="s">
        <v>301</v>
      </c>
      <c r="L60" s="178">
        <v>19.461704126178059</v>
      </c>
      <c r="M60" s="176" t="s">
        <v>301</v>
      </c>
      <c r="N60" s="177" t="s">
        <v>301</v>
      </c>
      <c r="O60" s="257"/>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41"/>
      <c r="D61" s="261"/>
      <c r="E61" s="243"/>
      <c r="F61" s="244"/>
      <c r="G61" s="242"/>
      <c r="H61" s="245"/>
      <c r="I61" s="244"/>
      <c r="J61" s="242"/>
      <c r="K61" s="245"/>
      <c r="L61" s="244"/>
      <c r="M61" s="242"/>
      <c r="N61" s="24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482</v>
      </c>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0"/>
      <c r="H64" s="63"/>
      <c r="I64" s="63"/>
      <c r="J64" s="63"/>
      <c r="K64" s="63"/>
      <c r="L64" s="63"/>
      <c r="M64" s="63"/>
      <c r="N64" s="63"/>
    </row>
    <row r="65" spans="2:14" ht="20.100000000000001" customHeight="1">
      <c r="B65" s="63"/>
      <c r="C65" s="63"/>
      <c r="D65" s="63"/>
      <c r="E65" s="63"/>
      <c r="F65" s="63"/>
      <c r="G65" s="63"/>
      <c r="H65" s="63"/>
      <c r="I65" s="63"/>
      <c r="J65" s="190"/>
      <c r="K65" s="63"/>
      <c r="L65" s="63"/>
      <c r="M65" s="63"/>
      <c r="N65" s="63"/>
    </row>
    <row r="66" spans="2:14" ht="20.100000000000001" customHeight="1">
      <c r="B66" s="63"/>
      <c r="C66" s="192"/>
      <c r="D66" s="192"/>
      <c r="E66" s="192"/>
      <c r="F66" s="192"/>
      <c r="G66" s="192"/>
      <c r="H66" s="192"/>
      <c r="I66" s="192"/>
      <c r="J66" s="192"/>
      <c r="K66" s="192"/>
      <c r="L66" s="192"/>
      <c r="M66" s="192"/>
      <c r="N66" s="192"/>
    </row>
    <row r="67" spans="2:14" ht="20.100000000000001" customHeight="1">
      <c r="B67" s="63"/>
    </row>
    <row r="68" spans="2:14" ht="20.100000000000001" customHeight="1">
      <c r="B68" s="84"/>
    </row>
    <row r="69" spans="2:14" ht="20.100000000000001" customHeight="1">
      <c r="B69" s="63"/>
    </row>
    <row r="70" spans="2:14" ht="13.7" customHeight="1">
      <c r="B70" s="63"/>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1: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19.140625" style="44" customWidth="1"/>
    <col min="10" max="10" width="24.42578125" style="44" customWidth="1"/>
    <col min="11" max="11" width="17.5703125" style="44" customWidth="1"/>
    <col min="12" max="14" width="16.7109375" style="44" customWidth="1"/>
    <col min="15" max="15" width="11.42578125" style="44" customWidth="1"/>
    <col min="16" max="102" width="11.42578125" style="44" hidden="1"/>
    <col min="103" max="16383" width="11.42578125" style="52" hidden="1"/>
    <col min="16384" max="16384" width="1.7109375" style="52" hidden="1"/>
  </cols>
  <sheetData>
    <row r="1" spans="1:102" ht="92.25" customHeight="1"/>
    <row r="2" spans="1:102" s="229" customFormat="1" ht="20.100000000000001" customHeight="1">
      <c r="A2" s="72"/>
      <c r="B2" s="87" t="s">
        <v>83</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0" customFormat="1" ht="20.100000000000001" customHeight="1">
      <c r="A3" s="74"/>
      <c r="B3" s="91" t="s">
        <v>2</v>
      </c>
      <c r="C3" s="74"/>
      <c r="D3" s="74"/>
      <c r="E3" s="74"/>
      <c r="F3" s="74"/>
      <c r="G3" s="74"/>
      <c r="H3" s="162"/>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0" customFormat="1" ht="20.100000000000001" customHeight="1">
      <c r="A4" s="74"/>
      <c r="B4" s="230"/>
      <c r="C4" s="231"/>
      <c r="D4" s="231"/>
      <c r="E4" s="23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2"/>
      <c r="C5" s="656" t="s">
        <v>194</v>
      </c>
      <c r="D5" s="657"/>
      <c r="E5" s="658"/>
      <c r="F5" s="656" t="s">
        <v>201</v>
      </c>
      <c r="G5" s="657"/>
      <c r="H5" s="658"/>
      <c r="I5" s="656" t="s">
        <v>196</v>
      </c>
      <c r="J5" s="657"/>
      <c r="K5" s="658"/>
      <c r="L5" s="656" t="s">
        <v>197</v>
      </c>
      <c r="M5" s="657"/>
      <c r="N5" s="65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3"/>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8" t="s">
        <v>298</v>
      </c>
      <c r="C7" s="234">
        <v>598925.7938081302</v>
      </c>
      <c r="D7" s="235">
        <v>513497.86888748995</v>
      </c>
      <c r="E7" s="236">
        <v>534863.71627562004</v>
      </c>
      <c r="F7" s="237">
        <v>6.7519735196034979E-3</v>
      </c>
      <c r="G7" s="238">
        <v>4.0073971914787107E-3</v>
      </c>
      <c r="H7" s="239">
        <v>4.1339158843003267E-3</v>
      </c>
      <c r="I7" s="237">
        <v>6840.3356760702491</v>
      </c>
      <c r="J7" s="238">
        <v>13476.058870686287</v>
      </c>
      <c r="K7" s="239">
        <v>13360.895825825521</v>
      </c>
      <c r="L7" s="237">
        <v>0.46185765350025415</v>
      </c>
      <c r="M7" s="238">
        <v>0.54003920470590006</v>
      </c>
      <c r="N7" s="239">
        <v>0.5523281948286205</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193159.95829255</v>
      </c>
      <c r="D8" s="176">
        <v>184694.28033397</v>
      </c>
      <c r="E8" s="177">
        <v>183494.28072347</v>
      </c>
      <c r="F8" s="178">
        <v>0</v>
      </c>
      <c r="G8" s="179">
        <v>0</v>
      </c>
      <c r="H8" s="180">
        <v>0</v>
      </c>
      <c r="I8" s="178" t="s">
        <v>302</v>
      </c>
      <c r="J8" s="179" t="s">
        <v>302</v>
      </c>
      <c r="K8" s="180" t="s">
        <v>302</v>
      </c>
      <c r="L8" s="178">
        <v>0.3437457230159327</v>
      </c>
      <c r="M8" s="179">
        <v>0.49086112333888804</v>
      </c>
      <c r="N8" s="180">
        <v>0.49082856439394329</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81642.532944000006</v>
      </c>
      <c r="D9" s="176">
        <v>64944.670719000002</v>
      </c>
      <c r="E9" s="177">
        <v>69145.692073999991</v>
      </c>
      <c r="F9" s="178">
        <v>0</v>
      </c>
      <c r="G9" s="179">
        <v>0</v>
      </c>
      <c r="H9" s="180">
        <v>0</v>
      </c>
      <c r="I9" s="178" t="s">
        <v>302</v>
      </c>
      <c r="J9" s="179" t="s">
        <v>302</v>
      </c>
      <c r="K9" s="180" t="s">
        <v>302</v>
      </c>
      <c r="L9" s="178">
        <v>0.33460383962778095</v>
      </c>
      <c r="M9" s="179">
        <v>0.51587563664469471</v>
      </c>
      <c r="N9" s="180">
        <v>0.50520187716428266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141962.49733670001</v>
      </c>
      <c r="D10" s="176">
        <v>128778.30093195</v>
      </c>
      <c r="E10" s="177">
        <v>146854.42627569</v>
      </c>
      <c r="F10" s="178">
        <v>0</v>
      </c>
      <c r="G10" s="179">
        <v>0</v>
      </c>
      <c r="H10" s="180">
        <v>0</v>
      </c>
      <c r="I10" s="178" t="s">
        <v>302</v>
      </c>
      <c r="J10" s="179" t="s">
        <v>302</v>
      </c>
      <c r="K10" s="180" t="s">
        <v>302</v>
      </c>
      <c r="L10" s="178">
        <v>0.52249328044065402</v>
      </c>
      <c r="M10" s="179">
        <v>0.50376425123267587</v>
      </c>
      <c r="N10" s="180">
        <v>0.56423660771004347</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39833.465580470001</v>
      </c>
      <c r="D11" s="176">
        <v>31929.072067249999</v>
      </c>
      <c r="E11" s="177">
        <v>34385.947334910001</v>
      </c>
      <c r="F11" s="178">
        <v>0</v>
      </c>
      <c r="G11" s="179">
        <v>0</v>
      </c>
      <c r="H11" s="180">
        <v>0</v>
      </c>
      <c r="I11" s="178" t="s">
        <v>302</v>
      </c>
      <c r="J11" s="179" t="s">
        <v>302</v>
      </c>
      <c r="K11" s="180" t="s">
        <v>302</v>
      </c>
      <c r="L11" s="178">
        <v>0.50121737566788005</v>
      </c>
      <c r="M11" s="179">
        <v>0.50818409491590044</v>
      </c>
      <c r="N11" s="180">
        <v>0.46821519838293379</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105">
        <v>17110.286393999999</v>
      </c>
      <c r="D12" s="176">
        <v>5521.2791260000004</v>
      </c>
      <c r="E12" s="177">
        <v>5706.3793740000001</v>
      </c>
      <c r="F12" s="178">
        <v>0</v>
      </c>
      <c r="G12" s="179">
        <v>0</v>
      </c>
      <c r="H12" s="180">
        <v>0</v>
      </c>
      <c r="I12" s="105" t="s">
        <v>302</v>
      </c>
      <c r="J12" s="176" t="s">
        <v>302</v>
      </c>
      <c r="K12" s="177" t="s">
        <v>302</v>
      </c>
      <c r="L12" s="178">
        <v>0.52443029259560392</v>
      </c>
      <c r="M12" s="179">
        <v>0.66288673629357808</v>
      </c>
      <c r="N12" s="180">
        <v>0.65855870311085973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105">
        <v>19728.133486999999</v>
      </c>
      <c r="D13" s="176">
        <v>10638.81827</v>
      </c>
      <c r="E13" s="177">
        <v>10887.096486</v>
      </c>
      <c r="F13" s="178">
        <v>5.1500057046425645E-6</v>
      </c>
      <c r="G13" s="179">
        <v>9.5499328423061789E-6</v>
      </c>
      <c r="H13" s="180">
        <v>9.3321483951804852E-6</v>
      </c>
      <c r="I13" s="178">
        <v>12807541.535433071</v>
      </c>
      <c r="J13" s="179">
        <v>6445321.8503937013</v>
      </c>
      <c r="K13" s="180">
        <v>6369907.6771653537</v>
      </c>
      <c r="L13" s="178">
        <v>0.65958911969926903</v>
      </c>
      <c r="M13" s="179">
        <v>0.61552390818308433</v>
      </c>
      <c r="N13" s="180">
        <v>0.59444923706906505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31419.084684000001</v>
      </c>
      <c r="D14" s="176">
        <v>15898.535361</v>
      </c>
      <c r="E14" s="177">
        <v>13786.53369</v>
      </c>
      <c r="F14" s="178">
        <v>0</v>
      </c>
      <c r="G14" s="179">
        <v>0</v>
      </c>
      <c r="H14" s="180">
        <v>0</v>
      </c>
      <c r="I14" s="178" t="s">
        <v>302</v>
      </c>
      <c r="J14" s="179" t="s">
        <v>302</v>
      </c>
      <c r="K14" s="180" t="s">
        <v>302</v>
      </c>
      <c r="L14" s="178">
        <v>0.50000000184601179</v>
      </c>
      <c r="M14" s="179">
        <v>0.5000000012265281</v>
      </c>
      <c r="N14" s="180">
        <v>0.49999999673594536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105">
        <v>0</v>
      </c>
      <c r="D15" s="176">
        <v>3083.9299658600003</v>
      </c>
      <c r="E15" s="177">
        <v>3029.02787519</v>
      </c>
      <c r="F15" s="178" t="s">
        <v>301</v>
      </c>
      <c r="G15" s="179">
        <v>0</v>
      </c>
      <c r="H15" s="180">
        <v>0</v>
      </c>
      <c r="I15" s="178" t="s">
        <v>302</v>
      </c>
      <c r="J15" s="179" t="s">
        <v>302</v>
      </c>
      <c r="K15" s="180" t="s">
        <v>302</v>
      </c>
      <c r="L15" s="178" t="s">
        <v>302</v>
      </c>
      <c r="M15" s="179">
        <v>0.5040176719987689</v>
      </c>
      <c r="N15" s="180">
        <v>0.50400480018832405</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15540.67919422</v>
      </c>
      <c r="D16" s="176">
        <v>12724.879384</v>
      </c>
      <c r="E16" s="177">
        <v>12612.88744357</v>
      </c>
      <c r="F16" s="178">
        <v>0</v>
      </c>
      <c r="G16" s="179">
        <v>0</v>
      </c>
      <c r="H16" s="180">
        <v>0</v>
      </c>
      <c r="I16" s="178" t="s">
        <v>302</v>
      </c>
      <c r="J16" s="179" t="s">
        <v>302</v>
      </c>
      <c r="K16" s="180" t="s">
        <v>302</v>
      </c>
      <c r="L16" s="178">
        <v>0.51504001350062811</v>
      </c>
      <c r="M16" s="179">
        <v>0.46936110903414752</v>
      </c>
      <c r="N16" s="180">
        <v>0.46849035412683337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4698.9829636599998</v>
      </c>
      <c r="D17" s="176">
        <v>5469.0185238599997</v>
      </c>
      <c r="E17" s="177">
        <v>5394.59589048</v>
      </c>
      <c r="F17" s="178">
        <v>0</v>
      </c>
      <c r="G17" s="179">
        <v>0</v>
      </c>
      <c r="H17" s="180">
        <v>0</v>
      </c>
      <c r="I17" s="178" t="s">
        <v>302</v>
      </c>
      <c r="J17" s="179" t="s">
        <v>302</v>
      </c>
      <c r="K17" s="180" t="s">
        <v>302</v>
      </c>
      <c r="L17" s="178">
        <v>0.56611261427686221</v>
      </c>
      <c r="M17" s="179">
        <v>0.87300394781442514</v>
      </c>
      <c r="N17" s="180">
        <v>0.85935581888183088</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1643.428799</v>
      </c>
      <c r="D18" s="176">
        <v>1763.416978</v>
      </c>
      <c r="E18" s="177">
        <v>1855.525928</v>
      </c>
      <c r="F18" s="178">
        <v>0</v>
      </c>
      <c r="G18" s="179">
        <v>0</v>
      </c>
      <c r="H18" s="180">
        <v>0</v>
      </c>
      <c r="I18" s="178" t="s">
        <v>302</v>
      </c>
      <c r="J18" s="179" t="s">
        <v>302</v>
      </c>
      <c r="K18" s="180" t="s">
        <v>302</v>
      </c>
      <c r="L18" s="178">
        <v>0.55655395631167837</v>
      </c>
      <c r="M18" s="179">
        <v>0.69998027431944121</v>
      </c>
      <c r="N18" s="180">
        <v>0.79363466593391618</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186.19074043000001</v>
      </c>
      <c r="D19" s="176">
        <v>130.67369120999999</v>
      </c>
      <c r="E19" s="177">
        <v>127.29762020999999</v>
      </c>
      <c r="F19" s="178">
        <v>0</v>
      </c>
      <c r="G19" s="179">
        <v>0</v>
      </c>
      <c r="H19" s="180">
        <v>0</v>
      </c>
      <c r="I19" s="178" t="s">
        <v>302</v>
      </c>
      <c r="J19" s="179" t="s">
        <v>302</v>
      </c>
      <c r="K19" s="180" t="s">
        <v>302</v>
      </c>
      <c r="L19" s="178">
        <v>5.3395590602625544</v>
      </c>
      <c r="M19" s="179">
        <v>1.785460645058639</v>
      </c>
      <c r="N19" s="180">
        <v>1.9593790566432463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6158.0629141600002</v>
      </c>
      <c r="D20" s="176">
        <v>4321.7867068300002</v>
      </c>
      <c r="E20" s="177">
        <v>4268.7666522399995</v>
      </c>
      <c r="F20" s="178">
        <v>0</v>
      </c>
      <c r="G20" s="179">
        <v>0</v>
      </c>
      <c r="H20" s="180">
        <v>0</v>
      </c>
      <c r="I20" s="178" t="s">
        <v>302</v>
      </c>
      <c r="J20" s="179" t="s">
        <v>302</v>
      </c>
      <c r="K20" s="180" t="s">
        <v>302</v>
      </c>
      <c r="L20" s="178">
        <v>0.50119860303846975</v>
      </c>
      <c r="M20" s="179">
        <v>0.50105407459785112</v>
      </c>
      <c r="N20" s="180">
        <v>0.50095749152225399</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6">
        <v>0</v>
      </c>
      <c r="E22" s="177">
        <v>0</v>
      </c>
      <c r="F22" s="178" t="s">
        <v>301</v>
      </c>
      <c r="G22" s="179" t="s">
        <v>301</v>
      </c>
      <c r="H22" s="180" t="s">
        <v>301</v>
      </c>
      <c r="I22" s="178" t="s">
        <v>302</v>
      </c>
      <c r="J22" s="179" t="s">
        <v>302</v>
      </c>
      <c r="K22" s="180" t="s">
        <v>302</v>
      </c>
      <c r="L22" s="178" t="s">
        <v>302</v>
      </c>
      <c r="M22" s="179" t="s">
        <v>302</v>
      </c>
      <c r="N22" s="180" t="s">
        <v>302</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0</v>
      </c>
      <c r="D24" s="176">
        <v>0</v>
      </c>
      <c r="E24" s="177">
        <v>0</v>
      </c>
      <c r="F24" s="178" t="s">
        <v>301</v>
      </c>
      <c r="G24" s="179" t="s">
        <v>301</v>
      </c>
      <c r="H24" s="180" t="s">
        <v>301</v>
      </c>
      <c r="I24" s="178" t="s">
        <v>302</v>
      </c>
      <c r="J24" s="179" t="s">
        <v>302</v>
      </c>
      <c r="K24" s="180" t="s">
        <v>302</v>
      </c>
      <c r="L24" s="178" t="s">
        <v>302</v>
      </c>
      <c r="M24" s="179" t="s">
        <v>302</v>
      </c>
      <c r="N24" s="180" t="s">
        <v>302</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3446.501925</v>
      </c>
      <c r="D26" s="176">
        <v>3280.5789909999999</v>
      </c>
      <c r="E26" s="177">
        <v>3309.7952500000001</v>
      </c>
      <c r="F26" s="178">
        <v>0</v>
      </c>
      <c r="G26" s="179">
        <v>0</v>
      </c>
      <c r="H26" s="180">
        <v>0</v>
      </c>
      <c r="I26" s="178" t="s">
        <v>302</v>
      </c>
      <c r="J26" s="179" t="s">
        <v>302</v>
      </c>
      <c r="K26" s="180" t="s">
        <v>302</v>
      </c>
      <c r="L26" s="178">
        <v>0.61112230482795971</v>
      </c>
      <c r="M26" s="179">
        <v>0.61111105859666837</v>
      </c>
      <c r="N26" s="180">
        <v>0.61111106495182732</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24726.729455000001</v>
      </c>
      <c r="D27" s="176">
        <v>20865.764349000001</v>
      </c>
      <c r="E27" s="177">
        <v>22803.938108999999</v>
      </c>
      <c r="F27" s="178">
        <v>0</v>
      </c>
      <c r="G27" s="179">
        <v>0</v>
      </c>
      <c r="H27" s="180">
        <v>0</v>
      </c>
      <c r="I27" s="178" t="s">
        <v>302</v>
      </c>
      <c r="J27" s="179" t="s">
        <v>302</v>
      </c>
      <c r="K27" s="180" t="s">
        <v>302</v>
      </c>
      <c r="L27" s="178">
        <v>0.55057102981515182</v>
      </c>
      <c r="M27" s="179">
        <v>0.58088351796136739</v>
      </c>
      <c r="N27" s="180">
        <v>0.56241478724844762</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1938.862468</v>
      </c>
      <c r="D28" s="176">
        <v>539.02524300000005</v>
      </c>
      <c r="E28" s="177">
        <v>914.78456500000004</v>
      </c>
      <c r="F28" s="178">
        <v>0</v>
      </c>
      <c r="G28" s="179">
        <v>0</v>
      </c>
      <c r="H28" s="180">
        <v>0</v>
      </c>
      <c r="I28" s="178" t="s">
        <v>302</v>
      </c>
      <c r="J28" s="179" t="s">
        <v>302</v>
      </c>
      <c r="K28" s="180" t="s">
        <v>302</v>
      </c>
      <c r="L28" s="178">
        <v>0.50000003404057847</v>
      </c>
      <c r="M28" s="179">
        <v>0.50000014563325368</v>
      </c>
      <c r="N28" s="180">
        <v>0.50000001913018721</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2236.9389030000002</v>
      </c>
      <c r="D30" s="176">
        <v>2292.2858719999999</v>
      </c>
      <c r="E30" s="177">
        <v>2549.3887890000001</v>
      </c>
      <c r="F30" s="178">
        <v>0</v>
      </c>
      <c r="G30" s="179">
        <v>0</v>
      </c>
      <c r="H30" s="180">
        <v>0</v>
      </c>
      <c r="I30" s="178" t="s">
        <v>302</v>
      </c>
      <c r="J30" s="179" t="s">
        <v>302</v>
      </c>
      <c r="K30" s="180" t="s">
        <v>302</v>
      </c>
      <c r="L30" s="178">
        <v>0.47711674135071352</v>
      </c>
      <c r="M30" s="179">
        <v>0.61137265518163963</v>
      </c>
      <c r="N30" s="180">
        <v>0.4889326435333281</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6">
        <v>0</v>
      </c>
      <c r="E31" s="177">
        <v>0</v>
      </c>
      <c r="F31" s="178" t="s">
        <v>301</v>
      </c>
      <c r="G31" s="179" t="s">
        <v>301</v>
      </c>
      <c r="H31" s="180" t="s">
        <v>301</v>
      </c>
      <c r="I31" s="178" t="s">
        <v>302</v>
      </c>
      <c r="J31" s="179" t="s">
        <v>302</v>
      </c>
      <c r="K31" s="180" t="s">
        <v>302</v>
      </c>
      <c r="L31" s="178" t="s">
        <v>302</v>
      </c>
      <c r="M31" s="179" t="s">
        <v>302</v>
      </c>
      <c r="N31" s="180" t="s">
        <v>302</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0</v>
      </c>
      <c r="D32" s="176">
        <v>0</v>
      </c>
      <c r="E32" s="177">
        <v>0</v>
      </c>
      <c r="F32" s="178" t="s">
        <v>301</v>
      </c>
      <c r="G32" s="179" t="s">
        <v>301</v>
      </c>
      <c r="H32" s="180" t="s">
        <v>301</v>
      </c>
      <c r="I32" s="178" t="s">
        <v>302</v>
      </c>
      <c r="J32" s="179" t="s">
        <v>302</v>
      </c>
      <c r="K32" s="180" t="s">
        <v>302</v>
      </c>
      <c r="L32" s="178" t="s">
        <v>302</v>
      </c>
      <c r="M32" s="179" t="s">
        <v>302</v>
      </c>
      <c r="N32" s="180" t="s">
        <v>302</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3630.9304980000002</v>
      </c>
      <c r="D33" s="176">
        <v>8810.1565970000011</v>
      </c>
      <c r="E33" s="177">
        <v>9311.1517249999997</v>
      </c>
      <c r="F33" s="178">
        <v>1.1137171318006316</v>
      </c>
      <c r="G33" s="179">
        <v>0.22904740429780124</v>
      </c>
      <c r="H33" s="180">
        <v>0.23333682708301051</v>
      </c>
      <c r="I33" s="178">
        <v>306.01235784050738</v>
      </c>
      <c r="J33" s="179">
        <v>885.20196923253775</v>
      </c>
      <c r="K33" s="180">
        <v>868.14098422256552</v>
      </c>
      <c r="L33" s="178">
        <v>3.4081120546967845</v>
      </c>
      <c r="M33" s="179">
        <v>2.0275321333201495</v>
      </c>
      <c r="N33" s="180">
        <v>2.0256926271921532</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1459.4268496099999</v>
      </c>
      <c r="D35" s="176">
        <v>2096.06852127</v>
      </c>
      <c r="E35" s="177">
        <v>2052.1251168599997</v>
      </c>
      <c r="F35" s="178">
        <v>0</v>
      </c>
      <c r="G35" s="179">
        <v>0</v>
      </c>
      <c r="H35" s="180">
        <v>0</v>
      </c>
      <c r="I35" s="178" t="s">
        <v>302</v>
      </c>
      <c r="J35" s="179" t="s">
        <v>302</v>
      </c>
      <c r="K35" s="180" t="s">
        <v>302</v>
      </c>
      <c r="L35" s="178">
        <v>0.45587555085600318</v>
      </c>
      <c r="M35" s="179">
        <v>0.57149110959130578</v>
      </c>
      <c r="N35" s="180">
        <v>0.66772497775216388</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0</v>
      </c>
      <c r="D36" s="176">
        <v>468.86521499999998</v>
      </c>
      <c r="E36" s="177">
        <v>472.13388800000001</v>
      </c>
      <c r="F36" s="178" t="s">
        <v>301</v>
      </c>
      <c r="G36" s="179">
        <v>0</v>
      </c>
      <c r="H36" s="180">
        <v>0</v>
      </c>
      <c r="I36" s="178" t="s">
        <v>302</v>
      </c>
      <c r="J36" s="179" t="s">
        <v>302</v>
      </c>
      <c r="K36" s="180" t="s">
        <v>302</v>
      </c>
      <c r="L36" s="178" t="s">
        <v>302</v>
      </c>
      <c r="M36" s="179">
        <v>0.49999998400393175</v>
      </c>
      <c r="N36" s="180">
        <v>0.49999990680609657</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3756.4562190000001</v>
      </c>
      <c r="D37" s="176">
        <v>0</v>
      </c>
      <c r="E37" s="177">
        <v>0</v>
      </c>
      <c r="F37" s="178">
        <v>0</v>
      </c>
      <c r="G37" s="179" t="s">
        <v>301</v>
      </c>
      <c r="H37" s="180" t="s">
        <v>301</v>
      </c>
      <c r="I37" s="178" t="s">
        <v>302</v>
      </c>
      <c r="J37" s="179" t="s">
        <v>302</v>
      </c>
      <c r="K37" s="180" t="s">
        <v>302</v>
      </c>
      <c r="L37" s="178">
        <v>0.57709406781721895</v>
      </c>
      <c r="M37" s="179" t="s">
        <v>302</v>
      </c>
      <c r="N37" s="180" t="s">
        <v>302</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6">
        <v>0</v>
      </c>
      <c r="E38" s="177">
        <v>0</v>
      </c>
      <c r="F38" s="178" t="s">
        <v>301</v>
      </c>
      <c r="G38" s="179" t="s">
        <v>301</v>
      </c>
      <c r="H38" s="180" t="s">
        <v>301</v>
      </c>
      <c r="I38" s="178" t="s">
        <v>302</v>
      </c>
      <c r="J38" s="179" t="s">
        <v>302</v>
      </c>
      <c r="K38" s="180" t="s">
        <v>302</v>
      </c>
      <c r="L38" s="178" t="s">
        <v>302</v>
      </c>
      <c r="M38" s="179" t="s">
        <v>302</v>
      </c>
      <c r="N38" s="180" t="s">
        <v>302</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6">
        <v>0</v>
      </c>
      <c r="E40" s="177">
        <v>0</v>
      </c>
      <c r="F40" s="178" t="s">
        <v>301</v>
      </c>
      <c r="G40" s="179" t="s">
        <v>301</v>
      </c>
      <c r="H40" s="180" t="s">
        <v>301</v>
      </c>
      <c r="I40" s="178" t="s">
        <v>302</v>
      </c>
      <c r="J40" s="179" t="s">
        <v>302</v>
      </c>
      <c r="K40" s="180" t="s">
        <v>302</v>
      </c>
      <c r="L40" s="178" t="s">
        <v>302</v>
      </c>
      <c r="M40" s="179" t="s">
        <v>302</v>
      </c>
      <c r="N40" s="180" t="s">
        <v>302</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0</v>
      </c>
      <c r="E41" s="177">
        <v>0</v>
      </c>
      <c r="F41" s="178" t="s">
        <v>301</v>
      </c>
      <c r="G41" s="179" t="s">
        <v>301</v>
      </c>
      <c r="H41" s="180" t="s">
        <v>301</v>
      </c>
      <c r="I41" s="178" t="s">
        <v>302</v>
      </c>
      <c r="J41" s="179" t="s">
        <v>302</v>
      </c>
      <c r="K41" s="180" t="s">
        <v>302</v>
      </c>
      <c r="L41" s="178" t="s">
        <v>302</v>
      </c>
      <c r="M41" s="179" t="s">
        <v>302</v>
      </c>
      <c r="N41" s="180" t="s">
        <v>302</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0</v>
      </c>
      <c r="D42" s="176">
        <v>0</v>
      </c>
      <c r="E42" s="177">
        <v>0</v>
      </c>
      <c r="F42" s="178" t="s">
        <v>301</v>
      </c>
      <c r="G42" s="179" t="s">
        <v>301</v>
      </c>
      <c r="H42" s="180" t="s">
        <v>301</v>
      </c>
      <c r="I42" s="178" t="s">
        <v>302</v>
      </c>
      <c r="J42" s="179" t="s">
        <v>302</v>
      </c>
      <c r="K42" s="180" t="s">
        <v>302</v>
      </c>
      <c r="L42" s="178" t="s">
        <v>302</v>
      </c>
      <c r="M42" s="179" t="s">
        <v>302</v>
      </c>
      <c r="N42" s="180" t="s">
        <v>302</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365.90732447000005</v>
      </c>
      <c r="D43" s="176">
        <v>3517.0132137399996</v>
      </c>
      <c r="E43" s="177">
        <v>199.78773508</v>
      </c>
      <c r="F43" s="178">
        <v>0</v>
      </c>
      <c r="G43" s="179">
        <v>0</v>
      </c>
      <c r="H43" s="180">
        <v>0</v>
      </c>
      <c r="I43" s="178" t="s">
        <v>302</v>
      </c>
      <c r="J43" s="179" t="s">
        <v>302</v>
      </c>
      <c r="K43" s="180" t="s">
        <v>302</v>
      </c>
      <c r="L43" s="178">
        <v>0.50000000209069329</v>
      </c>
      <c r="M43" s="179">
        <v>0.49999999946829893</v>
      </c>
      <c r="N43" s="180">
        <v>0.49999999729713135</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1072.0185959999999</v>
      </c>
      <c r="D44" s="176">
        <v>1395.1866379999999</v>
      </c>
      <c r="E44" s="177">
        <v>1373.151619</v>
      </c>
      <c r="F44" s="178">
        <v>0</v>
      </c>
      <c r="G44" s="179">
        <v>0</v>
      </c>
      <c r="H44" s="180">
        <v>0</v>
      </c>
      <c r="I44" s="178" t="s">
        <v>302</v>
      </c>
      <c r="J44" s="179" t="s">
        <v>302</v>
      </c>
      <c r="K44" s="180" t="s">
        <v>302</v>
      </c>
      <c r="L44" s="178">
        <v>0.53746819518791256</v>
      </c>
      <c r="M44" s="179">
        <v>0.49999998638175036</v>
      </c>
      <c r="N44" s="180">
        <v>0.49999999308160881</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1882.5721530000001</v>
      </c>
      <c r="D45" s="176">
        <v>0</v>
      </c>
      <c r="E45" s="177">
        <v>0</v>
      </c>
      <c r="F45" s="178">
        <v>0</v>
      </c>
      <c r="G45" s="179" t="s">
        <v>301</v>
      </c>
      <c r="H45" s="180" t="s">
        <v>301</v>
      </c>
      <c r="I45" s="178" t="s">
        <v>302</v>
      </c>
      <c r="J45" s="179" t="s">
        <v>302</v>
      </c>
      <c r="K45" s="180" t="s">
        <v>302</v>
      </c>
      <c r="L45" s="178">
        <v>0.49999501931440715</v>
      </c>
      <c r="M45" s="179" t="s">
        <v>302</v>
      </c>
      <c r="N45" s="180" t="s">
        <v>302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1326.14608686</v>
      </c>
      <c r="D49" s="176">
        <v>334.26218855000002</v>
      </c>
      <c r="E49" s="177">
        <v>329.00211092000001</v>
      </c>
      <c r="F49" s="178">
        <v>0</v>
      </c>
      <c r="G49" s="179">
        <v>0</v>
      </c>
      <c r="H49" s="180">
        <v>0</v>
      </c>
      <c r="I49" s="178" t="s">
        <v>302</v>
      </c>
      <c r="J49" s="179" t="s">
        <v>302</v>
      </c>
      <c r="K49" s="180" t="s">
        <v>302</v>
      </c>
      <c r="L49" s="178">
        <v>0.56057616982470559</v>
      </c>
      <c r="M49" s="179">
        <v>0.49999999917729249</v>
      </c>
      <c r="N49" s="180">
        <v>0.49999999860183264</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105">
        <v>0</v>
      </c>
      <c r="D50" s="176">
        <v>0</v>
      </c>
      <c r="E50" s="177">
        <v>0</v>
      </c>
      <c r="F50" s="178" t="s">
        <v>301</v>
      </c>
      <c r="G50" s="179" t="s">
        <v>301</v>
      </c>
      <c r="H50" s="180" t="s">
        <v>301</v>
      </c>
      <c r="I50" s="178" t="s">
        <v>302</v>
      </c>
      <c r="J50" s="179" t="s">
        <v>302</v>
      </c>
      <c r="K50" s="180" t="s">
        <v>302</v>
      </c>
      <c r="L50" s="178" t="s">
        <v>302</v>
      </c>
      <c r="M50" s="179" t="s">
        <v>302</v>
      </c>
      <c r="N50" s="180" t="s">
        <v>302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105">
        <v>0</v>
      </c>
      <c r="D51" s="176">
        <v>0</v>
      </c>
      <c r="E51" s="177">
        <v>0</v>
      </c>
      <c r="F51" s="178" t="s">
        <v>301</v>
      </c>
      <c r="G51" s="179" t="s">
        <v>301</v>
      </c>
      <c r="H51" s="180" t="s">
        <v>301</v>
      </c>
      <c r="I51" s="178" t="s">
        <v>302</v>
      </c>
      <c r="J51" s="179" t="s">
        <v>302</v>
      </c>
      <c r="K51" s="180" t="s">
        <v>302</v>
      </c>
      <c r="L51" s="178" t="s">
        <v>302</v>
      </c>
      <c r="M51" s="179" t="s">
        <v>302</v>
      </c>
      <c r="N51" s="180" t="s">
        <v>302</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6">
        <v>0</v>
      </c>
      <c r="E52" s="177">
        <v>0</v>
      </c>
      <c r="F52" s="178" t="s">
        <v>301</v>
      </c>
      <c r="G52" s="179" t="s">
        <v>301</v>
      </c>
      <c r="H52" s="180" t="s">
        <v>301</v>
      </c>
      <c r="I52" s="178" t="s">
        <v>302</v>
      </c>
      <c r="J52" s="179" t="s">
        <v>302</v>
      </c>
      <c r="K52" s="180" t="s">
        <v>302</v>
      </c>
      <c r="L52" s="178" t="s">
        <v>302</v>
      </c>
      <c r="M52" s="179" t="s">
        <v>302</v>
      </c>
      <c r="N52" s="180" t="s">
        <v>302</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185</v>
      </c>
      <c r="C54" s="105">
        <v>0</v>
      </c>
      <c r="D54" s="176">
        <v>0</v>
      </c>
      <c r="E54" s="177">
        <v>0</v>
      </c>
      <c r="F54" s="178" t="s">
        <v>301</v>
      </c>
      <c r="G54" s="179" t="s">
        <v>301</v>
      </c>
      <c r="H54" s="180" t="s">
        <v>301</v>
      </c>
      <c r="I54" s="178" t="s">
        <v>302</v>
      </c>
      <c r="J54" s="179" t="s">
        <v>302</v>
      </c>
      <c r="K54" s="180" t="s">
        <v>302</v>
      </c>
      <c r="L54" s="178" t="s">
        <v>302</v>
      </c>
      <c r="M54" s="179" t="s">
        <v>302</v>
      </c>
      <c r="N54" s="180" t="s">
        <v>302</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53</v>
      </c>
      <c r="C55" s="105">
        <v>0</v>
      </c>
      <c r="D55" s="176">
        <v>0</v>
      </c>
      <c r="E55" s="177">
        <v>0</v>
      </c>
      <c r="F55" s="178" t="s">
        <v>301</v>
      </c>
      <c r="G55" s="179" t="s">
        <v>301</v>
      </c>
      <c r="H55" s="180" t="s">
        <v>301</v>
      </c>
      <c r="I55" s="178" t="s">
        <v>302</v>
      </c>
      <c r="J55" s="179" t="s">
        <v>302</v>
      </c>
      <c r="K55" s="180" t="s">
        <v>302</v>
      </c>
      <c r="L55" s="178" t="s">
        <v>302</v>
      </c>
      <c r="M55" s="179" t="s">
        <v>302</v>
      </c>
      <c r="N55" s="180" t="s">
        <v>302</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235</v>
      </c>
      <c r="C56" s="105">
        <v>0</v>
      </c>
      <c r="D56" s="176">
        <v>0</v>
      </c>
      <c r="E56" s="177">
        <v>0</v>
      </c>
      <c r="F56" s="178" t="s">
        <v>301</v>
      </c>
      <c r="G56" s="179" t="s">
        <v>301</v>
      </c>
      <c r="H56" s="180" t="s">
        <v>301</v>
      </c>
      <c r="I56" s="178" t="s">
        <v>302</v>
      </c>
      <c r="J56" s="179" t="s">
        <v>302</v>
      </c>
      <c r="K56" s="180" t="s">
        <v>302</v>
      </c>
      <c r="L56" s="178" t="s">
        <v>302</v>
      </c>
      <c r="M56" s="179" t="s">
        <v>302</v>
      </c>
      <c r="N56" s="180" t="s">
        <v>302</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300</v>
      </c>
      <c r="C57" s="105">
        <v>0</v>
      </c>
      <c r="D57" s="176">
        <v>0</v>
      </c>
      <c r="E57" s="177">
        <v>0</v>
      </c>
      <c r="F57" s="178" t="s">
        <v>301</v>
      </c>
      <c r="G57" s="179" t="s">
        <v>301</v>
      </c>
      <c r="H57" s="180" t="s">
        <v>301</v>
      </c>
      <c r="I57" s="178" t="s">
        <v>302</v>
      </c>
      <c r="J57" s="179" t="s">
        <v>302</v>
      </c>
      <c r="K57" s="180" t="s">
        <v>302</v>
      </c>
      <c r="L57" s="178" t="s">
        <v>302</v>
      </c>
      <c r="M57" s="179" t="s">
        <v>302</v>
      </c>
      <c r="N57" s="180" t="s">
        <v>302</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68</v>
      </c>
      <c r="C58" s="105">
        <v>0</v>
      </c>
      <c r="D58" s="176">
        <v>0</v>
      </c>
      <c r="E58" s="177">
        <v>0</v>
      </c>
      <c r="F58" s="178" t="s">
        <v>301</v>
      </c>
      <c r="G58" s="179" t="s">
        <v>301</v>
      </c>
      <c r="H58" s="180" t="s">
        <v>301</v>
      </c>
      <c r="I58" s="178" t="s">
        <v>302</v>
      </c>
      <c r="J58" s="179" t="s">
        <v>302</v>
      </c>
      <c r="K58" s="180" t="s">
        <v>302</v>
      </c>
      <c r="L58" s="178" t="s">
        <v>302</v>
      </c>
      <c r="M58" s="179" t="s">
        <v>302</v>
      </c>
      <c r="N58" s="180" t="s">
        <v>302</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55</v>
      </c>
      <c r="C59" s="105">
        <v>0</v>
      </c>
      <c r="D59" s="176">
        <v>0</v>
      </c>
      <c r="E59" s="177">
        <v>0</v>
      </c>
      <c r="F59" s="178" t="s">
        <v>301</v>
      </c>
      <c r="G59" s="179" t="s">
        <v>301</v>
      </c>
      <c r="H59" s="180" t="s">
        <v>301</v>
      </c>
      <c r="I59" s="178" t="s">
        <v>302</v>
      </c>
      <c r="J59" s="179" t="s">
        <v>302</v>
      </c>
      <c r="K59" s="180" t="s">
        <v>302</v>
      </c>
      <c r="L59" s="178" t="s">
        <v>302</v>
      </c>
      <c r="M59" s="179" t="s">
        <v>302</v>
      </c>
      <c r="N59" s="180" t="s">
        <v>302</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50</v>
      </c>
      <c r="C60" s="105">
        <v>0</v>
      </c>
      <c r="D60" s="176">
        <v>0</v>
      </c>
      <c r="E60" s="177">
        <v>0</v>
      </c>
      <c r="F60" s="178" t="s">
        <v>301</v>
      </c>
      <c r="G60" s="179" t="s">
        <v>301</v>
      </c>
      <c r="H60" s="180" t="s">
        <v>301</v>
      </c>
      <c r="I60" s="178" t="s">
        <v>302</v>
      </c>
      <c r="J60" s="179" t="s">
        <v>302</v>
      </c>
      <c r="K60" s="180" t="s">
        <v>302</v>
      </c>
      <c r="L60" s="178" t="s">
        <v>302</v>
      </c>
      <c r="M60" s="179" t="s">
        <v>302</v>
      </c>
      <c r="N60" s="180" t="s">
        <v>302</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41"/>
      <c r="D61" s="242"/>
      <c r="E61" s="243"/>
      <c r="F61" s="244"/>
      <c r="G61" s="242"/>
      <c r="H61" s="245"/>
      <c r="I61" s="244"/>
      <c r="J61" s="242"/>
      <c r="K61" s="245"/>
      <c r="L61" s="244"/>
      <c r="M61" s="242"/>
      <c r="N61" s="24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482</v>
      </c>
      <c r="C62" s="246"/>
      <c r="D62" s="85"/>
      <c r="E62" s="246"/>
      <c r="F62" s="85"/>
      <c r="G62" s="85"/>
      <c r="H62" s="85"/>
      <c r="I62" s="85"/>
      <c r="J62" s="85"/>
      <c r="K62" s="85"/>
      <c r="L62" s="85"/>
      <c r="M62" s="85"/>
      <c r="N62" s="85"/>
    </row>
    <row r="63" spans="1:102" ht="20.100000000000001" customHeight="1">
      <c r="B63" s="85"/>
      <c r="C63" s="116"/>
      <c r="D63" s="116"/>
      <c r="E63" s="116"/>
      <c r="F63" s="116"/>
      <c r="G63" s="116"/>
      <c r="H63" s="116"/>
      <c r="I63" s="116"/>
      <c r="J63" s="116"/>
      <c r="K63" s="116"/>
      <c r="L63" s="116"/>
      <c r="M63" s="116"/>
      <c r="N63" s="116"/>
    </row>
    <row r="64" spans="1:102" ht="20.100000000000001" customHeight="1">
      <c r="B64" s="117"/>
      <c r="C64" s="116"/>
      <c r="D64" s="116"/>
      <c r="E64" s="116"/>
      <c r="F64" s="116"/>
      <c r="G64" s="116"/>
      <c r="H64" s="116"/>
      <c r="I64" s="116"/>
      <c r="J64" s="116"/>
      <c r="K64" s="116"/>
      <c r="L64" s="116"/>
      <c r="M64" s="116"/>
      <c r="N64" s="116"/>
    </row>
    <row r="65" spans="2:14" ht="20.100000000000001" customHeight="1">
      <c r="B65" s="117"/>
      <c r="C65" s="63"/>
      <c r="D65" s="63"/>
      <c r="E65" s="63"/>
      <c r="F65" s="63"/>
      <c r="G65" s="190"/>
      <c r="H65" s="63"/>
      <c r="I65" s="63"/>
      <c r="J65" s="63"/>
      <c r="K65" s="63"/>
      <c r="L65" s="63"/>
      <c r="M65" s="63"/>
      <c r="N65" s="63"/>
    </row>
    <row r="66" spans="2:14" ht="20.100000000000001" customHeight="1">
      <c r="B66" s="63"/>
      <c r="C66" s="63"/>
      <c r="D66" s="63"/>
      <c r="E66" s="63"/>
      <c r="F66" s="63"/>
      <c r="G66" s="63"/>
      <c r="H66" s="63"/>
      <c r="I66" s="63"/>
      <c r="J66" s="190"/>
      <c r="K66" s="63"/>
      <c r="L66" s="63"/>
      <c r="M66" s="63"/>
      <c r="N66" s="63"/>
    </row>
    <row r="67" spans="2:14" ht="20.100000000000001" customHeight="1">
      <c r="B67" s="63"/>
      <c r="C67" s="192"/>
      <c r="D67" s="192"/>
      <c r="E67" s="192"/>
      <c r="F67" s="192"/>
      <c r="G67" s="192"/>
      <c r="H67" s="192"/>
      <c r="I67" s="192"/>
      <c r="J67" s="192"/>
      <c r="K67" s="192"/>
      <c r="L67" s="192"/>
      <c r="M67" s="192"/>
      <c r="N67" s="192"/>
    </row>
    <row r="68" spans="2:14" ht="20.100000000000001" customHeight="1">
      <c r="B68" s="63"/>
    </row>
    <row r="69" spans="2:14" ht="20.100000000000001" customHeight="1">
      <c r="B69" s="84"/>
    </row>
    <row r="70" spans="2:14" ht="20.100000000000001" customHeight="1"/>
    <row r="71" spans="2:14" ht="13.7"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ht="13.7" hidden="1" customHeight="1"/>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E64" sqref="E64"/>
    </sheetView>
  </sheetViews>
  <sheetFormatPr baseColWidth="10" defaultColWidth="0" defaultRowHeight="15" zeroHeight="1"/>
  <cols>
    <col min="1" max="1" width="5.7109375" style="44" customWidth="1"/>
    <col min="2" max="2" width="35.7109375" style="44" customWidth="1"/>
    <col min="3" max="9" width="16.7109375" style="44" customWidth="1"/>
    <col min="10" max="14" width="16.7109375" style="44" hidden="1" customWidth="1"/>
    <col min="15" max="102" width="11.42578125" style="44" hidden="1" customWidth="1"/>
    <col min="103" max="16384" width="11.42578125" style="52" hidden="1"/>
  </cols>
  <sheetData>
    <row r="1" spans="1:102" ht="89.1" customHeight="1"/>
    <row r="2" spans="1:102" s="262" customFormat="1" ht="20.100000000000001" customHeight="1">
      <c r="A2" s="194"/>
      <c r="B2" s="87" t="s">
        <v>15</v>
      </c>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row>
    <row r="3" spans="1:102" ht="20.100000000000001" customHeight="1">
      <c r="B3" s="91" t="s">
        <v>2</v>
      </c>
    </row>
    <row r="4" spans="1:102" ht="20.100000000000001" customHeight="1">
      <c r="B4" s="230"/>
      <c r="C4" s="231"/>
      <c r="D4" s="231"/>
      <c r="E4" s="231"/>
    </row>
    <row r="5" spans="1:102" s="95" customFormat="1" ht="20.100000000000001" customHeight="1">
      <c r="A5" s="93"/>
      <c r="B5" s="232"/>
      <c r="C5" s="656" t="s">
        <v>194</v>
      </c>
      <c r="D5" s="657"/>
      <c r="E5" s="658"/>
      <c r="F5" s="166"/>
      <c r="G5" s="263" t="s">
        <v>201</v>
      </c>
      <c r="H5" s="264"/>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3"/>
      <c r="C6" s="134">
        <v>45597</v>
      </c>
      <c r="D6" s="135">
        <v>45931</v>
      </c>
      <c r="E6" s="136">
        <v>45962</v>
      </c>
      <c r="F6" s="134">
        <f>C6</f>
        <v>45597</v>
      </c>
      <c r="G6" s="135">
        <f t="shared" ref="G6:H6" si="0">D6</f>
        <v>45931</v>
      </c>
      <c r="H6" s="136">
        <f t="shared" si="0"/>
        <v>45962</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8" t="s">
        <v>298</v>
      </c>
      <c r="C7" s="265">
        <v>280740.15242348996</v>
      </c>
      <c r="D7" s="266">
        <v>288143.66666976002</v>
      </c>
      <c r="E7" s="267">
        <v>309178.08407998999</v>
      </c>
      <c r="F7" s="268">
        <v>1.4404172203696667E-2</v>
      </c>
      <c r="G7" s="269">
        <v>7.0032547420615524E-3</v>
      </c>
      <c r="H7" s="270">
        <v>7.0271300324052073E-3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71">
        <v>88681.710372539994</v>
      </c>
      <c r="D8" s="272">
        <v>97409.246814179991</v>
      </c>
      <c r="E8" s="273">
        <v>98444.27542061999</v>
      </c>
      <c r="F8" s="178">
        <v>0</v>
      </c>
      <c r="G8" s="179">
        <v>0</v>
      </c>
      <c r="H8" s="180">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271">
        <v>50835.254074999997</v>
      </c>
      <c r="D9" s="272">
        <v>45389.967228000001</v>
      </c>
      <c r="E9" s="273">
        <v>45883.483293999998</v>
      </c>
      <c r="F9" s="178">
        <v>0</v>
      </c>
      <c r="G9" s="179">
        <v>0</v>
      </c>
      <c r="H9" s="180">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71">
        <v>79745.34060774</v>
      </c>
      <c r="D10" s="272">
        <v>81015.472096729995</v>
      </c>
      <c r="E10" s="273">
        <v>97271.610906689995</v>
      </c>
      <c r="F10" s="178">
        <v>0</v>
      </c>
      <c r="G10" s="179">
        <v>0</v>
      </c>
      <c r="H10" s="180">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71">
        <v>26938.36392634</v>
      </c>
      <c r="D11" s="272">
        <v>31571.317446820001</v>
      </c>
      <c r="E11" s="273">
        <v>34033.580624679998</v>
      </c>
      <c r="F11" s="178">
        <v>0</v>
      </c>
      <c r="G11" s="179">
        <v>0</v>
      </c>
      <c r="H11" s="180">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271">
        <v>1592.377031</v>
      </c>
      <c r="D12" s="272">
        <v>815.41780900000003</v>
      </c>
      <c r="E12" s="273">
        <v>806.04733799999997</v>
      </c>
      <c r="F12" s="178">
        <v>0</v>
      </c>
      <c r="G12" s="179">
        <v>0</v>
      </c>
      <c r="H12" s="180">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271">
        <v>7383.9224190000004</v>
      </c>
      <c r="D13" s="272">
        <v>4310.6620899999998</v>
      </c>
      <c r="E13" s="273">
        <v>4508.7785169999997</v>
      </c>
      <c r="F13" s="178">
        <v>0</v>
      </c>
      <c r="G13" s="179">
        <v>0</v>
      </c>
      <c r="H13" s="180">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271">
        <v>0</v>
      </c>
      <c r="D14" s="272">
        <v>0</v>
      </c>
      <c r="E14" s="273">
        <v>0</v>
      </c>
      <c r="F14" s="178" t="s">
        <v>301</v>
      </c>
      <c r="G14" s="179" t="s">
        <v>301</v>
      </c>
      <c r="H14" s="180" t="s">
        <v>301</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271">
        <v>0</v>
      </c>
      <c r="D15" s="272">
        <v>0</v>
      </c>
      <c r="E15" s="273">
        <v>0</v>
      </c>
      <c r="F15" s="178" t="s">
        <v>301</v>
      </c>
      <c r="G15" s="179" t="s">
        <v>301</v>
      </c>
      <c r="H15" s="180" t="s">
        <v>301</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71">
        <v>7345.9217241300003</v>
      </c>
      <c r="D16" s="272">
        <v>6399.95492904</v>
      </c>
      <c r="E16" s="273">
        <v>5349.1266312600001</v>
      </c>
      <c r="F16" s="178">
        <v>0</v>
      </c>
      <c r="G16" s="179">
        <v>0</v>
      </c>
      <c r="H16" s="180">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71">
        <v>3324.3340083099997</v>
      </c>
      <c r="D17" s="272">
        <v>4159.0923973999998</v>
      </c>
      <c r="E17" s="273">
        <v>4074.5409700300002</v>
      </c>
      <c r="F17" s="178">
        <v>0</v>
      </c>
      <c r="G17" s="179">
        <v>0</v>
      </c>
      <c r="H17" s="180">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71">
        <v>1254.687662</v>
      </c>
      <c r="D18" s="272">
        <v>1404.7311890000001</v>
      </c>
      <c r="E18" s="273">
        <v>1485.5537549999999</v>
      </c>
      <c r="F18" s="178">
        <v>0</v>
      </c>
      <c r="G18" s="179">
        <v>0</v>
      </c>
      <c r="H18" s="180">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271">
        <v>186.19074043000001</v>
      </c>
      <c r="D19" s="272">
        <v>130.67369120999999</v>
      </c>
      <c r="E19" s="273">
        <v>127.29762020999999</v>
      </c>
      <c r="F19" s="178">
        <v>0</v>
      </c>
      <c r="G19" s="179">
        <v>0</v>
      </c>
      <c r="H19" s="180">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271">
        <v>0</v>
      </c>
      <c r="D20" s="272">
        <v>0</v>
      </c>
      <c r="E20" s="273">
        <v>0</v>
      </c>
      <c r="F20" s="178" t="s">
        <v>301</v>
      </c>
      <c r="G20" s="179" t="s">
        <v>301</v>
      </c>
      <c r="H20" s="180" t="s">
        <v>301</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271">
        <v>0</v>
      </c>
      <c r="D21" s="272">
        <v>0</v>
      </c>
      <c r="E21" s="273">
        <v>0</v>
      </c>
      <c r="F21" s="178" t="s">
        <v>301</v>
      </c>
      <c r="G21" s="179" t="s">
        <v>301</v>
      </c>
      <c r="H21" s="180" t="s">
        <v>301</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71">
        <v>0</v>
      </c>
      <c r="D22" s="272">
        <v>0</v>
      </c>
      <c r="E22" s="273">
        <v>0</v>
      </c>
      <c r="F22" s="178" t="s">
        <v>301</v>
      </c>
      <c r="G22" s="179" t="s">
        <v>301</v>
      </c>
      <c r="H22" s="180" t="s">
        <v>301</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271">
        <v>0</v>
      </c>
      <c r="D23" s="272">
        <v>0</v>
      </c>
      <c r="E23" s="273">
        <v>0</v>
      </c>
      <c r="F23" s="178" t="s">
        <v>301</v>
      </c>
      <c r="G23" s="179" t="s">
        <v>301</v>
      </c>
      <c r="H23" s="180" t="s">
        <v>301</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271">
        <v>0</v>
      </c>
      <c r="D24" s="272">
        <v>0</v>
      </c>
      <c r="E24" s="273">
        <v>0</v>
      </c>
      <c r="F24" s="178" t="s">
        <v>301</v>
      </c>
      <c r="G24" s="179" t="s">
        <v>301</v>
      </c>
      <c r="H24" s="180" t="s">
        <v>301</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271">
        <v>0</v>
      </c>
      <c r="D25" s="272">
        <v>0</v>
      </c>
      <c r="E25" s="273">
        <v>0</v>
      </c>
      <c r="F25" s="178" t="s">
        <v>301</v>
      </c>
      <c r="G25" s="179" t="s">
        <v>301</v>
      </c>
      <c r="H25" s="180" t="s">
        <v>301</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271">
        <v>1.3431280000000001</v>
      </c>
      <c r="D26" s="272">
        <v>0</v>
      </c>
      <c r="E26" s="273">
        <v>0</v>
      </c>
      <c r="F26" s="178">
        <v>0</v>
      </c>
      <c r="G26" s="179" t="s">
        <v>301</v>
      </c>
      <c r="H26" s="180" t="s">
        <v>301</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271">
        <v>9037.8819530000001</v>
      </c>
      <c r="D27" s="272">
        <v>8977.9047769999997</v>
      </c>
      <c r="E27" s="273">
        <v>9927.3831750000008</v>
      </c>
      <c r="F27" s="178">
        <v>0</v>
      </c>
      <c r="G27" s="179">
        <v>0</v>
      </c>
      <c r="H27" s="180">
        <v>0</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271">
        <v>0</v>
      </c>
      <c r="D28" s="272">
        <v>0</v>
      </c>
      <c r="E28" s="273">
        <v>0</v>
      </c>
      <c r="F28" s="178" t="s">
        <v>301</v>
      </c>
      <c r="G28" s="179" t="s">
        <v>301</v>
      </c>
      <c r="H28" s="180" t="s">
        <v>301</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271">
        <v>0</v>
      </c>
      <c r="D29" s="272">
        <v>0</v>
      </c>
      <c r="E29" s="273">
        <v>0</v>
      </c>
      <c r="F29" s="178" t="s">
        <v>301</v>
      </c>
      <c r="G29" s="179" t="s">
        <v>301</v>
      </c>
      <c r="H29" s="180" t="s">
        <v>301</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271">
        <v>0</v>
      </c>
      <c r="D30" s="272">
        <v>0</v>
      </c>
      <c r="E30" s="273">
        <v>0</v>
      </c>
      <c r="F30" s="178" t="s">
        <v>301</v>
      </c>
      <c r="G30" s="179" t="s">
        <v>301</v>
      </c>
      <c r="H30" s="180" t="s">
        <v>301</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71">
        <v>0</v>
      </c>
      <c r="D31" s="272">
        <v>0</v>
      </c>
      <c r="E31" s="273">
        <v>0</v>
      </c>
      <c r="F31" s="178" t="s">
        <v>301</v>
      </c>
      <c r="G31" s="179" t="s">
        <v>301</v>
      </c>
      <c r="H31" s="180" t="s">
        <v>301</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271">
        <v>0</v>
      </c>
      <c r="D32" s="272">
        <v>0</v>
      </c>
      <c r="E32" s="273">
        <v>0</v>
      </c>
      <c r="F32" s="178" t="s">
        <v>301</v>
      </c>
      <c r="G32" s="179" t="s">
        <v>301</v>
      </c>
      <c r="H32" s="180" t="s">
        <v>301</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271">
        <v>3528.5955760000002</v>
      </c>
      <c r="D33" s="272">
        <v>5013.0317420000001</v>
      </c>
      <c r="E33" s="273">
        <v>5686.3481460000003</v>
      </c>
      <c r="F33" s="178">
        <v>1.1460167120041755</v>
      </c>
      <c r="G33" s="179">
        <v>0.40253954170952866</v>
      </c>
      <c r="H33" s="180">
        <v>0.38207906800928398</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271">
        <v>0</v>
      </c>
      <c r="D34" s="272">
        <v>0</v>
      </c>
      <c r="E34" s="273">
        <v>0</v>
      </c>
      <c r="F34" s="178" t="s">
        <v>301</v>
      </c>
      <c r="G34" s="179" t="s">
        <v>301</v>
      </c>
      <c r="H34" s="180" t="s">
        <v>301</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71">
        <v>884.22919999999999</v>
      </c>
      <c r="D35" s="272">
        <v>1546.1944593800001</v>
      </c>
      <c r="E35" s="273">
        <v>1580.0576814999999</v>
      </c>
      <c r="F35" s="178">
        <v>0</v>
      </c>
      <c r="G35" s="179">
        <v>0</v>
      </c>
      <c r="H35" s="180">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271">
        <v>0</v>
      </c>
      <c r="D36" s="272">
        <v>0</v>
      </c>
      <c r="E36" s="273">
        <v>0</v>
      </c>
      <c r="F36" s="178" t="s">
        <v>301</v>
      </c>
      <c r="G36" s="179" t="s">
        <v>301</v>
      </c>
      <c r="H36" s="180" t="s">
        <v>301</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271">
        <v>0</v>
      </c>
      <c r="D37" s="272">
        <v>0</v>
      </c>
      <c r="E37" s="273">
        <v>0</v>
      </c>
      <c r="F37" s="178" t="s">
        <v>301</v>
      </c>
      <c r="G37" s="179" t="s">
        <v>301</v>
      </c>
      <c r="H37" s="180" t="s">
        <v>301</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71">
        <v>0</v>
      </c>
      <c r="D38" s="272">
        <v>0</v>
      </c>
      <c r="E38" s="273">
        <v>0</v>
      </c>
      <c r="F38" s="178" t="s">
        <v>301</v>
      </c>
      <c r="G38" s="179" t="s">
        <v>301</v>
      </c>
      <c r="H38" s="180" t="s">
        <v>301</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271">
        <v>0</v>
      </c>
      <c r="D39" s="272">
        <v>0</v>
      </c>
      <c r="E39" s="273">
        <v>0</v>
      </c>
      <c r="F39" s="178" t="s">
        <v>301</v>
      </c>
      <c r="G39" s="179" t="s">
        <v>301</v>
      </c>
      <c r="H39" s="180" t="s">
        <v>301</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271">
        <v>0</v>
      </c>
      <c r="D40" s="272">
        <v>0</v>
      </c>
      <c r="E40" s="273">
        <v>0</v>
      </c>
      <c r="F40" s="274" t="s">
        <v>301</v>
      </c>
      <c r="G40" s="275" t="s">
        <v>301</v>
      </c>
      <c r="H40" s="276" t="s">
        <v>301</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271">
        <v>0</v>
      </c>
      <c r="D41" s="272">
        <v>0</v>
      </c>
      <c r="E41" s="273">
        <v>0</v>
      </c>
      <c r="F41" s="178" t="s">
        <v>301</v>
      </c>
      <c r="G41" s="179" t="s">
        <v>301</v>
      </c>
      <c r="H41" s="180" t="s">
        <v>301</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271">
        <v>0</v>
      </c>
      <c r="D42" s="272">
        <v>0</v>
      </c>
      <c r="E42" s="273">
        <v>0</v>
      </c>
      <c r="F42" s="178" t="s">
        <v>301</v>
      </c>
      <c r="G42" s="179" t="s">
        <v>301</v>
      </c>
      <c r="H42" s="180" t="s">
        <v>301</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271">
        <v>0</v>
      </c>
      <c r="D43" s="272">
        <v>0</v>
      </c>
      <c r="E43" s="273">
        <v>0</v>
      </c>
      <c r="F43" s="178" t="s">
        <v>301</v>
      </c>
      <c r="G43" s="179" t="s">
        <v>301</v>
      </c>
      <c r="H43" s="180" t="s">
        <v>301</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271">
        <v>0</v>
      </c>
      <c r="D44" s="272">
        <v>0</v>
      </c>
      <c r="E44" s="273">
        <v>0</v>
      </c>
      <c r="F44" s="178" t="s">
        <v>301</v>
      </c>
      <c r="G44" s="179" t="s">
        <v>301</v>
      </c>
      <c r="H44" s="180" t="s">
        <v>301</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271">
        <v>0</v>
      </c>
      <c r="D45" s="272">
        <v>0</v>
      </c>
      <c r="E45" s="273">
        <v>0</v>
      </c>
      <c r="F45" s="178" t="s">
        <v>301</v>
      </c>
      <c r="G45" s="179" t="s">
        <v>301</v>
      </c>
      <c r="H45" s="180" t="s">
        <v>301</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271">
        <v>0</v>
      </c>
      <c r="D46" s="272">
        <v>0</v>
      </c>
      <c r="E46" s="273">
        <v>0</v>
      </c>
      <c r="F46" s="178" t="s">
        <v>301</v>
      </c>
      <c r="G46" s="179" t="s">
        <v>301</v>
      </c>
      <c r="H46" s="180" t="s">
        <v>301</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271">
        <v>0</v>
      </c>
      <c r="D47" s="272">
        <v>0</v>
      </c>
      <c r="E47" s="273">
        <v>0</v>
      </c>
      <c r="F47" s="178" t="s">
        <v>301</v>
      </c>
      <c r="G47" s="179" t="s">
        <v>301</v>
      </c>
      <c r="H47" s="180" t="s">
        <v>301</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271">
        <v>0</v>
      </c>
      <c r="D48" s="272">
        <v>0</v>
      </c>
      <c r="E48" s="273">
        <v>0</v>
      </c>
      <c r="F48" s="178" t="s">
        <v>301</v>
      </c>
      <c r="G48" s="179" t="s">
        <v>301</v>
      </c>
      <c r="H48" s="180" t="s">
        <v>301</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271">
        <v>0</v>
      </c>
      <c r="D49" s="272">
        <v>0</v>
      </c>
      <c r="E49" s="273">
        <v>0</v>
      </c>
      <c r="F49" s="178" t="s">
        <v>301</v>
      </c>
      <c r="G49" s="179" t="s">
        <v>301</v>
      </c>
      <c r="H49" s="180" t="s">
        <v>301</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271">
        <v>0</v>
      </c>
      <c r="D50" s="272">
        <v>0</v>
      </c>
      <c r="E50" s="273">
        <v>0</v>
      </c>
      <c r="F50" s="274" t="s">
        <v>301</v>
      </c>
      <c r="G50" s="275" t="s">
        <v>301</v>
      </c>
      <c r="H50" s="276" t="s">
        <v>301</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271">
        <v>0</v>
      </c>
      <c r="D51" s="272">
        <v>0</v>
      </c>
      <c r="E51" s="273">
        <v>0</v>
      </c>
      <c r="F51" s="178" t="s">
        <v>301</v>
      </c>
      <c r="G51" s="179" t="s">
        <v>301</v>
      </c>
      <c r="H51" s="180" t="s">
        <v>301</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271">
        <v>0</v>
      </c>
      <c r="D52" s="272">
        <v>0</v>
      </c>
      <c r="E52" s="273">
        <v>0</v>
      </c>
      <c r="F52" s="178" t="s">
        <v>301</v>
      </c>
      <c r="G52" s="179" t="s">
        <v>301</v>
      </c>
      <c r="H52" s="180" t="s">
        <v>301</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271">
        <v>0</v>
      </c>
      <c r="D53" s="272">
        <v>0</v>
      </c>
      <c r="E53" s="273">
        <v>0</v>
      </c>
      <c r="F53" s="178" t="s">
        <v>301</v>
      </c>
      <c r="G53" s="179" t="s">
        <v>301</v>
      </c>
      <c r="H53" s="180" t="s">
        <v>301</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185</v>
      </c>
      <c r="C54" s="271">
        <v>0</v>
      </c>
      <c r="D54" s="272">
        <v>0</v>
      </c>
      <c r="E54" s="273">
        <v>0</v>
      </c>
      <c r="F54" s="178" t="s">
        <v>301</v>
      </c>
      <c r="G54" s="275" t="s">
        <v>301</v>
      </c>
      <c r="H54" s="276" t="s">
        <v>301</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53</v>
      </c>
      <c r="C55" s="271">
        <v>0</v>
      </c>
      <c r="D55" s="272">
        <v>0</v>
      </c>
      <c r="E55" s="273">
        <v>0</v>
      </c>
      <c r="F55" s="178" t="s">
        <v>301</v>
      </c>
      <c r="G55" s="275" t="s">
        <v>301</v>
      </c>
      <c r="H55" s="276" t="s">
        <v>301</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235</v>
      </c>
      <c r="C56" s="271">
        <v>0</v>
      </c>
      <c r="D56" s="272">
        <v>0</v>
      </c>
      <c r="E56" s="273">
        <v>0</v>
      </c>
      <c r="F56" s="178" t="s">
        <v>301</v>
      </c>
      <c r="G56" s="275" t="s">
        <v>301</v>
      </c>
      <c r="H56" s="276" t="s">
        <v>301</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300</v>
      </c>
      <c r="C57" s="271">
        <v>0</v>
      </c>
      <c r="D57" s="272">
        <v>0</v>
      </c>
      <c r="E57" s="273">
        <v>0</v>
      </c>
      <c r="F57" s="178" t="s">
        <v>301</v>
      </c>
      <c r="G57" s="275" t="s">
        <v>301</v>
      </c>
      <c r="H57" s="276" t="s">
        <v>301</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68</v>
      </c>
      <c r="C58" s="271">
        <v>0</v>
      </c>
      <c r="D58" s="272">
        <v>0</v>
      </c>
      <c r="E58" s="273">
        <v>0</v>
      </c>
      <c r="F58" s="178" t="s">
        <v>301</v>
      </c>
      <c r="G58" s="275" t="s">
        <v>301</v>
      </c>
      <c r="H58" s="276" t="s">
        <v>301</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55</v>
      </c>
      <c r="C59" s="271">
        <v>0</v>
      </c>
      <c r="D59" s="272">
        <v>0</v>
      </c>
      <c r="E59" s="273">
        <v>0</v>
      </c>
      <c r="F59" s="178" t="s">
        <v>301</v>
      </c>
      <c r="G59" s="275" t="s">
        <v>301</v>
      </c>
      <c r="H59" s="276" t="s">
        <v>301</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75" customHeight="1">
      <c r="A60" s="93"/>
      <c r="B60" s="104" t="s">
        <v>50</v>
      </c>
      <c r="C60" s="271">
        <v>0</v>
      </c>
      <c r="D60" s="272">
        <v>0</v>
      </c>
      <c r="E60" s="273">
        <v>0</v>
      </c>
      <c r="F60" s="178" t="s">
        <v>301</v>
      </c>
      <c r="G60" s="275" t="s">
        <v>301</v>
      </c>
      <c r="H60" s="276" t="s">
        <v>301</v>
      </c>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241"/>
      <c r="D61" s="277"/>
      <c r="E61" s="278"/>
      <c r="F61" s="187"/>
      <c r="G61" s="188"/>
      <c r="H61" s="189"/>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482</v>
      </c>
      <c r="C62" s="279"/>
      <c r="D62" s="280"/>
      <c r="E62" s="280"/>
      <c r="F62" s="280"/>
      <c r="G62" s="280"/>
      <c r="H62" s="280"/>
    </row>
    <row r="63" spans="1:102" ht="27.75" customHeight="1">
      <c r="B63" s="85"/>
      <c r="C63" s="116"/>
      <c r="D63" s="116"/>
      <c r="E63" s="116"/>
      <c r="F63" s="116"/>
      <c r="G63" s="116"/>
      <c r="H63" s="116"/>
    </row>
    <row r="64" spans="1:102" ht="20.100000000000001" customHeight="1">
      <c r="B64" s="117"/>
      <c r="C64" s="116"/>
      <c r="D64" s="116"/>
      <c r="E64" s="116"/>
      <c r="F64" s="116"/>
      <c r="G64" s="281"/>
      <c r="H64" s="281"/>
    </row>
    <row r="65" spans="2:8" ht="20.100000000000001" customHeight="1">
      <c r="B65" s="63"/>
      <c r="C65" s="63"/>
      <c r="D65" s="63"/>
      <c r="E65" s="63"/>
      <c r="F65" s="63"/>
      <c r="G65" s="63"/>
      <c r="H65" s="63"/>
    </row>
    <row r="66" spans="2:8" ht="20.100000000000001" customHeight="1">
      <c r="B66" s="63"/>
      <c r="C66" s="63"/>
      <c r="D66" s="63"/>
      <c r="E66" s="63"/>
      <c r="F66" s="63"/>
      <c r="G66" s="63"/>
      <c r="H66" s="63"/>
    </row>
    <row r="67" spans="2:8" ht="20.100000000000001" customHeight="1">
      <c r="B67" s="84"/>
      <c r="C67" s="193"/>
      <c r="D67" s="193"/>
      <c r="E67" s="193"/>
      <c r="F67" s="193"/>
      <c r="G67" s="193"/>
      <c r="H67" s="193"/>
    </row>
    <row r="68" spans="2:8" ht="20.100000000000001" customHeight="1"/>
    <row r="69" spans="2:8" ht="13.7"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ht="13.7" hidden="1" customHeight="1"/>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5.7109375" style="44" customWidth="1"/>
    <col min="10" max="14" width="16.7109375" style="44" hidden="1" customWidth="1"/>
    <col min="15" max="102" width="11.42578125" style="44" hidden="1" customWidth="1"/>
    <col min="103" max="16384" width="11.42578125" style="52" hidden="1"/>
  </cols>
  <sheetData>
    <row r="1" spans="1:102" ht="89.1" customHeight="1"/>
    <row r="2" spans="1:102" s="229"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0"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0" customFormat="1" ht="20.100000000000001" customHeight="1">
      <c r="A4" s="74"/>
      <c r="B4" s="230"/>
      <c r="C4" s="231"/>
      <c r="D4" s="231"/>
      <c r="E4" s="23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2"/>
      <c r="C5" s="656" t="s">
        <v>194</v>
      </c>
      <c r="D5" s="657"/>
      <c r="E5" s="658"/>
      <c r="F5" s="166"/>
      <c r="G5" s="282" t="s">
        <v>195</v>
      </c>
      <c r="H5" s="264"/>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7"/>
      <c r="C6" s="134">
        <v>45597</v>
      </c>
      <c r="D6" s="135">
        <v>45931</v>
      </c>
      <c r="E6" s="136">
        <v>45962</v>
      </c>
      <c r="F6" s="134">
        <f>C6</f>
        <v>45597</v>
      </c>
      <c r="G6" s="135">
        <f t="shared" ref="G6:H6" si="0">D6</f>
        <v>45931</v>
      </c>
      <c r="H6" s="136">
        <f t="shared" si="0"/>
        <v>45962</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298</v>
      </c>
      <c r="C7" s="283">
        <v>318185.64138464013</v>
      </c>
      <c r="D7" s="284">
        <v>225354.20221772994</v>
      </c>
      <c r="E7" s="285">
        <v>225685.63219562999</v>
      </c>
      <c r="F7" s="252">
        <v>3.1931044895005484E-9</v>
      </c>
      <c r="G7" s="238">
        <v>4.5084581960370085E-9</v>
      </c>
      <c r="H7" s="239">
        <v>4.5018373128831327E-9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71">
        <v>104478.24792001001</v>
      </c>
      <c r="D8" s="272">
        <v>87285.033519790013</v>
      </c>
      <c r="E8" s="273">
        <v>85050.005302850012</v>
      </c>
      <c r="F8" s="178">
        <v>0</v>
      </c>
      <c r="G8" s="179">
        <v>0</v>
      </c>
      <c r="H8" s="180">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271">
        <v>30807.278869000009</v>
      </c>
      <c r="D9" s="272">
        <v>19554.703490999997</v>
      </c>
      <c r="E9" s="273">
        <v>23262.208780000001</v>
      </c>
      <c r="F9" s="178">
        <v>0</v>
      </c>
      <c r="G9" s="179">
        <v>0</v>
      </c>
      <c r="H9" s="180">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71">
        <v>62217.156728960006</v>
      </c>
      <c r="D10" s="272">
        <v>47762.828835220003</v>
      </c>
      <c r="E10" s="273">
        <v>49582.815369000004</v>
      </c>
      <c r="F10" s="178">
        <v>0</v>
      </c>
      <c r="G10" s="179">
        <v>0</v>
      </c>
      <c r="H10" s="180">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71">
        <v>12895.101654130001</v>
      </c>
      <c r="D11" s="272">
        <v>357.75462042999789</v>
      </c>
      <c r="E11" s="273">
        <v>352.36671023000235</v>
      </c>
      <c r="F11" s="178">
        <v>0</v>
      </c>
      <c r="G11" s="179">
        <v>0</v>
      </c>
      <c r="H11" s="180">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271">
        <v>15517.909362999999</v>
      </c>
      <c r="D12" s="272">
        <v>4705.8613170000008</v>
      </c>
      <c r="E12" s="273">
        <v>4900.3320359999998</v>
      </c>
      <c r="F12" s="178">
        <v>0</v>
      </c>
      <c r="G12" s="179">
        <v>0</v>
      </c>
      <c r="H12" s="180">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271">
        <v>12344.211068000001</v>
      </c>
      <c r="D13" s="272">
        <v>6328.1561799999999</v>
      </c>
      <c r="E13" s="273">
        <v>6378.3179690000006</v>
      </c>
      <c r="F13" s="178">
        <v>8.2305786445420164E-8</v>
      </c>
      <c r="G13" s="179">
        <v>1.6055229534489777E-7</v>
      </c>
      <c r="H13" s="180">
        <v>1.5928964421936613E-7</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271">
        <v>31419.084684000001</v>
      </c>
      <c r="D14" s="272">
        <v>15898.535361</v>
      </c>
      <c r="E14" s="273">
        <v>13786.53369</v>
      </c>
      <c r="F14" s="178">
        <v>0</v>
      </c>
      <c r="G14" s="179">
        <v>0</v>
      </c>
      <c r="H14" s="180">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271">
        <v>0</v>
      </c>
      <c r="D15" s="272">
        <v>3083.9299658600003</v>
      </c>
      <c r="E15" s="273">
        <v>3029.02787519</v>
      </c>
      <c r="F15" s="178" t="s">
        <v>303</v>
      </c>
      <c r="G15" s="179">
        <v>0</v>
      </c>
      <c r="H15" s="180">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71">
        <v>8194.7574700900004</v>
      </c>
      <c r="D16" s="272">
        <v>6324.9244549599998</v>
      </c>
      <c r="E16" s="273">
        <v>7263.7608123099999</v>
      </c>
      <c r="F16" s="178">
        <v>0</v>
      </c>
      <c r="G16" s="179">
        <v>0</v>
      </c>
      <c r="H16" s="180">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71">
        <v>1374.6489553500001</v>
      </c>
      <c r="D17" s="272">
        <v>1309.92612646</v>
      </c>
      <c r="E17" s="273">
        <v>1320.0549204499998</v>
      </c>
      <c r="F17" s="178">
        <v>0</v>
      </c>
      <c r="G17" s="179">
        <v>0</v>
      </c>
      <c r="H17" s="180">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71">
        <v>388.74113699999998</v>
      </c>
      <c r="D18" s="272">
        <v>358.68578899999989</v>
      </c>
      <c r="E18" s="273">
        <v>369.97217300000011</v>
      </c>
      <c r="F18" s="178">
        <v>0</v>
      </c>
      <c r="G18" s="179">
        <v>0</v>
      </c>
      <c r="H18" s="180">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271">
        <v>0</v>
      </c>
      <c r="D19" s="272">
        <v>0</v>
      </c>
      <c r="E19" s="273">
        <v>0</v>
      </c>
      <c r="F19" s="178" t="s">
        <v>303</v>
      </c>
      <c r="G19" s="179" t="s">
        <v>303</v>
      </c>
      <c r="H19" s="180" t="s">
        <v>303</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271">
        <v>6158.0629141600002</v>
      </c>
      <c r="D20" s="272">
        <v>4321.7867068300002</v>
      </c>
      <c r="E20" s="273">
        <v>4268.7666522399995</v>
      </c>
      <c r="F20" s="178">
        <v>0</v>
      </c>
      <c r="G20" s="179">
        <v>0</v>
      </c>
      <c r="H20" s="180">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271">
        <v>0</v>
      </c>
      <c r="D21" s="272">
        <v>0</v>
      </c>
      <c r="E21" s="273">
        <v>0</v>
      </c>
      <c r="F21" s="178" t="s">
        <v>303</v>
      </c>
      <c r="G21" s="179" t="s">
        <v>303</v>
      </c>
      <c r="H21" s="180" t="s">
        <v>303</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71">
        <v>0</v>
      </c>
      <c r="D22" s="272">
        <v>0</v>
      </c>
      <c r="E22" s="273">
        <v>0</v>
      </c>
      <c r="F22" s="178" t="s">
        <v>303</v>
      </c>
      <c r="G22" s="179" t="s">
        <v>303</v>
      </c>
      <c r="H22" s="180" t="s">
        <v>303</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271">
        <v>0</v>
      </c>
      <c r="D23" s="272">
        <v>0</v>
      </c>
      <c r="E23" s="273">
        <v>0</v>
      </c>
      <c r="F23" s="178" t="s">
        <v>303</v>
      </c>
      <c r="G23" s="179" t="s">
        <v>303</v>
      </c>
      <c r="H23" s="180" t="s">
        <v>303</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271">
        <v>0</v>
      </c>
      <c r="D24" s="272">
        <v>0</v>
      </c>
      <c r="E24" s="273">
        <v>0</v>
      </c>
      <c r="F24" s="178" t="s">
        <v>303</v>
      </c>
      <c r="G24" s="179" t="s">
        <v>303</v>
      </c>
      <c r="H24" s="180" t="s">
        <v>303</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271">
        <v>0</v>
      </c>
      <c r="D25" s="272">
        <v>0</v>
      </c>
      <c r="E25" s="273">
        <v>0</v>
      </c>
      <c r="F25" s="178" t="s">
        <v>303</v>
      </c>
      <c r="G25" s="179" t="s">
        <v>303</v>
      </c>
      <c r="H25" s="180" t="s">
        <v>303</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271">
        <v>3445.158797</v>
      </c>
      <c r="D26" s="272">
        <v>3280.5789909999999</v>
      </c>
      <c r="E26" s="273">
        <v>3309.7952500000001</v>
      </c>
      <c r="F26" s="178">
        <v>0</v>
      </c>
      <c r="G26" s="179">
        <v>0</v>
      </c>
      <c r="H26" s="180">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271">
        <v>15688.847502000001</v>
      </c>
      <c r="D27" s="272">
        <v>11887.859572000001</v>
      </c>
      <c r="E27" s="273">
        <v>12876.554933999998</v>
      </c>
      <c r="F27" s="178">
        <v>0</v>
      </c>
      <c r="G27" s="179">
        <v>0</v>
      </c>
      <c r="H27" s="180">
        <v>0</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271">
        <v>1938.862468</v>
      </c>
      <c r="D28" s="272">
        <v>539.02524300000005</v>
      </c>
      <c r="E28" s="273">
        <v>914.78456500000004</v>
      </c>
      <c r="F28" s="178">
        <v>0</v>
      </c>
      <c r="G28" s="179">
        <v>0</v>
      </c>
      <c r="H28" s="180">
        <v>0</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271">
        <v>0</v>
      </c>
      <c r="D29" s="272">
        <v>0</v>
      </c>
      <c r="E29" s="273">
        <v>0</v>
      </c>
      <c r="F29" s="178" t="s">
        <v>303</v>
      </c>
      <c r="G29" s="179" t="s">
        <v>303</v>
      </c>
      <c r="H29" s="180" t="s">
        <v>303</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271">
        <v>2236.9389030000002</v>
      </c>
      <c r="D30" s="272">
        <v>2292.2858719999999</v>
      </c>
      <c r="E30" s="273">
        <v>2549.3887890000001</v>
      </c>
      <c r="F30" s="178">
        <v>0</v>
      </c>
      <c r="G30" s="179">
        <v>0</v>
      </c>
      <c r="H30" s="180">
        <v>0</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71">
        <v>0</v>
      </c>
      <c r="D31" s="272">
        <v>0</v>
      </c>
      <c r="E31" s="273">
        <v>0</v>
      </c>
      <c r="F31" s="178" t="s">
        <v>303</v>
      </c>
      <c r="G31" s="179" t="s">
        <v>303</v>
      </c>
      <c r="H31" s="180" t="s">
        <v>303</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271">
        <v>0</v>
      </c>
      <c r="D32" s="272">
        <v>0</v>
      </c>
      <c r="E32" s="273">
        <v>0</v>
      </c>
      <c r="F32" s="178" t="s">
        <v>303</v>
      </c>
      <c r="G32" s="179" t="s">
        <v>303</v>
      </c>
      <c r="H32" s="180" t="s">
        <v>303</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271">
        <v>102.33492200000001</v>
      </c>
      <c r="D33" s="272">
        <v>3797.1248550000009</v>
      </c>
      <c r="E33" s="273">
        <v>3624.8035790000004</v>
      </c>
      <c r="F33" s="178">
        <v>0</v>
      </c>
      <c r="G33" s="179">
        <v>0</v>
      </c>
      <c r="H33" s="180">
        <v>0</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271">
        <v>0</v>
      </c>
      <c r="D34" s="272">
        <v>0</v>
      </c>
      <c r="E34" s="273">
        <v>0</v>
      </c>
      <c r="F34" s="178" t="s">
        <v>303</v>
      </c>
      <c r="G34" s="179" t="s">
        <v>303</v>
      </c>
      <c r="H34" s="180" t="s">
        <v>303</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71">
        <v>575.19764960999987</v>
      </c>
      <c r="D35" s="272">
        <v>549.87406188999989</v>
      </c>
      <c r="E35" s="273">
        <v>472.06743535999976</v>
      </c>
      <c r="F35" s="178">
        <v>0</v>
      </c>
      <c r="G35" s="179">
        <v>0</v>
      </c>
      <c r="H35" s="180">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271">
        <v>0</v>
      </c>
      <c r="D36" s="272">
        <v>468.86521499999998</v>
      </c>
      <c r="E36" s="273">
        <v>472.13388800000001</v>
      </c>
      <c r="F36" s="178" t="s">
        <v>303</v>
      </c>
      <c r="G36" s="179">
        <v>0</v>
      </c>
      <c r="H36" s="180">
        <v>0</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271">
        <v>3756.4562190000001</v>
      </c>
      <c r="D37" s="272">
        <v>0</v>
      </c>
      <c r="E37" s="273">
        <v>0</v>
      </c>
      <c r="F37" s="178">
        <v>0</v>
      </c>
      <c r="G37" s="179" t="s">
        <v>303</v>
      </c>
      <c r="H37" s="180" t="s">
        <v>303</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71">
        <v>0</v>
      </c>
      <c r="D38" s="272">
        <v>0</v>
      </c>
      <c r="E38" s="273">
        <v>0</v>
      </c>
      <c r="F38" s="178" t="s">
        <v>303</v>
      </c>
      <c r="G38" s="179" t="s">
        <v>303</v>
      </c>
      <c r="H38" s="180" t="s">
        <v>303</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271">
        <v>0</v>
      </c>
      <c r="D39" s="272">
        <v>0</v>
      </c>
      <c r="E39" s="273">
        <v>0</v>
      </c>
      <c r="F39" s="178" t="s">
        <v>303</v>
      </c>
      <c r="G39" s="179" t="s">
        <v>303</v>
      </c>
      <c r="H39" s="180" t="s">
        <v>303</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271">
        <v>0</v>
      </c>
      <c r="D40" s="272">
        <v>0</v>
      </c>
      <c r="E40" s="273">
        <v>0</v>
      </c>
      <c r="F40" s="178" t="s">
        <v>303</v>
      </c>
      <c r="G40" s="179" t="s">
        <v>303</v>
      </c>
      <c r="H40" s="180" t="s">
        <v>303</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271">
        <v>0</v>
      </c>
      <c r="D41" s="272">
        <v>0</v>
      </c>
      <c r="E41" s="273">
        <v>0</v>
      </c>
      <c r="F41" s="178" t="s">
        <v>303</v>
      </c>
      <c r="G41" s="179" t="s">
        <v>303</v>
      </c>
      <c r="H41" s="180" t="s">
        <v>303</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271">
        <v>0</v>
      </c>
      <c r="D42" s="272">
        <v>0</v>
      </c>
      <c r="E42" s="273">
        <v>0</v>
      </c>
      <c r="F42" s="178" t="s">
        <v>303</v>
      </c>
      <c r="G42" s="179" t="s">
        <v>303</v>
      </c>
      <c r="H42" s="180" t="s">
        <v>303</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271">
        <v>365.90732447000005</v>
      </c>
      <c r="D43" s="272">
        <v>3517.0132137399996</v>
      </c>
      <c r="E43" s="273">
        <v>199.78773508</v>
      </c>
      <c r="F43" s="178">
        <v>0</v>
      </c>
      <c r="G43" s="179">
        <v>0</v>
      </c>
      <c r="H43" s="180">
        <v>0</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271">
        <v>1072.0185959999999</v>
      </c>
      <c r="D44" s="272">
        <v>1395.1866379999999</v>
      </c>
      <c r="E44" s="273">
        <v>1373.151619</v>
      </c>
      <c r="F44" s="178">
        <v>0</v>
      </c>
      <c r="G44" s="179">
        <v>0</v>
      </c>
      <c r="H44" s="180">
        <v>0</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271">
        <v>1882.5721530000001</v>
      </c>
      <c r="D45" s="272">
        <v>0</v>
      </c>
      <c r="E45" s="273">
        <v>0</v>
      </c>
      <c r="F45" s="178">
        <v>0</v>
      </c>
      <c r="G45" s="179" t="s">
        <v>303</v>
      </c>
      <c r="H45" s="180" t="s">
        <v>303</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271">
        <v>0</v>
      </c>
      <c r="D46" s="272">
        <v>0</v>
      </c>
      <c r="E46" s="273">
        <v>0</v>
      </c>
      <c r="F46" s="178" t="s">
        <v>303</v>
      </c>
      <c r="G46" s="179" t="s">
        <v>303</v>
      </c>
      <c r="H46" s="180" t="s">
        <v>303</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271">
        <v>0</v>
      </c>
      <c r="D47" s="272">
        <v>0</v>
      </c>
      <c r="E47" s="273">
        <v>0</v>
      </c>
      <c r="F47" s="178" t="s">
        <v>303</v>
      </c>
      <c r="G47" s="179" t="s">
        <v>303</v>
      </c>
      <c r="H47" s="180" t="s">
        <v>303</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271">
        <v>0</v>
      </c>
      <c r="D48" s="272">
        <v>0</v>
      </c>
      <c r="E48" s="273">
        <v>0</v>
      </c>
      <c r="F48" s="178" t="s">
        <v>303</v>
      </c>
      <c r="G48" s="179" t="s">
        <v>303</v>
      </c>
      <c r="H48" s="180" t="s">
        <v>303</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271">
        <v>1326.14608686</v>
      </c>
      <c r="D49" s="272">
        <v>334.26218855000002</v>
      </c>
      <c r="E49" s="273">
        <v>329.00211092000001</v>
      </c>
      <c r="F49" s="178">
        <v>0</v>
      </c>
      <c r="G49" s="179">
        <v>0</v>
      </c>
      <c r="H49" s="180">
        <v>0</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271">
        <v>0</v>
      </c>
      <c r="D50" s="272">
        <v>0</v>
      </c>
      <c r="E50" s="273">
        <v>0</v>
      </c>
      <c r="F50" s="274" t="s">
        <v>303</v>
      </c>
      <c r="G50" s="179" t="s">
        <v>303</v>
      </c>
      <c r="H50" s="180" t="s">
        <v>303</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271">
        <v>0</v>
      </c>
      <c r="D51" s="272">
        <v>0</v>
      </c>
      <c r="E51" s="273">
        <v>0</v>
      </c>
      <c r="F51" s="178" t="s">
        <v>303</v>
      </c>
      <c r="G51" s="179" t="s">
        <v>303</v>
      </c>
      <c r="H51" s="180" t="s">
        <v>303</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271">
        <v>0</v>
      </c>
      <c r="D52" s="272">
        <v>0</v>
      </c>
      <c r="E52" s="273">
        <v>0</v>
      </c>
      <c r="F52" s="178" t="s">
        <v>303</v>
      </c>
      <c r="G52" s="179" t="s">
        <v>303</v>
      </c>
      <c r="H52" s="180" t="s">
        <v>303</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271">
        <v>0</v>
      </c>
      <c r="D53" s="272">
        <v>0</v>
      </c>
      <c r="E53" s="273">
        <v>0</v>
      </c>
      <c r="F53" s="178" t="s">
        <v>303</v>
      </c>
      <c r="G53" s="179" t="s">
        <v>303</v>
      </c>
      <c r="H53" s="180" t="s">
        <v>303</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185</v>
      </c>
      <c r="C54" s="271">
        <v>0</v>
      </c>
      <c r="D54" s="272">
        <v>0</v>
      </c>
      <c r="E54" s="273">
        <v>0</v>
      </c>
      <c r="F54" s="274" t="s">
        <v>303</v>
      </c>
      <c r="G54" s="179" t="s">
        <v>303</v>
      </c>
      <c r="H54" s="180" t="s">
        <v>303</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53</v>
      </c>
      <c r="C55" s="271">
        <v>0</v>
      </c>
      <c r="D55" s="272">
        <v>0</v>
      </c>
      <c r="E55" s="273">
        <v>0</v>
      </c>
      <c r="F55" s="274" t="s">
        <v>303</v>
      </c>
      <c r="G55" s="179" t="s">
        <v>303</v>
      </c>
      <c r="H55" s="180" t="s">
        <v>303</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235</v>
      </c>
      <c r="C56" s="271">
        <v>0</v>
      </c>
      <c r="D56" s="272">
        <v>0</v>
      </c>
      <c r="E56" s="273">
        <v>0</v>
      </c>
      <c r="F56" s="274" t="s">
        <v>303</v>
      </c>
      <c r="G56" s="179" t="s">
        <v>303</v>
      </c>
      <c r="H56" s="180" t="s">
        <v>303</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300</v>
      </c>
      <c r="C57" s="271">
        <v>0</v>
      </c>
      <c r="D57" s="272">
        <v>0</v>
      </c>
      <c r="E57" s="273">
        <v>0</v>
      </c>
      <c r="F57" s="274" t="s">
        <v>303</v>
      </c>
      <c r="G57" s="179" t="s">
        <v>303</v>
      </c>
      <c r="H57" s="180" t="s">
        <v>303</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68</v>
      </c>
      <c r="C58" s="271">
        <v>0</v>
      </c>
      <c r="D58" s="272">
        <v>0</v>
      </c>
      <c r="E58" s="273">
        <v>0</v>
      </c>
      <c r="F58" s="274" t="s">
        <v>303</v>
      </c>
      <c r="G58" s="179" t="s">
        <v>303</v>
      </c>
      <c r="H58" s="180" t="s">
        <v>303</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55</v>
      </c>
      <c r="C59" s="271">
        <v>0</v>
      </c>
      <c r="D59" s="272">
        <v>0</v>
      </c>
      <c r="E59" s="273">
        <v>0</v>
      </c>
      <c r="F59" s="274" t="s">
        <v>303</v>
      </c>
      <c r="G59" s="179" t="s">
        <v>303</v>
      </c>
      <c r="H59" s="180" t="s">
        <v>303</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25" customHeight="1">
      <c r="A60" s="93"/>
      <c r="B60" s="104" t="s">
        <v>50</v>
      </c>
      <c r="C60" s="271">
        <v>0</v>
      </c>
      <c r="D60" s="272">
        <v>0</v>
      </c>
      <c r="E60" s="273">
        <v>0</v>
      </c>
      <c r="F60" s="274" t="s">
        <v>303</v>
      </c>
      <c r="G60" s="179" t="s">
        <v>303</v>
      </c>
      <c r="H60" s="180" t="s">
        <v>303</v>
      </c>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3.5" customHeight="1">
      <c r="A61" s="85"/>
      <c r="B61" s="147"/>
      <c r="C61" s="286"/>
      <c r="D61" s="277"/>
      <c r="E61" s="278"/>
      <c r="F61" s="187"/>
      <c r="G61" s="188"/>
      <c r="H61" s="189"/>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482</v>
      </c>
      <c r="C62" s="246"/>
      <c r="D62" s="287"/>
      <c r="E62" s="287"/>
      <c r="F62" s="280"/>
      <c r="G62" s="280"/>
      <c r="H62" s="280"/>
    </row>
    <row r="63" spans="1:102" ht="28.5" customHeight="1">
      <c r="B63" s="85"/>
      <c r="C63" s="116"/>
      <c r="D63" s="116"/>
      <c r="E63" s="116"/>
      <c r="F63" s="116"/>
      <c r="G63" s="116"/>
      <c r="H63" s="116"/>
    </row>
    <row r="64" spans="1:102" ht="20.100000000000001" customHeight="1">
      <c r="B64" s="117"/>
      <c r="C64" s="116"/>
      <c r="D64" s="116"/>
      <c r="E64" s="116"/>
      <c r="F64" s="116"/>
      <c r="G64" s="281"/>
      <c r="H64" s="281"/>
    </row>
    <row r="65" spans="2:8" ht="20.100000000000001" customHeight="1">
      <c r="B65" s="63"/>
      <c r="C65" s="63"/>
      <c r="D65" s="63"/>
      <c r="E65" s="63"/>
      <c r="F65" s="63"/>
      <c r="G65" s="63"/>
      <c r="H65" s="63"/>
    </row>
    <row r="66" spans="2:8" ht="20.100000000000001" customHeight="1">
      <c r="B66" s="63"/>
      <c r="C66" s="63"/>
      <c r="D66" s="63"/>
      <c r="E66" s="63"/>
      <c r="F66" s="63"/>
      <c r="G66" s="63"/>
      <c r="H66" s="63"/>
    </row>
    <row r="67" spans="2:8" ht="20.100000000000001" customHeight="1">
      <c r="B67" s="84"/>
      <c r="C67" s="193"/>
      <c r="D67" s="193"/>
      <c r="E67" s="193"/>
      <c r="F67" s="193"/>
      <c r="G67" s="193"/>
      <c r="H67" s="193"/>
    </row>
    <row r="68" spans="2:8" ht="20.100000000000001" customHeight="1"/>
    <row r="69" spans="2:8" ht="13.7"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29" customFormat="1" ht="20.100000000000001" customHeight="1">
      <c r="A2" s="72"/>
      <c r="B2" s="87" t="s">
        <v>17</v>
      </c>
      <c r="C2" s="288"/>
      <c r="D2" s="288"/>
      <c r="E2" s="288"/>
      <c r="F2" s="288"/>
      <c r="G2" s="288"/>
      <c r="H2" s="288"/>
      <c r="I2" s="288"/>
      <c r="J2" s="288"/>
      <c r="K2" s="288"/>
      <c r="L2" s="288"/>
      <c r="M2" s="288"/>
      <c r="N2" s="288"/>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0" customFormat="1" ht="20.100000000000001" customHeight="1">
      <c r="A3" s="74"/>
      <c r="B3" s="91" t="s">
        <v>2</v>
      </c>
      <c r="C3" s="74"/>
      <c r="D3" s="74"/>
      <c r="E3" s="74"/>
      <c r="F3" s="74"/>
      <c r="G3" s="47"/>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0" customFormat="1" ht="20.100000000000001" customHeight="1">
      <c r="A4" s="74"/>
      <c r="B4" s="230"/>
      <c r="C4" s="51"/>
      <c r="D4" s="51"/>
      <c r="E4" s="5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6"/>
      <c r="C5" s="656" t="s">
        <v>203</v>
      </c>
      <c r="D5" s="657"/>
      <c r="E5" s="658"/>
      <c r="F5" s="656" t="s">
        <v>201</v>
      </c>
      <c r="G5" s="657"/>
      <c r="H5" s="658"/>
      <c r="I5" s="656" t="s">
        <v>196</v>
      </c>
      <c r="J5" s="657"/>
      <c r="K5" s="658"/>
      <c r="L5" s="656" t="s">
        <v>197</v>
      </c>
      <c r="M5" s="657"/>
      <c r="N5" s="658"/>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7"/>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89" t="s">
        <v>298</v>
      </c>
      <c r="C7" s="290">
        <v>1697336.9824234403</v>
      </c>
      <c r="D7" s="291">
        <v>1860463.58884365</v>
      </c>
      <c r="E7" s="292">
        <v>1916923.7683686898</v>
      </c>
      <c r="F7" s="293">
        <v>3.0364823291005254</v>
      </c>
      <c r="G7" s="294">
        <v>3.1847628537186985</v>
      </c>
      <c r="H7" s="295">
        <v>3.2376374488549686</v>
      </c>
      <c r="I7" s="293">
        <v>262.57681971677778</v>
      </c>
      <c r="J7" s="294">
        <v>256.66016625605897</v>
      </c>
      <c r="K7" s="295">
        <v>247.80090465003971</v>
      </c>
      <c r="L7" s="293">
        <v>7.973098731014101</v>
      </c>
      <c r="M7" s="294">
        <v>8.1740176352156197</v>
      </c>
      <c r="N7" s="295">
        <v>8.0228948875510788</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47</v>
      </c>
      <c r="C8" s="105">
        <v>501924.28357673</v>
      </c>
      <c r="D8" s="176">
        <v>557160.98459057987</v>
      </c>
      <c r="E8" s="177">
        <v>573580.80049661989</v>
      </c>
      <c r="F8" s="178">
        <v>2.7846069994867286</v>
      </c>
      <c r="G8" s="179">
        <v>2.8142152929650459</v>
      </c>
      <c r="H8" s="180">
        <v>2.8165161417245095</v>
      </c>
      <c r="I8" s="178">
        <v>281.27245250448345</v>
      </c>
      <c r="J8" s="179">
        <v>292.31858149368418</v>
      </c>
      <c r="K8" s="180">
        <v>285.27544211853228</v>
      </c>
      <c r="L8" s="178">
        <v>7.8323324000678305</v>
      </c>
      <c r="M8" s="179">
        <v>8.2264742245737494</v>
      </c>
      <c r="N8" s="180">
        <v>8.0348288756444202</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205748.717974</v>
      </c>
      <c r="D9" s="176">
        <v>214234.39981500001</v>
      </c>
      <c r="E9" s="177">
        <v>220506.18413199999</v>
      </c>
      <c r="F9" s="178">
        <v>3.2080636958496611</v>
      </c>
      <c r="G9" s="179">
        <v>2.8211717157558112</v>
      </c>
      <c r="H9" s="180">
        <v>2.7249916230934415</v>
      </c>
      <c r="I9" s="178">
        <v>257.42436629514253</v>
      </c>
      <c r="J9" s="179">
        <v>277.88702027477251</v>
      </c>
      <c r="K9" s="180">
        <v>282.57671750090009</v>
      </c>
      <c r="L9" s="178">
        <v>8.2583376393855179</v>
      </c>
      <c r="M9" s="179">
        <v>7.8396700177484986</v>
      </c>
      <c r="N9" s="180">
        <v>7.7001918807119472</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203460.16276849</v>
      </c>
      <c r="D10" s="176">
        <v>233034.31897926002</v>
      </c>
      <c r="E10" s="177">
        <v>239310.66032257001</v>
      </c>
      <c r="F10" s="178">
        <v>2.1807374338231633</v>
      </c>
      <c r="G10" s="179">
        <v>2.1007644844430398</v>
      </c>
      <c r="H10" s="180">
        <v>2.2404651031855125</v>
      </c>
      <c r="I10" s="178">
        <v>288.07515578872966</v>
      </c>
      <c r="J10" s="179">
        <v>289.95377746847856</v>
      </c>
      <c r="K10" s="180">
        <v>272.36235835706697</v>
      </c>
      <c r="L10" s="178">
        <v>6.2821627598292222</v>
      </c>
      <c r="M10" s="179">
        <v>6.0912459783588027</v>
      </c>
      <c r="N10" s="180">
        <v>6.1021835932031552</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232963.47855069002</v>
      </c>
      <c r="D11" s="176">
        <v>255157.09294648</v>
      </c>
      <c r="E11" s="177">
        <v>270742.19123385998</v>
      </c>
      <c r="F11" s="178">
        <v>2.9686418595716475</v>
      </c>
      <c r="G11" s="179">
        <v>3.4015553978468129</v>
      </c>
      <c r="H11" s="180">
        <v>3.2507586179421057</v>
      </c>
      <c r="I11" s="178">
        <v>268.48589811240504</v>
      </c>
      <c r="J11" s="179">
        <v>249.1079670788173</v>
      </c>
      <c r="K11" s="180">
        <v>249.89995109521166</v>
      </c>
      <c r="L11" s="178">
        <v>7.9703847584117398</v>
      </c>
      <c r="M11" s="179">
        <v>8.4735455006359715</v>
      </c>
      <c r="N11" s="180">
        <v>8.1236441964607007</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105">
        <v>48325.042036999999</v>
      </c>
      <c r="D12" s="176">
        <v>56762.320780999995</v>
      </c>
      <c r="E12" s="177">
        <v>57998.754706</v>
      </c>
      <c r="F12" s="178">
        <v>2.440133291756168</v>
      </c>
      <c r="G12" s="179">
        <v>2.789329086998805</v>
      </c>
      <c r="H12" s="180">
        <v>2.9848893545655844</v>
      </c>
      <c r="I12" s="178">
        <v>278.24249869745296</v>
      </c>
      <c r="J12" s="179">
        <v>254.79548677464683</v>
      </c>
      <c r="K12" s="180">
        <v>242.53019558867442</v>
      </c>
      <c r="L12" s="178">
        <v>6.7894878425307725</v>
      </c>
      <c r="M12" s="179">
        <v>7.1070846249654167</v>
      </c>
      <c r="N12" s="180">
        <v>7.2392579897334333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105">
        <v>109821.25786500001</v>
      </c>
      <c r="D13" s="176">
        <v>95654.817100999993</v>
      </c>
      <c r="E13" s="177">
        <v>96435.482699</v>
      </c>
      <c r="F13" s="178">
        <v>2.7829061808387983</v>
      </c>
      <c r="G13" s="179">
        <v>3.3886775096516426</v>
      </c>
      <c r="H13" s="180">
        <v>3.2064008386324629</v>
      </c>
      <c r="I13" s="178">
        <v>361.52259503647082</v>
      </c>
      <c r="J13" s="179">
        <v>327.16223357309804</v>
      </c>
      <c r="K13" s="180">
        <v>330.64166977322577</v>
      </c>
      <c r="L13" s="178">
        <v>10.060834642398765</v>
      </c>
      <c r="M13" s="179">
        <v>11.086473029165548</v>
      </c>
      <c r="N13" s="180">
        <v>10.601697272477091</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87038.644862000001</v>
      </c>
      <c r="D14" s="176">
        <v>97465.185362999997</v>
      </c>
      <c r="E14" s="177">
        <v>100134.052136</v>
      </c>
      <c r="F14" s="178">
        <v>0.99350332529996832</v>
      </c>
      <c r="G14" s="179">
        <v>1.7459237374476813</v>
      </c>
      <c r="H14" s="180">
        <v>1.7488919639659712</v>
      </c>
      <c r="I14" s="178">
        <v>387.90208174954989</v>
      </c>
      <c r="J14" s="179">
        <v>257.0922833471692</v>
      </c>
      <c r="K14" s="180">
        <v>252.03835699643133</v>
      </c>
      <c r="L14" s="178">
        <v>3.8538200810895797</v>
      </c>
      <c r="M14" s="179">
        <v>4.4886352021044793</v>
      </c>
      <c r="N14" s="180">
        <v>4.4078785716224544</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105">
        <v>0</v>
      </c>
      <c r="D15" s="176">
        <v>0</v>
      </c>
      <c r="E15" s="177">
        <v>0</v>
      </c>
      <c r="F15" s="178" t="s">
        <v>301</v>
      </c>
      <c r="G15" s="179" t="s">
        <v>301</v>
      </c>
      <c r="H15" s="180" t="s">
        <v>301</v>
      </c>
      <c r="I15" s="178" t="s">
        <v>302</v>
      </c>
      <c r="J15" s="179" t="s">
        <v>302</v>
      </c>
      <c r="K15" s="180" t="s">
        <v>302</v>
      </c>
      <c r="L15" s="178" t="s">
        <v>302</v>
      </c>
      <c r="M15" s="179" t="s">
        <v>302</v>
      </c>
      <c r="N15" s="180" t="s">
        <v>302</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7059.8415285299989</v>
      </c>
      <c r="D16" s="176">
        <v>7691.5714805100015</v>
      </c>
      <c r="E16" s="177">
        <v>7854.6692030199993</v>
      </c>
      <c r="F16" s="178">
        <v>2.4052505769964103</v>
      </c>
      <c r="G16" s="179">
        <v>2.4930222660725443</v>
      </c>
      <c r="H16" s="180">
        <v>2.2596197579111221</v>
      </c>
      <c r="I16" s="178">
        <v>373.83976743142443</v>
      </c>
      <c r="J16" s="179">
        <v>341.15422743775508</v>
      </c>
      <c r="K16" s="180">
        <v>359.70212075936092</v>
      </c>
      <c r="L16" s="178">
        <v>8.9917831631863763</v>
      </c>
      <c r="M16" s="179">
        <v>8.5050508516710046</v>
      </c>
      <c r="N16" s="180">
        <v>8.1279001903038441</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127453.18380911001</v>
      </c>
      <c r="D17" s="176">
        <v>143224.33658070999</v>
      </c>
      <c r="E17" s="177">
        <v>144663.53144259</v>
      </c>
      <c r="F17" s="178">
        <v>4.8625407442878039</v>
      </c>
      <c r="G17" s="179">
        <v>6.950167926084629</v>
      </c>
      <c r="H17" s="180">
        <v>7.678184788270598</v>
      </c>
      <c r="I17" s="178">
        <v>215.58849607576502</v>
      </c>
      <c r="J17" s="179">
        <v>170.84176061926914</v>
      </c>
      <c r="K17" s="180">
        <v>153.69928040818888</v>
      </c>
      <c r="L17" s="178">
        <v>10.483078461681385</v>
      </c>
      <c r="M17" s="179">
        <v>11.873789250918724</v>
      </c>
      <c r="N17" s="180">
        <v>11.80131476798293</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12420.127554999999</v>
      </c>
      <c r="D18" s="176">
        <v>13496.86772</v>
      </c>
      <c r="E18" s="177">
        <v>13635.486956999999</v>
      </c>
      <c r="F18" s="178">
        <v>2.5900190442931406</v>
      </c>
      <c r="G18" s="179">
        <v>2.4521273962667243</v>
      </c>
      <c r="H18" s="180">
        <v>2.6875261892416189</v>
      </c>
      <c r="I18" s="178">
        <v>292.56922240587846</v>
      </c>
      <c r="J18" s="179">
        <v>311.16689519502046</v>
      </c>
      <c r="K18" s="180">
        <v>286.96840690160326</v>
      </c>
      <c r="L18" s="178">
        <v>7.5775985780526067</v>
      </c>
      <c r="M18" s="179">
        <v>7.6302086851896629</v>
      </c>
      <c r="N18" s="180">
        <v>7.7123510903300403</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12688.868078489999</v>
      </c>
      <c r="D19" s="176">
        <v>13732.64489508</v>
      </c>
      <c r="E19" s="177">
        <v>14037.735212180001</v>
      </c>
      <c r="F19" s="178">
        <v>2.2014415028360967</v>
      </c>
      <c r="G19" s="179">
        <v>2.1494906950208468</v>
      </c>
      <c r="H19" s="180">
        <v>2.202144884181735</v>
      </c>
      <c r="I19" s="178">
        <v>377.74387932798152</v>
      </c>
      <c r="J19" s="179">
        <v>357.91231644800018</v>
      </c>
      <c r="K19" s="180">
        <v>356.23510145068849</v>
      </c>
      <c r="L19" s="178">
        <v>8.3158105339492892</v>
      </c>
      <c r="M19" s="179">
        <v>7.6932919383833331</v>
      </c>
      <c r="N19" s="180">
        <v>7.8448130622559509</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0</v>
      </c>
      <c r="D20" s="176">
        <v>0</v>
      </c>
      <c r="E20" s="177">
        <v>0</v>
      </c>
      <c r="F20" s="178" t="s">
        <v>301</v>
      </c>
      <c r="G20" s="179" t="s">
        <v>301</v>
      </c>
      <c r="H20" s="180" t="s">
        <v>301</v>
      </c>
      <c r="I20" s="178" t="s">
        <v>302</v>
      </c>
      <c r="J20" s="179" t="s">
        <v>302</v>
      </c>
      <c r="K20" s="180" t="s">
        <v>302</v>
      </c>
      <c r="L20" s="178" t="s">
        <v>302</v>
      </c>
      <c r="M20" s="179" t="s">
        <v>302</v>
      </c>
      <c r="N20" s="180" t="s">
        <v>302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28723.485668000005</v>
      </c>
      <c r="D22" s="176">
        <v>34152.326746999999</v>
      </c>
      <c r="E22" s="177">
        <v>35988.863866000007</v>
      </c>
      <c r="F22" s="178">
        <v>2.1941894945645144</v>
      </c>
      <c r="G22" s="179">
        <v>2.4488986568783835</v>
      </c>
      <c r="H22" s="180">
        <v>2.6349200145100236</v>
      </c>
      <c r="I22" s="178">
        <v>326.68050429473601</v>
      </c>
      <c r="J22" s="179">
        <v>304.01843607073812</v>
      </c>
      <c r="K22" s="180">
        <v>282.62783553557853</v>
      </c>
      <c r="L22" s="178">
        <v>7.1679893060254738</v>
      </c>
      <c r="M22" s="179">
        <v>7.4451033975989738</v>
      </c>
      <c r="N22" s="180">
        <v>7.4470174051034306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23591.59725105</v>
      </c>
      <c r="D24" s="176">
        <v>31326.09133947</v>
      </c>
      <c r="E24" s="177">
        <v>31341.613304740004</v>
      </c>
      <c r="F24" s="178">
        <v>16.422122533469274</v>
      </c>
      <c r="G24" s="179">
        <v>7.8705010912852478</v>
      </c>
      <c r="H24" s="180">
        <v>8.7060601722992121</v>
      </c>
      <c r="I24" s="178">
        <v>146.9147896851812</v>
      </c>
      <c r="J24" s="179">
        <v>198.84655139487145</v>
      </c>
      <c r="K24" s="180">
        <v>187.11529259907815</v>
      </c>
      <c r="L24" s="178">
        <v>24.126526781889137</v>
      </c>
      <c r="M24" s="179">
        <v>15.650219997516441</v>
      </c>
      <c r="N24" s="180">
        <v>16.290369965249475</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322.01159600000005</v>
      </c>
      <c r="D26" s="176">
        <v>448.63462599999997</v>
      </c>
      <c r="E26" s="177">
        <v>465.51013499999999</v>
      </c>
      <c r="F26" s="178">
        <v>6.0382070836976931</v>
      </c>
      <c r="G26" s="179">
        <v>5.4862385945216818</v>
      </c>
      <c r="H26" s="180">
        <v>5.6694204950016829</v>
      </c>
      <c r="I26" s="178">
        <v>321.63257075148192</v>
      </c>
      <c r="J26" s="179">
        <v>348.21943670310435</v>
      </c>
      <c r="K26" s="180">
        <v>343.40174858583521</v>
      </c>
      <c r="L26" s="178">
        <v>19.420840670594977</v>
      </c>
      <c r="M26" s="179">
        <v>19.104149130031708</v>
      </c>
      <c r="N26" s="180">
        <v>19.468889114519492</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5192.8029230000002</v>
      </c>
      <c r="D27" s="176">
        <v>7147.8207619999994</v>
      </c>
      <c r="E27" s="177">
        <v>7125.2744489999995</v>
      </c>
      <c r="F27" s="178">
        <v>1.8987580592224218</v>
      </c>
      <c r="G27" s="179">
        <v>1.1556919899161848</v>
      </c>
      <c r="H27" s="180">
        <v>1.1455778101495555</v>
      </c>
      <c r="I27" s="178">
        <v>197.39226954204008</v>
      </c>
      <c r="J27" s="179">
        <v>278.22808565184329</v>
      </c>
      <c r="K27" s="180">
        <v>271.47095818499901</v>
      </c>
      <c r="L27" s="178">
        <v>3.7480016262115319</v>
      </c>
      <c r="M27" s="179">
        <v>3.2154596995754949</v>
      </c>
      <c r="N27" s="180">
        <v>3.1099110579677269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13.542416999999999</v>
      </c>
      <c r="D28" s="176">
        <v>10.304359000000002</v>
      </c>
      <c r="E28" s="177">
        <v>9.331842</v>
      </c>
      <c r="F28" s="178">
        <v>6.6778182949173708</v>
      </c>
      <c r="G28" s="179">
        <v>1.5084878156904273</v>
      </c>
      <c r="H28" s="180">
        <v>4.4902496206000908</v>
      </c>
      <c r="I28" s="178">
        <v>228.09447352649119</v>
      </c>
      <c r="J28" s="179">
        <v>746.74987133299021</v>
      </c>
      <c r="K28" s="180">
        <v>249.79869840080383</v>
      </c>
      <c r="L28" s="178">
        <v>15.231734482847486</v>
      </c>
      <c r="M28" s="179">
        <v>11.264630822742101</v>
      </c>
      <c r="N28" s="180">
        <v>11.216585107206061</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171.971059</v>
      </c>
      <c r="D30" s="176">
        <v>133.77700100000004</v>
      </c>
      <c r="E30" s="177">
        <v>136.45498799999999</v>
      </c>
      <c r="F30" s="178">
        <v>0.41310381184545708</v>
      </c>
      <c r="G30" s="179">
        <v>1.4179574858312152</v>
      </c>
      <c r="H30" s="180">
        <v>1.3111114706924456</v>
      </c>
      <c r="I30" s="178">
        <v>1190.6843707727412</v>
      </c>
      <c r="J30" s="179">
        <v>239.10093357534211</v>
      </c>
      <c r="K30" s="180">
        <v>226.53832115666344</v>
      </c>
      <c r="L30" s="178">
        <v>4.9187625227102902</v>
      </c>
      <c r="M30" s="179">
        <v>3.3903495863238846</v>
      </c>
      <c r="N30" s="180">
        <v>2.9701699141991056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50130.488249000002</v>
      </c>
      <c r="D31" s="176">
        <v>59605.438542999997</v>
      </c>
      <c r="E31" s="177">
        <v>62195.503318999996</v>
      </c>
      <c r="F31" s="178">
        <v>3.719954189828182</v>
      </c>
      <c r="G31" s="179">
        <v>3.5957916632956395</v>
      </c>
      <c r="H31" s="180">
        <v>3.6954118406464795</v>
      </c>
      <c r="I31" s="178">
        <v>218.84163635705107</v>
      </c>
      <c r="J31" s="179">
        <v>235.19676831579736</v>
      </c>
      <c r="K31" s="180">
        <v>225.45238544223079</v>
      </c>
      <c r="L31" s="178">
        <v>8.1408086207526758</v>
      </c>
      <c r="M31" s="179">
        <v>8.4571857874402028</v>
      </c>
      <c r="N31" s="180">
        <v>8.3313941466521353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3496.6753240000003</v>
      </c>
      <c r="D32" s="176">
        <v>3605.1120839999999</v>
      </c>
      <c r="E32" s="177">
        <v>3605.3892100000003</v>
      </c>
      <c r="F32" s="178">
        <v>6.7529055780301555</v>
      </c>
      <c r="G32" s="179">
        <v>6.143960876640528</v>
      </c>
      <c r="H32" s="180">
        <v>5.415619191915205</v>
      </c>
      <c r="I32" s="178">
        <v>151.26796943154147</v>
      </c>
      <c r="J32" s="179">
        <v>163.85741969328694</v>
      </c>
      <c r="K32" s="180">
        <v>177.03561076678776</v>
      </c>
      <c r="L32" s="178">
        <v>10.214983145515513</v>
      </c>
      <c r="M32" s="179">
        <v>10.067335759428223</v>
      </c>
      <c r="N32" s="180">
        <v>9.5875745132104591</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680.06673500000011</v>
      </c>
      <c r="D33" s="176">
        <v>885.93560600000001</v>
      </c>
      <c r="E33" s="177">
        <v>891.01743799999997</v>
      </c>
      <c r="F33" s="178">
        <v>0.95834168392312236</v>
      </c>
      <c r="G33" s="179">
        <v>4.0941428196757679</v>
      </c>
      <c r="H33" s="180">
        <v>4.0707922710711308</v>
      </c>
      <c r="I33" s="178">
        <v>766.2986855266463</v>
      </c>
      <c r="J33" s="179">
        <v>170.11758746247637</v>
      </c>
      <c r="K33" s="180">
        <v>176.24440024747824</v>
      </c>
      <c r="L33" s="178">
        <v>7.3437597267568151</v>
      </c>
      <c r="M33" s="179">
        <v>6.9648569921006214</v>
      </c>
      <c r="N33" s="180">
        <v>7.1745434234700127</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1997.21626264</v>
      </c>
      <c r="D35" s="176">
        <v>2379.1442316999996</v>
      </c>
      <c r="E35" s="177">
        <v>2386.0622569800003</v>
      </c>
      <c r="F35" s="178">
        <v>1.5231257169811685</v>
      </c>
      <c r="G35" s="179">
        <v>1.7806834005909926</v>
      </c>
      <c r="H35" s="180">
        <v>1.5728997497953627</v>
      </c>
      <c r="I35" s="178">
        <v>150.62083549973434</v>
      </c>
      <c r="J35" s="179">
        <v>172.1916826252251</v>
      </c>
      <c r="K35" s="180">
        <v>202.31394319632508</v>
      </c>
      <c r="L35" s="178">
        <v>2.2941446806283556</v>
      </c>
      <c r="M35" s="179">
        <v>3.0661887097057074</v>
      </c>
      <c r="N35" s="180">
        <v>3.1821955063361296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686.38521362999995</v>
      </c>
      <c r="D36" s="176">
        <v>901.44325499999991</v>
      </c>
      <c r="E36" s="177">
        <v>877.35582799999997</v>
      </c>
      <c r="F36" s="178">
        <v>2.7050936050625425</v>
      </c>
      <c r="G36" s="179">
        <v>2.2235406265256263</v>
      </c>
      <c r="H36" s="180">
        <v>2.5675075358364179</v>
      </c>
      <c r="I36" s="178">
        <v>238.26206119661632</v>
      </c>
      <c r="J36" s="179">
        <v>314.0074587068811</v>
      </c>
      <c r="K36" s="180">
        <v>302.89781972324914</v>
      </c>
      <c r="L36" s="178">
        <v>6.4452117807198697</v>
      </c>
      <c r="M36" s="179">
        <v>6.9820834146681818</v>
      </c>
      <c r="N36" s="180">
        <v>7.7769243472786282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6">
        <v>0</v>
      </c>
      <c r="E37" s="177">
        <v>0</v>
      </c>
      <c r="F37" s="178" t="s">
        <v>301</v>
      </c>
      <c r="G37" s="179" t="s">
        <v>301</v>
      </c>
      <c r="H37" s="180" t="s">
        <v>301</v>
      </c>
      <c r="I37" s="178" t="s">
        <v>302</v>
      </c>
      <c r="J37" s="179" t="s">
        <v>302</v>
      </c>
      <c r="K37" s="180" t="s">
        <v>302</v>
      </c>
      <c r="L37" s="178" t="s">
        <v>302</v>
      </c>
      <c r="M37" s="179" t="s">
        <v>302</v>
      </c>
      <c r="N37" s="180" t="s">
        <v>302</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18417.136089</v>
      </c>
      <c r="D38" s="176">
        <v>23074.853733999997</v>
      </c>
      <c r="E38" s="177">
        <v>23429.184264</v>
      </c>
      <c r="F38" s="178">
        <v>2.1828257121915433</v>
      </c>
      <c r="G38" s="179">
        <v>2.1122450509050759</v>
      </c>
      <c r="H38" s="180">
        <v>2.1259056029762249</v>
      </c>
      <c r="I38" s="178">
        <v>200.90430586068518</v>
      </c>
      <c r="J38" s="179">
        <v>202.66796694154269</v>
      </c>
      <c r="K38" s="180">
        <v>200.78504208604335</v>
      </c>
      <c r="L38" s="178">
        <v>4.3853908452269783</v>
      </c>
      <c r="M38" s="179">
        <v>4.2808441014926704</v>
      </c>
      <c r="N38" s="180">
        <v>4.2685004596453666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19.603434</v>
      </c>
      <c r="D40" s="176">
        <v>36.830399</v>
      </c>
      <c r="E40" s="177">
        <v>36.182786</v>
      </c>
      <c r="F40" s="178">
        <v>0.18655915081000604</v>
      </c>
      <c r="G40" s="179">
        <v>2.9424226438600356</v>
      </c>
      <c r="H40" s="180">
        <v>3.1436799808616169</v>
      </c>
      <c r="I40" s="178">
        <v>1084.7533632286995</v>
      </c>
      <c r="J40" s="179">
        <v>162.05622189043891</v>
      </c>
      <c r="K40" s="180">
        <v>157.95470829585986</v>
      </c>
      <c r="L40" s="178">
        <v>2.023706662822442</v>
      </c>
      <c r="M40" s="179">
        <v>4.7683789686883378</v>
      </c>
      <c r="N40" s="180">
        <v>4.9655905435253107</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260.25552699999997</v>
      </c>
      <c r="E41" s="177">
        <v>311.06766599999997</v>
      </c>
      <c r="F41" s="178" t="s">
        <v>301</v>
      </c>
      <c r="G41" s="179">
        <v>9.7730220346098555</v>
      </c>
      <c r="H41" s="180">
        <v>14.587845655420836</v>
      </c>
      <c r="I41" s="178" t="s">
        <v>302</v>
      </c>
      <c r="J41" s="179">
        <v>246.79241025003898</v>
      </c>
      <c r="K41" s="180">
        <v>168.50683450162524</v>
      </c>
      <c r="L41" s="178" t="s">
        <v>302</v>
      </c>
      <c r="M41" s="179">
        <v>24.119076633481068</v>
      </c>
      <c r="N41" s="180">
        <v>24.58151693593252</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0</v>
      </c>
      <c r="D42" s="176">
        <v>0</v>
      </c>
      <c r="E42" s="177">
        <v>0</v>
      </c>
      <c r="F42" s="178" t="s">
        <v>301</v>
      </c>
      <c r="G42" s="179" t="s">
        <v>301</v>
      </c>
      <c r="H42" s="180" t="s">
        <v>301</v>
      </c>
      <c r="I42" s="178" t="s">
        <v>302</v>
      </c>
      <c r="J42" s="179" t="s">
        <v>302</v>
      </c>
      <c r="K42" s="180" t="s">
        <v>302</v>
      </c>
      <c r="L42" s="178" t="s">
        <v>302</v>
      </c>
      <c r="M42" s="179" t="s">
        <v>302</v>
      </c>
      <c r="N42" s="180" t="s">
        <v>302</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0</v>
      </c>
      <c r="D43" s="176">
        <v>0</v>
      </c>
      <c r="E43" s="177">
        <v>0</v>
      </c>
      <c r="F43" s="178" t="s">
        <v>301</v>
      </c>
      <c r="G43" s="179" t="s">
        <v>301</v>
      </c>
      <c r="H43" s="180" t="s">
        <v>301</v>
      </c>
      <c r="I43" s="178" t="s">
        <v>302</v>
      </c>
      <c r="J43" s="179" t="s">
        <v>302</v>
      </c>
      <c r="K43" s="180" t="s">
        <v>302</v>
      </c>
      <c r="L43" s="178" t="s">
        <v>302</v>
      </c>
      <c r="M43" s="179" t="s">
        <v>302</v>
      </c>
      <c r="N43" s="180" t="s">
        <v>302</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487.96779199999997</v>
      </c>
      <c r="D45" s="176">
        <v>58.784272000000001</v>
      </c>
      <c r="E45" s="177">
        <v>57.929811999999998</v>
      </c>
      <c r="F45" s="178">
        <v>0.27741134193545297</v>
      </c>
      <c r="G45" s="179">
        <v>99.663205831655105</v>
      </c>
      <c r="H45" s="180">
        <v>99.657457890593534</v>
      </c>
      <c r="I45" s="178">
        <v>1588.7476194486428</v>
      </c>
      <c r="J45" s="179">
        <v>74.212176603092644</v>
      </c>
      <c r="K45" s="180">
        <v>80.91245977187657</v>
      </c>
      <c r="L45" s="178">
        <v>4.4073660910800445</v>
      </c>
      <c r="M45" s="179">
        <v>73.962234320091596</v>
      </c>
      <c r="N45" s="180">
        <v>80.63530052540132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5866.8330470000001</v>
      </c>
      <c r="D47" s="176">
        <v>7698.4658129999998</v>
      </c>
      <c r="E47" s="177">
        <v>7951.3399620000009</v>
      </c>
      <c r="F47" s="178">
        <v>1.0132256112247264</v>
      </c>
      <c r="G47" s="179">
        <v>1.1973936916669659</v>
      </c>
      <c r="H47" s="180">
        <v>1.2556763196789091</v>
      </c>
      <c r="I47" s="178">
        <v>252.68914548596831</v>
      </c>
      <c r="J47" s="179">
        <v>202.44249614106798</v>
      </c>
      <c r="K47" s="180">
        <v>227.82203572158966</v>
      </c>
      <c r="L47" s="178">
        <v>2.560311138848741</v>
      </c>
      <c r="M47" s="179">
        <v>2.4240336780462886</v>
      </c>
      <c r="N47" s="180">
        <v>2.8607073535664274</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6">
        <v>0</v>
      </c>
      <c r="E49" s="177">
        <v>0</v>
      </c>
      <c r="F49" s="178" t="s">
        <v>301</v>
      </c>
      <c r="G49" s="179" t="s">
        <v>301</v>
      </c>
      <c r="H49" s="180" t="s">
        <v>301</v>
      </c>
      <c r="I49" s="178" t="s">
        <v>302</v>
      </c>
      <c r="J49" s="179" t="s">
        <v>302</v>
      </c>
      <c r="K49" s="180" t="s">
        <v>302</v>
      </c>
      <c r="L49" s="178" t="s">
        <v>302</v>
      </c>
      <c r="M49" s="179" t="s">
        <v>302</v>
      </c>
      <c r="N49" s="180" t="s">
        <v>302</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105">
        <v>0</v>
      </c>
      <c r="D50" s="176">
        <v>0</v>
      </c>
      <c r="E50" s="177">
        <v>0</v>
      </c>
      <c r="F50" s="178" t="s">
        <v>301</v>
      </c>
      <c r="G50" s="179" t="s">
        <v>301</v>
      </c>
      <c r="H50" s="180" t="s">
        <v>301</v>
      </c>
      <c r="I50" s="178" t="s">
        <v>302</v>
      </c>
      <c r="J50" s="179" t="s">
        <v>302</v>
      </c>
      <c r="K50" s="180" t="s">
        <v>302</v>
      </c>
      <c r="L50" s="178" t="s">
        <v>302</v>
      </c>
      <c r="M50" s="179" t="s">
        <v>302</v>
      </c>
      <c r="N50" s="180" t="s">
        <v>302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105">
        <v>275.55853200000001</v>
      </c>
      <c r="D51" s="176">
        <v>656.39212599999996</v>
      </c>
      <c r="E51" s="177">
        <v>728.15819499999998</v>
      </c>
      <c r="F51" s="178">
        <v>16.69364859296028</v>
      </c>
      <c r="G51" s="179">
        <v>10.842122746609546</v>
      </c>
      <c r="H51" s="180">
        <v>10.420354467067423</v>
      </c>
      <c r="I51" s="178">
        <v>181.50286952786641</v>
      </c>
      <c r="J51" s="179">
        <v>232.62350695913997</v>
      </c>
      <c r="K51" s="180">
        <v>237.97689315944498</v>
      </c>
      <c r="L51" s="178">
        <v>30.299451225121199</v>
      </c>
      <c r="M51" s="179">
        <v>25.221326161977757</v>
      </c>
      <c r="N51" s="180">
        <v>24.79803581692849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63</v>
      </c>
      <c r="C52" s="105">
        <v>0</v>
      </c>
      <c r="D52" s="176">
        <v>0</v>
      </c>
      <c r="E52" s="177">
        <v>0</v>
      </c>
      <c r="F52" s="178" t="s">
        <v>301</v>
      </c>
      <c r="G52" s="179" t="s">
        <v>301</v>
      </c>
      <c r="H52" s="180" t="s">
        <v>301</v>
      </c>
      <c r="I52" s="178" t="s">
        <v>302</v>
      </c>
      <c r="J52" s="179" t="s">
        <v>302</v>
      </c>
      <c r="K52" s="180" t="s">
        <v>302</v>
      </c>
      <c r="L52" s="178" t="s">
        <v>302</v>
      </c>
      <c r="M52" s="179" t="s">
        <v>302</v>
      </c>
      <c r="N52" s="180" t="s">
        <v>302</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47.683987080000001</v>
      </c>
      <c r="D54" s="176">
        <v>4.5609098599999998</v>
      </c>
      <c r="E54" s="177">
        <v>3.2911489</v>
      </c>
      <c r="F54" s="178">
        <v>16.188603413236223</v>
      </c>
      <c r="G54" s="179">
        <v>35.421013560658267</v>
      </c>
      <c r="H54" s="180">
        <v>27.992873856299848</v>
      </c>
      <c r="I54" s="178">
        <v>164.35653862993996</v>
      </c>
      <c r="J54" s="179">
        <v>96.506983972038739</v>
      </c>
      <c r="K54" s="180">
        <v>110.03078562388735</v>
      </c>
      <c r="L54" s="178">
        <v>26.607028222523375</v>
      </c>
      <c r="M54" s="179">
        <v>34.183751879718145</v>
      </c>
      <c r="N54" s="180">
        <v>30.800779022790493</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6">
        <v>0</v>
      </c>
      <c r="E55" s="177">
        <v>0</v>
      </c>
      <c r="F55" s="178" t="s">
        <v>301</v>
      </c>
      <c r="G55" s="179" t="s">
        <v>301</v>
      </c>
      <c r="H55" s="180" t="s">
        <v>301</v>
      </c>
      <c r="I55" s="178" t="s">
        <v>302</v>
      </c>
      <c r="J55" s="179" t="s">
        <v>302</v>
      </c>
      <c r="K55" s="180" t="s">
        <v>302</v>
      </c>
      <c r="L55" s="178" t="s">
        <v>302</v>
      </c>
      <c r="M55" s="179" t="s">
        <v>302</v>
      </c>
      <c r="N55" s="180" t="s">
        <v>302</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235</v>
      </c>
      <c r="C56" s="105">
        <v>0</v>
      </c>
      <c r="D56" s="176">
        <v>0</v>
      </c>
      <c r="E56" s="177">
        <v>0</v>
      </c>
      <c r="F56" s="178" t="s">
        <v>301</v>
      </c>
      <c r="G56" s="179" t="s">
        <v>301</v>
      </c>
      <c r="H56" s="180" t="s">
        <v>301</v>
      </c>
      <c r="I56" s="178" t="s">
        <v>302</v>
      </c>
      <c r="J56" s="179" t="s">
        <v>302</v>
      </c>
      <c r="K56" s="180" t="s">
        <v>302</v>
      </c>
      <c r="L56" s="178" t="s">
        <v>302</v>
      </c>
      <c r="M56" s="179" t="s">
        <v>302</v>
      </c>
      <c r="N56" s="180" t="s">
        <v>302</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300</v>
      </c>
      <c r="C57" s="105">
        <v>0</v>
      </c>
      <c r="D57" s="176">
        <v>0</v>
      </c>
      <c r="E57" s="177">
        <v>0.31970323</v>
      </c>
      <c r="F57" s="178" t="s">
        <v>301</v>
      </c>
      <c r="G57" s="179" t="s">
        <v>301</v>
      </c>
      <c r="H57" s="180">
        <v>0</v>
      </c>
      <c r="I57" s="178" t="s">
        <v>302</v>
      </c>
      <c r="J57" s="179" t="s">
        <v>302</v>
      </c>
      <c r="K57" s="180" t="s">
        <v>302</v>
      </c>
      <c r="L57" s="178" t="s">
        <v>302</v>
      </c>
      <c r="M57" s="179" t="s">
        <v>302</v>
      </c>
      <c r="N57" s="180">
        <v>156.31385081720944</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68</v>
      </c>
      <c r="C58" s="105">
        <v>0</v>
      </c>
      <c r="D58" s="176">
        <v>0</v>
      </c>
      <c r="E58" s="177">
        <v>0</v>
      </c>
      <c r="F58" s="178" t="s">
        <v>301</v>
      </c>
      <c r="G58" s="179" t="s">
        <v>301</v>
      </c>
      <c r="H58" s="180" t="s">
        <v>301</v>
      </c>
      <c r="I58" s="178" t="s">
        <v>302</v>
      </c>
      <c r="J58" s="179" t="s">
        <v>302</v>
      </c>
      <c r="K58" s="180" t="s">
        <v>302</v>
      </c>
      <c r="L58" s="178" t="s">
        <v>302</v>
      </c>
      <c r="M58" s="179" t="s">
        <v>302</v>
      </c>
      <c r="N58" s="180" t="s">
        <v>302</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55</v>
      </c>
      <c r="C59" s="105">
        <v>450.95068900000001</v>
      </c>
      <c r="D59" s="176">
        <v>462.87725599999999</v>
      </c>
      <c r="E59" s="177">
        <v>484.36965400000003</v>
      </c>
      <c r="F59" s="178">
        <v>9.2443282640155804</v>
      </c>
      <c r="G59" s="179">
        <v>6.8916952791476112</v>
      </c>
      <c r="H59" s="180">
        <v>7.0956616947766085</v>
      </c>
      <c r="I59" s="178">
        <v>125.38641327316415</v>
      </c>
      <c r="J59" s="179">
        <v>164.99808621229596</v>
      </c>
      <c r="K59" s="180">
        <v>166.49854148617578</v>
      </c>
      <c r="L59" s="178">
        <v>11.591131641446498</v>
      </c>
      <c r="M59" s="179">
        <v>11.371165318176704</v>
      </c>
      <c r="N59" s="180">
        <v>11.814173230596316</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7861.3975499999997</v>
      </c>
      <c r="D60" s="176" t="s">
        <v>301</v>
      </c>
      <c r="E60" s="177" t="s">
        <v>301</v>
      </c>
      <c r="F60" s="178">
        <v>2.5157804797697838</v>
      </c>
      <c r="G60" s="179" t="s">
        <v>301</v>
      </c>
      <c r="H60" s="180" t="s">
        <v>301</v>
      </c>
      <c r="I60" s="178">
        <v>138.07851381797758</v>
      </c>
      <c r="J60" s="176" t="s">
        <v>301</v>
      </c>
      <c r="K60" s="177" t="s">
        <v>301</v>
      </c>
      <c r="L60" s="178">
        <v>3.4737522973889039</v>
      </c>
      <c r="M60" s="176" t="s">
        <v>301</v>
      </c>
      <c r="N60" s="177" t="s">
        <v>301</v>
      </c>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184"/>
      <c r="D61" s="185"/>
      <c r="E61" s="186"/>
      <c r="F61" s="187"/>
      <c r="G61" s="188"/>
      <c r="H61" s="189"/>
      <c r="I61" s="187"/>
      <c r="J61" s="188"/>
      <c r="K61" s="189"/>
      <c r="L61" s="187"/>
      <c r="M61" s="188"/>
      <c r="N61" s="189"/>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482</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116"/>
      <c r="D63" s="116"/>
      <c r="E63" s="116"/>
      <c r="F63" s="116"/>
      <c r="G63" s="116"/>
      <c r="H63" s="116"/>
    </row>
    <row r="64" spans="1:102" ht="27.75" customHeight="1">
      <c r="B64" s="117"/>
      <c r="C64" s="116"/>
      <c r="D64" s="116"/>
      <c r="E64" s="116"/>
      <c r="F64" s="116"/>
      <c r="G64" s="116"/>
      <c r="H64" s="116"/>
    </row>
    <row r="65" spans="2:14" ht="20.100000000000001" customHeight="1">
      <c r="B65" s="117"/>
      <c r="C65" s="63"/>
      <c r="D65" s="63"/>
      <c r="E65" s="63"/>
      <c r="F65" s="63"/>
      <c r="G65" s="190"/>
      <c r="H65" s="63"/>
      <c r="I65" s="63"/>
      <c r="J65" s="63"/>
      <c r="K65" s="63"/>
      <c r="L65" s="63"/>
      <c r="M65" s="63"/>
      <c r="N65" s="63"/>
    </row>
    <row r="66" spans="2:14" ht="20.100000000000001" customHeight="1">
      <c r="B66" s="63"/>
      <c r="C66" s="63"/>
      <c r="D66" s="63"/>
      <c r="E66" s="63"/>
      <c r="F66" s="63"/>
      <c r="G66" s="63"/>
      <c r="H66" s="63"/>
      <c r="I66" s="63"/>
      <c r="J66" s="190"/>
      <c r="K66" s="63"/>
      <c r="L66" s="63"/>
      <c r="M66" s="63"/>
      <c r="N66" s="63"/>
    </row>
    <row r="67" spans="2:14" ht="34.5" customHeight="1">
      <c r="B67" s="63"/>
      <c r="C67" s="192"/>
      <c r="D67" s="192"/>
      <c r="E67" s="192"/>
      <c r="F67" s="192"/>
      <c r="G67" s="192"/>
      <c r="H67" s="192"/>
      <c r="I67" s="192"/>
      <c r="J67" s="192"/>
      <c r="K67" s="192"/>
      <c r="L67" s="192"/>
      <c r="M67" s="192"/>
      <c r="N67" s="192"/>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1"/>
  <sheetViews>
    <sheetView showGridLines="0" zoomScale="70" zoomScaleNormal="70" workbookViewId="0">
      <pane xSplit="2" ySplit="7" topLeftCell="C8" activePane="bottomRight" state="frozen"/>
      <selection pane="topRight"/>
      <selection pane="bottomLeft"/>
      <selection pane="bottomRight" activeCell="E63" sqref="E63"/>
    </sheetView>
  </sheetViews>
  <sheetFormatPr baseColWidth="10" defaultColWidth="0" defaultRowHeight="15"/>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29" customFormat="1" ht="20.100000000000001" customHeight="1">
      <c r="A2" s="72"/>
      <c r="B2" s="87" t="s">
        <v>17</v>
      </c>
      <c r="C2" s="288"/>
      <c r="D2" s="288"/>
      <c r="E2" s="288"/>
      <c r="F2" s="288"/>
      <c r="G2" s="288"/>
      <c r="H2" s="288"/>
      <c r="I2" s="288"/>
      <c r="J2" s="288"/>
      <c r="K2" s="288"/>
      <c r="L2" s="288"/>
      <c r="M2" s="288"/>
      <c r="N2" s="288"/>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0"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0" customFormat="1" ht="20.100000000000001" customHeight="1">
      <c r="A4" s="74"/>
      <c r="B4" s="230"/>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2"/>
      <c r="C5" s="656" t="s">
        <v>204</v>
      </c>
      <c r="D5" s="657"/>
      <c r="E5" s="658"/>
      <c r="F5" s="656" t="s">
        <v>201</v>
      </c>
      <c r="G5" s="657"/>
      <c r="H5" s="658"/>
      <c r="I5" s="656" t="s">
        <v>196</v>
      </c>
      <c r="J5" s="657"/>
      <c r="K5" s="658"/>
      <c r="L5" s="656" t="s">
        <v>197</v>
      </c>
      <c r="M5" s="657"/>
      <c r="N5" s="65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3"/>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296" t="s">
        <v>298</v>
      </c>
      <c r="C7" s="169">
        <v>651405.91516465996</v>
      </c>
      <c r="D7" s="256">
        <v>676429.46162494004</v>
      </c>
      <c r="E7" s="297">
        <v>720815.45169668004</v>
      </c>
      <c r="F7" s="252">
        <v>3.3448731427872183</v>
      </c>
      <c r="G7" s="298">
        <v>3.3213191252818222</v>
      </c>
      <c r="H7" s="299">
        <v>3.2030864856842167</v>
      </c>
      <c r="I7" s="252">
        <v>310.43219799267672</v>
      </c>
      <c r="J7" s="298">
        <v>325.78807002421928</v>
      </c>
      <c r="K7" s="299">
        <v>322.94528862657393</v>
      </c>
      <c r="L7" s="252">
        <v>10.383563217221086</v>
      </c>
      <c r="M7" s="298">
        <v>10.820461477600931</v>
      </c>
      <c r="N7" s="299">
        <v>10.344216896151677</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208381.31964228998</v>
      </c>
      <c r="D8" s="176">
        <v>222616.41106407999</v>
      </c>
      <c r="E8" s="177">
        <v>237319.05690784997</v>
      </c>
      <c r="F8" s="178">
        <v>2.9202961726157568</v>
      </c>
      <c r="G8" s="179">
        <v>2.9301736847030315</v>
      </c>
      <c r="H8" s="180">
        <v>2.7957055844597614</v>
      </c>
      <c r="I8" s="178">
        <v>325.32419910427927</v>
      </c>
      <c r="J8" s="179">
        <v>352.38065298954331</v>
      </c>
      <c r="K8" s="180">
        <v>350.24623400031805</v>
      </c>
      <c r="L8" s="178">
        <v>9.5004301350351312</v>
      </c>
      <c r="M8" s="179">
        <v>10.325365163884305</v>
      </c>
      <c r="N8" s="180">
        <v>9.7918535233068962</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88281.469962999996</v>
      </c>
      <c r="D9" s="176">
        <v>81447.840513999996</v>
      </c>
      <c r="E9" s="177">
        <v>85450.867020999998</v>
      </c>
      <c r="F9" s="178">
        <v>3.9342799417088141</v>
      </c>
      <c r="G9" s="179">
        <v>3.58420418954903</v>
      </c>
      <c r="H9" s="180">
        <v>3.4558578654026646</v>
      </c>
      <c r="I9" s="178">
        <v>298.004780904634</v>
      </c>
      <c r="J9" s="179">
        <v>324.3519013375552</v>
      </c>
      <c r="K9" s="180">
        <v>325.21479904426843</v>
      </c>
      <c r="L9" s="178">
        <v>11.724342320464313</v>
      </c>
      <c r="M9" s="179">
        <v>11.625434436622589</v>
      </c>
      <c r="N9" s="180">
        <v>11.238961212224821</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66117.036149730004</v>
      </c>
      <c r="D10" s="176">
        <v>72444.020462750006</v>
      </c>
      <c r="E10" s="177">
        <v>76897.431076980007</v>
      </c>
      <c r="F10" s="178">
        <v>2.7343643780792535</v>
      </c>
      <c r="G10" s="179">
        <v>2.9712508878863098</v>
      </c>
      <c r="H10" s="180">
        <v>2.9771283370938706</v>
      </c>
      <c r="I10" s="178">
        <v>335.44189758247268</v>
      </c>
      <c r="J10" s="179">
        <v>324.42313943800059</v>
      </c>
      <c r="K10" s="180">
        <v>323.42852662431329</v>
      </c>
      <c r="L10" s="178">
        <v>9.1722037566482264</v>
      </c>
      <c r="M10" s="179">
        <v>9.639425411060234</v>
      </c>
      <c r="N10" s="180">
        <v>9.6288823163776254</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149786.18582680999</v>
      </c>
      <c r="D11" s="176">
        <v>160360.38669913998</v>
      </c>
      <c r="E11" s="177">
        <v>175491.72564096001</v>
      </c>
      <c r="F11" s="178">
        <v>2.9049932327145034</v>
      </c>
      <c r="G11" s="179">
        <v>3.2819052000815767</v>
      </c>
      <c r="H11" s="180">
        <v>3.071268596940623</v>
      </c>
      <c r="I11" s="178">
        <v>301.21557964558343</v>
      </c>
      <c r="J11" s="179">
        <v>284.50837575696528</v>
      </c>
      <c r="K11" s="180">
        <v>287.67922795454643</v>
      </c>
      <c r="L11" s="178">
        <v>8.7502922045859641</v>
      </c>
      <c r="M11" s="179">
        <v>9.3372951786354754</v>
      </c>
      <c r="N11" s="180">
        <v>8.8354017880892144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105">
        <v>12548.200069</v>
      </c>
      <c r="D12" s="176">
        <v>13734.693356</v>
      </c>
      <c r="E12" s="177">
        <v>14419.6649</v>
      </c>
      <c r="F12" s="178">
        <v>2.5730880941056822</v>
      </c>
      <c r="G12" s="179">
        <v>3.0018206909576959</v>
      </c>
      <c r="H12" s="180">
        <v>2.912551123154048</v>
      </c>
      <c r="I12" s="178">
        <v>460.71102097378844</v>
      </c>
      <c r="J12" s="179">
        <v>438.42501294116715</v>
      </c>
      <c r="K12" s="180">
        <v>437.5339292256773</v>
      </c>
      <c r="L12" s="178">
        <v>11.854500428909283</v>
      </c>
      <c r="M12" s="179">
        <v>13.160732752801913</v>
      </c>
      <c r="N12" s="180">
        <v>12.7433993698425</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105">
        <v>46599.405432</v>
      </c>
      <c r="D13" s="176">
        <v>40688.906825999999</v>
      </c>
      <c r="E13" s="177">
        <v>42080.076882000001</v>
      </c>
      <c r="F13" s="178">
        <v>3.2893825077592034</v>
      </c>
      <c r="G13" s="179">
        <v>4.35526487988031</v>
      </c>
      <c r="H13" s="180">
        <v>4.0396766331174216</v>
      </c>
      <c r="I13" s="178">
        <v>402.44129709783169</v>
      </c>
      <c r="J13" s="179">
        <v>344.00529880524005</v>
      </c>
      <c r="K13" s="180">
        <v>348.57567096457075</v>
      </c>
      <c r="L13" s="178">
        <v>13.237833630735324</v>
      </c>
      <c r="M13" s="179">
        <v>14.982341963791937</v>
      </c>
      <c r="N13" s="180">
        <v>14.08132992868803</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16563.338514999999</v>
      </c>
      <c r="D14" s="176">
        <v>16564.145352</v>
      </c>
      <c r="E14" s="177">
        <v>17692.703529000002</v>
      </c>
      <c r="F14" s="178">
        <v>1.1950667905551771</v>
      </c>
      <c r="G14" s="179">
        <v>1.5652538932151725</v>
      </c>
      <c r="H14" s="180">
        <v>1.5739393730503513</v>
      </c>
      <c r="I14" s="178">
        <v>838.50415683896176</v>
      </c>
      <c r="J14" s="179">
        <v>710.110743614797</v>
      </c>
      <c r="K14" s="180">
        <v>669.302155002944</v>
      </c>
      <c r="L14" s="178">
        <v>10.020684715807127</v>
      </c>
      <c r="M14" s="179">
        <v>11.115036060569821</v>
      </c>
      <c r="N14" s="180">
        <v>10.534410142265827</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105">
        <v>0</v>
      </c>
      <c r="D15" s="176">
        <v>0</v>
      </c>
      <c r="E15" s="177">
        <v>0</v>
      </c>
      <c r="F15" s="178" t="s">
        <v>301</v>
      </c>
      <c r="G15" s="179" t="s">
        <v>301</v>
      </c>
      <c r="H15" s="180" t="s">
        <v>301</v>
      </c>
      <c r="I15" s="178" t="s">
        <v>302</v>
      </c>
      <c r="J15" s="179" t="s">
        <v>302</v>
      </c>
      <c r="K15" s="180" t="s">
        <v>302</v>
      </c>
      <c r="L15" s="178" t="s">
        <v>302</v>
      </c>
      <c r="M15" s="179" t="s">
        <v>302</v>
      </c>
      <c r="N15" s="180" t="s">
        <v>302</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2877.7303718799999</v>
      </c>
      <c r="D16" s="176">
        <v>3119.7248783099999</v>
      </c>
      <c r="E16" s="177">
        <v>3191.8228666499999</v>
      </c>
      <c r="F16" s="178">
        <v>2.8072378430375302</v>
      </c>
      <c r="G16" s="179">
        <v>2.9531880250257476</v>
      </c>
      <c r="H16" s="180">
        <v>2.6112012812752123</v>
      </c>
      <c r="I16" s="178">
        <v>411.38918931135981</v>
      </c>
      <c r="J16" s="179">
        <v>381.78867596717055</v>
      </c>
      <c r="K16" s="180">
        <v>417.73919842112844</v>
      </c>
      <c r="L16" s="178">
        <v>11.548673004513796</v>
      </c>
      <c r="M16" s="179">
        <v>11.274937459566834</v>
      </c>
      <c r="N16" s="180">
        <v>10.908011301561304</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8034.1466506300003</v>
      </c>
      <c r="D17" s="176">
        <v>6297.1291118099998</v>
      </c>
      <c r="E17" s="177">
        <v>6488.9616913399996</v>
      </c>
      <c r="F17" s="178">
        <v>8.0010492070068615</v>
      </c>
      <c r="G17" s="179">
        <v>7.2132138019549181</v>
      </c>
      <c r="H17" s="180">
        <v>6.9813097256311654</v>
      </c>
      <c r="I17" s="178">
        <v>251.97999979119624</v>
      </c>
      <c r="J17" s="179">
        <v>317.97523608036613</v>
      </c>
      <c r="K17" s="180">
        <v>298.21343808064989</v>
      </c>
      <c r="L17" s="178">
        <v>20.161043775109398</v>
      </c>
      <c r="M17" s="179">
        <v>22.936233615747703</v>
      </c>
      <c r="N17" s="180">
        <v>20.819203755863487</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1616.9532060000001</v>
      </c>
      <c r="D18" s="176">
        <v>1794.0142960000001</v>
      </c>
      <c r="E18" s="177">
        <v>1868.974158</v>
      </c>
      <c r="F18" s="178">
        <v>3.0173262169220743</v>
      </c>
      <c r="G18" s="179">
        <v>2.2823873305410936</v>
      </c>
      <c r="H18" s="180">
        <v>3.3217386518834893</v>
      </c>
      <c r="I18" s="178">
        <v>518.21709810865627</v>
      </c>
      <c r="J18" s="179">
        <v>645.41202019080822</v>
      </c>
      <c r="K18" s="180">
        <v>449.97933956748506</v>
      </c>
      <c r="L18" s="178">
        <v>15.636300361805274</v>
      </c>
      <c r="M18" s="179">
        <v>14.730802178624334</v>
      </c>
      <c r="N18" s="180">
        <v>14.947137647903208</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6216.7871585299999</v>
      </c>
      <c r="D19" s="176">
        <v>6414.6738561799993</v>
      </c>
      <c r="E19" s="177">
        <v>6634.6528748299997</v>
      </c>
      <c r="F19" s="178">
        <v>3.4004172927159715</v>
      </c>
      <c r="G19" s="179">
        <v>3.3019683021910518</v>
      </c>
      <c r="H19" s="180">
        <v>3.2977374260233048</v>
      </c>
      <c r="I19" s="178">
        <v>385.69213102655328</v>
      </c>
      <c r="J19" s="179">
        <v>385.54267640981021</v>
      </c>
      <c r="K19" s="180">
        <v>385.70260795966107</v>
      </c>
      <c r="L19" s="178">
        <v>13.115141920071663</v>
      </c>
      <c r="M19" s="179">
        <v>12.73049696647095</v>
      </c>
      <c r="N19" s="180">
        <v>12.719459255833682</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0</v>
      </c>
      <c r="D20" s="176">
        <v>0</v>
      </c>
      <c r="E20" s="177">
        <v>0</v>
      </c>
      <c r="F20" s="178" t="s">
        <v>301</v>
      </c>
      <c r="G20" s="179" t="s">
        <v>301</v>
      </c>
      <c r="H20" s="180" t="s">
        <v>301</v>
      </c>
      <c r="I20" s="178" t="s">
        <v>302</v>
      </c>
      <c r="J20" s="179" t="s">
        <v>302</v>
      </c>
      <c r="K20" s="180" t="s">
        <v>302</v>
      </c>
      <c r="L20" s="178" t="s">
        <v>302</v>
      </c>
      <c r="M20" s="179" t="s">
        <v>302</v>
      </c>
      <c r="N20" s="180" t="s">
        <v>302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28562.441939</v>
      </c>
      <c r="D22" s="176">
        <v>33968.277761999998</v>
      </c>
      <c r="E22" s="177">
        <v>35806.352538000006</v>
      </c>
      <c r="F22" s="178">
        <v>2.1742934071474664</v>
      </c>
      <c r="G22" s="179">
        <v>2.4621674282692769</v>
      </c>
      <c r="H22" s="180">
        <v>2.6483506690429488</v>
      </c>
      <c r="I22" s="178">
        <v>329.11510085388744</v>
      </c>
      <c r="J22" s="179">
        <v>303.33169275976786</v>
      </c>
      <c r="K22" s="180">
        <v>281.75495417098648</v>
      </c>
      <c r="L22" s="178">
        <v>7.1559279397928099</v>
      </c>
      <c r="M22" s="179">
        <v>7.4685341387488391</v>
      </c>
      <c r="N22" s="180">
        <v>7.4618592138489745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15266.64722438</v>
      </c>
      <c r="D24" s="176">
        <v>15666.195647670002</v>
      </c>
      <c r="E24" s="177">
        <v>16023.434632839999</v>
      </c>
      <c r="F24" s="178">
        <v>15.397937508741165</v>
      </c>
      <c r="G24" s="179">
        <v>9.0215847843072403</v>
      </c>
      <c r="H24" s="180">
        <v>9.4574042249605377</v>
      </c>
      <c r="I24" s="178">
        <v>161.73906711548028</v>
      </c>
      <c r="J24" s="179">
        <v>234.70289598775898</v>
      </c>
      <c r="K24" s="180">
        <v>221.11880452233885</v>
      </c>
      <c r="L24" s="178">
        <v>24.904480481662585</v>
      </c>
      <c r="M24" s="179">
        <v>21.173920752760111</v>
      </c>
      <c r="N24" s="180">
        <v>20.912099161077904</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319.28289000000007</v>
      </c>
      <c r="D26" s="176">
        <v>446.400533</v>
      </c>
      <c r="E26" s="177">
        <v>463.25090299999999</v>
      </c>
      <c r="F26" s="178">
        <v>6.0898117653595509</v>
      </c>
      <c r="G26" s="179">
        <v>5.4959844772407562</v>
      </c>
      <c r="H26" s="180">
        <v>5.6800029594329793</v>
      </c>
      <c r="I26" s="178">
        <v>320.29312590122254</v>
      </c>
      <c r="J26" s="179">
        <v>348.45128234558717</v>
      </c>
      <c r="K26" s="180">
        <v>343.5614256480672</v>
      </c>
      <c r="L26" s="178">
        <v>19.505248464770535</v>
      </c>
      <c r="M26" s="179">
        <v>19.150828388459836</v>
      </c>
      <c r="N26" s="180">
        <v>19.514299144280351</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0</v>
      </c>
      <c r="D27" s="176">
        <v>0</v>
      </c>
      <c r="E27" s="177">
        <v>0</v>
      </c>
      <c r="F27" s="178" t="s">
        <v>301</v>
      </c>
      <c r="G27" s="179" t="s">
        <v>301</v>
      </c>
      <c r="H27" s="180" t="s">
        <v>301</v>
      </c>
      <c r="I27" s="178" t="s">
        <v>302</v>
      </c>
      <c r="J27" s="179" t="s">
        <v>302</v>
      </c>
      <c r="K27" s="180" t="s">
        <v>302</v>
      </c>
      <c r="L27" s="178" t="s">
        <v>302</v>
      </c>
      <c r="M27" s="179" t="s">
        <v>302</v>
      </c>
      <c r="N27" s="180" t="s">
        <v>302</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0</v>
      </c>
      <c r="D28" s="176">
        <v>0</v>
      </c>
      <c r="E28" s="177">
        <v>0</v>
      </c>
      <c r="F28" s="178" t="s">
        <v>301</v>
      </c>
      <c r="G28" s="179" t="s">
        <v>301</v>
      </c>
      <c r="H28" s="180" t="s">
        <v>301</v>
      </c>
      <c r="I28" s="178" t="s">
        <v>302</v>
      </c>
      <c r="J28" s="179" t="s">
        <v>302</v>
      </c>
      <c r="K28" s="180" t="s">
        <v>302</v>
      </c>
      <c r="L28" s="178" t="s">
        <v>302</v>
      </c>
      <c r="M28" s="179" t="s">
        <v>302</v>
      </c>
      <c r="N28" s="180" t="s">
        <v>302</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6">
        <v>0</v>
      </c>
      <c r="E30" s="177">
        <v>0</v>
      </c>
      <c r="F30" s="178" t="s">
        <v>301</v>
      </c>
      <c r="G30" s="179" t="s">
        <v>301</v>
      </c>
      <c r="H30" s="180" t="s">
        <v>301</v>
      </c>
      <c r="I30" s="178" t="s">
        <v>302</v>
      </c>
      <c r="J30" s="179" t="s">
        <v>302</v>
      </c>
      <c r="K30" s="180" t="s">
        <v>302</v>
      </c>
      <c r="L30" s="178" t="s">
        <v>302</v>
      </c>
      <c r="M30" s="179" t="s">
        <v>302</v>
      </c>
      <c r="N30" s="180" t="s">
        <v>302</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6">
        <v>0</v>
      </c>
      <c r="E31" s="177">
        <v>0</v>
      </c>
      <c r="F31" s="178" t="s">
        <v>301</v>
      </c>
      <c r="G31" s="179" t="s">
        <v>301</v>
      </c>
      <c r="H31" s="180" t="s">
        <v>301</v>
      </c>
      <c r="I31" s="178" t="s">
        <v>302</v>
      </c>
      <c r="J31" s="179" t="s">
        <v>302</v>
      </c>
      <c r="K31" s="180" t="s">
        <v>302</v>
      </c>
      <c r="L31" s="178" t="s">
        <v>302</v>
      </c>
      <c r="M31" s="179" t="s">
        <v>302</v>
      </c>
      <c r="N31" s="180" t="s">
        <v>302</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0</v>
      </c>
      <c r="D32" s="176">
        <v>0</v>
      </c>
      <c r="E32" s="177">
        <v>0</v>
      </c>
      <c r="F32" s="178" t="s">
        <v>301</v>
      </c>
      <c r="G32" s="179" t="s">
        <v>301</v>
      </c>
      <c r="H32" s="180" t="s">
        <v>301</v>
      </c>
      <c r="I32" s="178" t="s">
        <v>302</v>
      </c>
      <c r="J32" s="179" t="s">
        <v>302</v>
      </c>
      <c r="K32" s="180" t="s">
        <v>302</v>
      </c>
      <c r="L32" s="178" t="s">
        <v>302</v>
      </c>
      <c r="M32" s="179" t="s">
        <v>302</v>
      </c>
      <c r="N32" s="180" t="s">
        <v>302</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0</v>
      </c>
      <c r="D33" s="176">
        <v>0</v>
      </c>
      <c r="E33" s="177">
        <v>0</v>
      </c>
      <c r="F33" s="178" t="s">
        <v>301</v>
      </c>
      <c r="G33" s="179" t="s">
        <v>301</v>
      </c>
      <c r="H33" s="180" t="s">
        <v>301</v>
      </c>
      <c r="I33" s="178" t="s">
        <v>302</v>
      </c>
      <c r="J33" s="179" t="s">
        <v>302</v>
      </c>
      <c r="K33" s="180" t="s">
        <v>302</v>
      </c>
      <c r="L33" s="178" t="s">
        <v>302</v>
      </c>
      <c r="M33" s="179" t="s">
        <v>302</v>
      </c>
      <c r="N33" s="180" t="s">
        <v>302</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6">
        <v>0</v>
      </c>
      <c r="E35" s="177">
        <v>0</v>
      </c>
      <c r="F35" s="178" t="s">
        <v>301</v>
      </c>
      <c r="G35" s="179" t="s">
        <v>301</v>
      </c>
      <c r="H35" s="180" t="s">
        <v>301</v>
      </c>
      <c r="I35" s="178" t="s">
        <v>302</v>
      </c>
      <c r="J35" s="179" t="s">
        <v>302</v>
      </c>
      <c r="K35" s="180" t="s">
        <v>302</v>
      </c>
      <c r="L35" s="178" t="s">
        <v>302</v>
      </c>
      <c r="M35" s="179" t="s">
        <v>302</v>
      </c>
      <c r="N35" s="180" t="s">
        <v>302</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0</v>
      </c>
      <c r="D36" s="176">
        <v>0</v>
      </c>
      <c r="E36" s="177">
        <v>0</v>
      </c>
      <c r="F36" s="178" t="s">
        <v>301</v>
      </c>
      <c r="G36" s="179" t="s">
        <v>301</v>
      </c>
      <c r="H36" s="180" t="s">
        <v>301</v>
      </c>
      <c r="I36" s="178" t="s">
        <v>302</v>
      </c>
      <c r="J36" s="179" t="s">
        <v>302</v>
      </c>
      <c r="K36" s="180" t="s">
        <v>302</v>
      </c>
      <c r="L36" s="178" t="s">
        <v>302</v>
      </c>
      <c r="M36" s="179" t="s">
        <v>302</v>
      </c>
      <c r="N36" s="180" t="s">
        <v>302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6">
        <v>0</v>
      </c>
      <c r="E37" s="177">
        <v>0</v>
      </c>
      <c r="F37" s="178" t="s">
        <v>301</v>
      </c>
      <c r="G37" s="179" t="s">
        <v>301</v>
      </c>
      <c r="H37" s="180" t="s">
        <v>301</v>
      </c>
      <c r="I37" s="178" t="s">
        <v>302</v>
      </c>
      <c r="J37" s="179" t="s">
        <v>302</v>
      </c>
      <c r="K37" s="180" t="s">
        <v>302</v>
      </c>
      <c r="L37" s="178" t="s">
        <v>302</v>
      </c>
      <c r="M37" s="179" t="s">
        <v>302</v>
      </c>
      <c r="N37" s="180" t="s">
        <v>302</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6">
        <v>0</v>
      </c>
      <c r="E38" s="177">
        <v>0</v>
      </c>
      <c r="F38" s="178" t="s">
        <v>301</v>
      </c>
      <c r="G38" s="179" t="s">
        <v>301</v>
      </c>
      <c r="H38" s="180" t="s">
        <v>301</v>
      </c>
      <c r="I38" s="178" t="s">
        <v>302</v>
      </c>
      <c r="J38" s="179" t="s">
        <v>302</v>
      </c>
      <c r="K38" s="180" t="s">
        <v>302</v>
      </c>
      <c r="L38" s="178" t="s">
        <v>302</v>
      </c>
      <c r="M38" s="179" t="s">
        <v>302</v>
      </c>
      <c r="N38" s="180" t="s">
        <v>302</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6">
        <v>0</v>
      </c>
      <c r="E40" s="177">
        <v>0</v>
      </c>
      <c r="F40" s="178" t="s">
        <v>301</v>
      </c>
      <c r="G40" s="179" t="s">
        <v>301</v>
      </c>
      <c r="H40" s="180" t="s">
        <v>301</v>
      </c>
      <c r="I40" s="178" t="s">
        <v>302</v>
      </c>
      <c r="J40" s="179" t="s">
        <v>302</v>
      </c>
      <c r="K40" s="180" t="s">
        <v>302</v>
      </c>
      <c r="L40" s="178" t="s">
        <v>302</v>
      </c>
      <c r="M40" s="179" t="s">
        <v>302</v>
      </c>
      <c r="N40" s="180" t="s">
        <v>302</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260.25552699999997</v>
      </c>
      <c r="E41" s="177">
        <v>311.06562699999995</v>
      </c>
      <c r="F41" s="178" t="s">
        <v>301</v>
      </c>
      <c r="G41" s="179">
        <v>9.7730220346098555</v>
      </c>
      <c r="H41" s="180">
        <v>14.587941277099063</v>
      </c>
      <c r="I41" s="178" t="s">
        <v>302</v>
      </c>
      <c r="J41" s="179">
        <v>246.79241025003898</v>
      </c>
      <c r="K41" s="180">
        <v>168.50645326021021</v>
      </c>
      <c r="L41" s="178" t="s">
        <v>302</v>
      </c>
      <c r="M41" s="179">
        <v>24.119076633481068</v>
      </c>
      <c r="N41" s="180">
        <v>24.581622449721845</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0</v>
      </c>
      <c r="D42" s="176">
        <v>0</v>
      </c>
      <c r="E42" s="177">
        <v>0</v>
      </c>
      <c r="F42" s="178" t="s">
        <v>301</v>
      </c>
      <c r="G42" s="179" t="s">
        <v>301</v>
      </c>
      <c r="H42" s="180" t="s">
        <v>301</v>
      </c>
      <c r="I42" s="178" t="s">
        <v>302</v>
      </c>
      <c r="J42" s="179" t="s">
        <v>302</v>
      </c>
      <c r="K42" s="180" t="s">
        <v>302</v>
      </c>
      <c r="L42" s="178" t="s">
        <v>302</v>
      </c>
      <c r="M42" s="179" t="s">
        <v>302</v>
      </c>
      <c r="N42" s="180" t="s">
        <v>302</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0</v>
      </c>
      <c r="D43" s="176">
        <v>0</v>
      </c>
      <c r="E43" s="177">
        <v>0</v>
      </c>
      <c r="F43" s="178" t="s">
        <v>301</v>
      </c>
      <c r="G43" s="179" t="s">
        <v>301</v>
      </c>
      <c r="H43" s="180" t="s">
        <v>301</v>
      </c>
      <c r="I43" s="178" t="s">
        <v>302</v>
      </c>
      <c r="J43" s="179" t="s">
        <v>302</v>
      </c>
      <c r="K43" s="180" t="s">
        <v>302</v>
      </c>
      <c r="L43" s="178" t="s">
        <v>302</v>
      </c>
      <c r="M43" s="179" t="s">
        <v>302</v>
      </c>
      <c r="N43" s="180" t="s">
        <v>302</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6">
        <v>0</v>
      </c>
      <c r="E45" s="177">
        <v>0</v>
      </c>
      <c r="F45" s="178" t="s">
        <v>301</v>
      </c>
      <c r="G45" s="179" t="s">
        <v>301</v>
      </c>
      <c r="H45" s="180" t="s">
        <v>301</v>
      </c>
      <c r="I45" s="178" t="s">
        <v>302</v>
      </c>
      <c r="J45" s="179" t="s">
        <v>302</v>
      </c>
      <c r="K45" s="180" t="s">
        <v>302</v>
      </c>
      <c r="L45" s="178" t="s">
        <v>302</v>
      </c>
      <c r="M45" s="179" t="s">
        <v>302</v>
      </c>
      <c r="N45" s="180" t="s">
        <v>302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6">
        <v>0</v>
      </c>
      <c r="E49" s="177">
        <v>0</v>
      </c>
      <c r="F49" s="178" t="s">
        <v>301</v>
      </c>
      <c r="G49" s="179" t="s">
        <v>301</v>
      </c>
      <c r="H49" s="180" t="s">
        <v>301</v>
      </c>
      <c r="I49" s="178" t="s">
        <v>302</v>
      </c>
      <c r="J49" s="179" t="s">
        <v>302</v>
      </c>
      <c r="K49" s="180" t="s">
        <v>302</v>
      </c>
      <c r="L49" s="178" t="s">
        <v>302</v>
      </c>
      <c r="M49" s="179" t="s">
        <v>302</v>
      </c>
      <c r="N49" s="180" t="s">
        <v>302</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105">
        <v>0</v>
      </c>
      <c r="D50" s="176">
        <v>0</v>
      </c>
      <c r="E50" s="177">
        <v>0</v>
      </c>
      <c r="F50" s="178" t="s">
        <v>301</v>
      </c>
      <c r="G50" s="179" t="s">
        <v>301</v>
      </c>
      <c r="H50" s="180" t="s">
        <v>301</v>
      </c>
      <c r="I50" s="178" t="s">
        <v>302</v>
      </c>
      <c r="J50" s="179" t="s">
        <v>302</v>
      </c>
      <c r="K50" s="180" t="s">
        <v>302</v>
      </c>
      <c r="L50" s="178" t="s">
        <v>302</v>
      </c>
      <c r="M50" s="179" t="s">
        <v>302</v>
      </c>
      <c r="N50" s="180" t="s">
        <v>302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105">
        <v>234.56188399999999</v>
      </c>
      <c r="D51" s="176">
        <v>606.38573900000006</v>
      </c>
      <c r="E51" s="177">
        <v>675.09074399999997</v>
      </c>
      <c r="F51" s="178">
        <v>18.028701969327635</v>
      </c>
      <c r="G51" s="179">
        <v>10.926745425983706</v>
      </c>
      <c r="H51" s="180">
        <v>10.432055783007447</v>
      </c>
      <c r="I51" s="178">
        <v>179.38696187657612</v>
      </c>
      <c r="J51" s="179">
        <v>237.71203593648892</v>
      </c>
      <c r="K51" s="180">
        <v>244.27069335897053</v>
      </c>
      <c r="L51" s="178">
        <v>32.341140728559296</v>
      </c>
      <c r="M51" s="179">
        <v>25.974189013703043</v>
      </c>
      <c r="N51" s="180">
        <v>25.482454992746874</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6">
        <v>0</v>
      </c>
      <c r="E52" s="177">
        <v>0</v>
      </c>
      <c r="F52" s="178" t="s">
        <v>301</v>
      </c>
      <c r="G52" s="179" t="s">
        <v>301</v>
      </c>
      <c r="H52" s="180" t="s">
        <v>301</v>
      </c>
      <c r="I52" s="178" t="s">
        <v>302</v>
      </c>
      <c r="J52" s="179" t="s">
        <v>302</v>
      </c>
      <c r="K52" s="180" t="s">
        <v>302</v>
      </c>
      <c r="L52" s="178" t="s">
        <v>302</v>
      </c>
      <c r="M52" s="179" t="s">
        <v>302</v>
      </c>
      <c r="N52" s="180" t="s">
        <v>302</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0.40824241</v>
      </c>
      <c r="D54" s="176">
        <v>0</v>
      </c>
      <c r="E54" s="177">
        <v>0</v>
      </c>
      <c r="F54" s="178">
        <v>0</v>
      </c>
      <c r="G54" s="179" t="s">
        <v>301</v>
      </c>
      <c r="H54" s="180" t="s">
        <v>301</v>
      </c>
      <c r="I54" s="178" t="s">
        <v>302</v>
      </c>
      <c r="J54" s="179" t="s">
        <v>302</v>
      </c>
      <c r="K54" s="180" t="s">
        <v>302</v>
      </c>
      <c r="L54" s="178">
        <v>10.230588242902055</v>
      </c>
      <c r="M54" s="179" t="s">
        <v>302</v>
      </c>
      <c r="N54" s="180" t="s">
        <v>302</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6">
        <v>0</v>
      </c>
      <c r="E55" s="177">
        <v>0</v>
      </c>
      <c r="F55" s="178" t="s">
        <v>301</v>
      </c>
      <c r="G55" s="179" t="s">
        <v>301</v>
      </c>
      <c r="H55" s="180" t="s">
        <v>301</v>
      </c>
      <c r="I55" s="178" t="s">
        <v>302</v>
      </c>
      <c r="J55" s="179" t="s">
        <v>302</v>
      </c>
      <c r="K55" s="180" t="s">
        <v>302</v>
      </c>
      <c r="L55" s="178" t="s">
        <v>302</v>
      </c>
      <c r="M55" s="179" t="s">
        <v>302</v>
      </c>
      <c r="N55" s="180" t="s">
        <v>302</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235</v>
      </c>
      <c r="C56" s="105">
        <v>0</v>
      </c>
      <c r="D56" s="176">
        <v>0</v>
      </c>
      <c r="E56" s="177">
        <v>0</v>
      </c>
      <c r="F56" s="178" t="s">
        <v>301</v>
      </c>
      <c r="G56" s="179" t="s">
        <v>301</v>
      </c>
      <c r="H56" s="180" t="s">
        <v>301</v>
      </c>
      <c r="I56" s="178" t="s">
        <v>302</v>
      </c>
      <c r="J56" s="179" t="s">
        <v>302</v>
      </c>
      <c r="K56" s="180" t="s">
        <v>302</v>
      </c>
      <c r="L56" s="178" t="s">
        <v>302</v>
      </c>
      <c r="M56" s="179" t="s">
        <v>302</v>
      </c>
      <c r="N56" s="180" t="s">
        <v>302</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300</v>
      </c>
      <c r="C57" s="105">
        <v>0</v>
      </c>
      <c r="D57" s="176">
        <v>0</v>
      </c>
      <c r="E57" s="177">
        <v>0.31970323</v>
      </c>
      <c r="F57" s="178" t="s">
        <v>301</v>
      </c>
      <c r="G57" s="179" t="s">
        <v>301</v>
      </c>
      <c r="H57" s="180">
        <v>0</v>
      </c>
      <c r="I57" s="178" t="s">
        <v>302</v>
      </c>
      <c r="J57" s="179" t="s">
        <v>302</v>
      </c>
      <c r="K57" s="180" t="s">
        <v>302</v>
      </c>
      <c r="L57" s="178" t="s">
        <v>302</v>
      </c>
      <c r="M57" s="179" t="s">
        <v>302</v>
      </c>
      <c r="N57" s="180">
        <v>156.31385081720944</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68</v>
      </c>
      <c r="C58" s="105">
        <v>0</v>
      </c>
      <c r="D58" s="176">
        <v>0</v>
      </c>
      <c r="E58" s="177">
        <v>0</v>
      </c>
      <c r="F58" s="178" t="s">
        <v>301</v>
      </c>
      <c r="G58" s="179" t="s">
        <v>301</v>
      </c>
      <c r="H58" s="180" t="s">
        <v>301</v>
      </c>
      <c r="I58" s="178" t="s">
        <v>302</v>
      </c>
      <c r="J58" s="179" t="s">
        <v>302</v>
      </c>
      <c r="K58" s="180" t="s">
        <v>302</v>
      </c>
      <c r="L58" s="178" t="s">
        <v>302</v>
      </c>
      <c r="M58" s="179" t="s">
        <v>302</v>
      </c>
      <c r="N58" s="180" t="s">
        <v>302</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55</v>
      </c>
      <c r="C59" s="105">
        <v>0</v>
      </c>
      <c r="D59" s="176">
        <v>0</v>
      </c>
      <c r="E59" s="177">
        <v>0</v>
      </c>
      <c r="F59" s="178" t="s">
        <v>301</v>
      </c>
      <c r="G59" s="179" t="s">
        <v>301</v>
      </c>
      <c r="H59" s="180" t="s">
        <v>301</v>
      </c>
      <c r="I59" s="178" t="s">
        <v>302</v>
      </c>
      <c r="J59" s="179" t="s">
        <v>302</v>
      </c>
      <c r="K59" s="180" t="s">
        <v>302</v>
      </c>
      <c r="L59" s="178" t="s">
        <v>302</v>
      </c>
      <c r="M59" s="179" t="s">
        <v>302</v>
      </c>
      <c r="N59" s="180" t="s">
        <v>302</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6">
        <v>0</v>
      </c>
      <c r="E60" s="177">
        <v>0</v>
      </c>
      <c r="F60" s="178" t="s">
        <v>301</v>
      </c>
      <c r="G60" s="179" t="s">
        <v>301</v>
      </c>
      <c r="H60" s="180" t="s">
        <v>301</v>
      </c>
      <c r="I60" s="178" t="s">
        <v>302</v>
      </c>
      <c r="J60" s="179" t="s">
        <v>302</v>
      </c>
      <c r="K60" s="180" t="s">
        <v>302</v>
      </c>
      <c r="L60" s="178" t="s">
        <v>302</v>
      </c>
      <c r="M60" s="179" t="s">
        <v>302</v>
      </c>
      <c r="N60" s="180" t="s">
        <v>302</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4"/>
      <c r="D61" s="185"/>
      <c r="E61" s="186"/>
      <c r="F61" s="187"/>
      <c r="G61" s="188"/>
      <c r="H61" s="189"/>
      <c r="I61" s="187"/>
      <c r="J61" s="188"/>
      <c r="K61" s="189"/>
      <c r="L61" s="187"/>
      <c r="M61" s="188"/>
      <c r="N61" s="189"/>
      <c r="O61" s="93"/>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482</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118"/>
      <c r="D63" s="118"/>
      <c r="E63" s="118"/>
      <c r="F63" s="118"/>
      <c r="G63" s="118"/>
      <c r="H63" s="118"/>
    </row>
    <row r="64" spans="1:102" ht="30.75" customHeight="1">
      <c r="B64" s="300"/>
      <c r="C64" s="118"/>
      <c r="D64" s="118"/>
      <c r="E64" s="118"/>
      <c r="F64" s="118"/>
      <c r="G64" s="118"/>
      <c r="H64" s="118"/>
    </row>
    <row r="65" spans="2:14" ht="20.100000000000001" customHeight="1">
      <c r="B65" s="300"/>
      <c r="C65" s="63"/>
      <c r="D65" s="63"/>
      <c r="E65" s="63"/>
      <c r="F65" s="63"/>
      <c r="G65" s="190"/>
      <c r="H65" s="63"/>
      <c r="I65" s="63"/>
      <c r="J65" s="63"/>
      <c r="K65" s="63"/>
      <c r="L65" s="63"/>
      <c r="M65" s="63"/>
      <c r="N65" s="63"/>
    </row>
    <row r="66" spans="2:14" ht="20.100000000000001" customHeight="1">
      <c r="B66" s="63"/>
      <c r="C66" s="63"/>
      <c r="D66" s="63"/>
      <c r="E66" s="63"/>
      <c r="F66" s="63"/>
      <c r="G66" s="63"/>
      <c r="H66" s="63"/>
      <c r="I66" s="63"/>
      <c r="J66" s="190"/>
      <c r="K66" s="63"/>
      <c r="L66" s="63"/>
      <c r="M66" s="63"/>
      <c r="N66" s="63"/>
    </row>
    <row r="67" spans="2:14" ht="28.5" customHeight="1">
      <c r="B67" s="63"/>
      <c r="C67" s="192"/>
      <c r="D67" s="192"/>
      <c r="E67" s="192"/>
      <c r="F67" s="192"/>
      <c r="G67" s="192"/>
      <c r="H67" s="192"/>
      <c r="I67" s="192"/>
      <c r="J67" s="192"/>
      <c r="K67" s="192"/>
      <c r="L67" s="192"/>
      <c r="M67" s="192"/>
      <c r="N67" s="192"/>
    </row>
    <row r="68" spans="2:14" ht="20.100000000000001" customHeight="1">
      <c r="B68" s="63"/>
    </row>
    <row r="69" spans="2:14" ht="20.100000000000001" customHeight="1">
      <c r="B69" s="84"/>
    </row>
    <row r="70" spans="2:14" ht="20.100000000000001" customHeight="1"/>
    <row r="71"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M1" sqref="M1"/>
    </sheetView>
  </sheetViews>
  <sheetFormatPr baseColWidth="10" defaultColWidth="0" defaultRowHeight="15" zeroHeight="1"/>
  <cols>
    <col min="1" max="1" width="5.7109375" style="44" customWidth="1"/>
    <col min="2" max="2" width="35.7109375" style="44" customWidth="1"/>
    <col min="3" max="14" width="16.7109375" style="44" customWidth="1"/>
    <col min="15" max="15" width="15.7109375" style="44" customWidth="1"/>
    <col min="16" max="16" width="15.7109375" style="44" hidden="1" customWidth="1"/>
    <col min="17" max="102" width="0" style="44" hidden="1" customWidth="1"/>
    <col min="103" max="16384" width="15.7109375" style="52" hidden="1"/>
  </cols>
  <sheetData>
    <row r="1" spans="1:102" ht="89.1" customHeight="1"/>
    <row r="2" spans="1:102" s="229" customFormat="1" ht="20.100000000000001" customHeight="1">
      <c r="A2" s="72"/>
      <c r="B2" s="87" t="s">
        <v>17</v>
      </c>
      <c r="C2" s="288"/>
      <c r="D2" s="288"/>
      <c r="E2" s="288"/>
      <c r="F2" s="288"/>
      <c r="G2" s="288"/>
      <c r="H2" s="288"/>
      <c r="I2" s="288"/>
      <c r="J2" s="288"/>
      <c r="K2" s="288"/>
      <c r="L2" s="288"/>
      <c r="M2" s="288"/>
      <c r="N2" s="288"/>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0" customFormat="1" ht="20.100000000000001" customHeight="1">
      <c r="A3" s="74"/>
      <c r="B3" s="91" t="s">
        <v>2</v>
      </c>
      <c r="C3" s="74"/>
      <c r="D3" s="74"/>
      <c r="E3" s="74"/>
      <c r="F3" s="74"/>
      <c r="G3" s="162"/>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0" customFormat="1" ht="20.100000000000001" customHeight="1">
      <c r="A4" s="74"/>
      <c r="B4" s="230"/>
      <c r="C4" s="51"/>
      <c r="D4" s="51"/>
      <c r="E4" s="51"/>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5" customFormat="1" ht="20.100000000000001" customHeight="1">
      <c r="A5" s="181"/>
      <c r="B5" s="301"/>
      <c r="C5" s="656" t="s">
        <v>205</v>
      </c>
      <c r="D5" s="657"/>
      <c r="E5" s="658"/>
      <c r="F5" s="656" t="s">
        <v>195</v>
      </c>
      <c r="G5" s="657"/>
      <c r="H5" s="658"/>
      <c r="I5" s="656" t="s">
        <v>196</v>
      </c>
      <c r="J5" s="657"/>
      <c r="K5" s="658"/>
      <c r="L5" s="656" t="s">
        <v>197</v>
      </c>
      <c r="M5" s="657"/>
      <c r="N5" s="658"/>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c r="CL5" s="181"/>
      <c r="CM5" s="181"/>
      <c r="CN5" s="181"/>
      <c r="CO5" s="181"/>
      <c r="CP5" s="181"/>
      <c r="CQ5" s="181"/>
      <c r="CR5" s="181"/>
      <c r="CS5" s="181"/>
      <c r="CT5" s="181"/>
      <c r="CU5" s="181"/>
      <c r="CV5" s="181"/>
      <c r="CW5" s="181"/>
      <c r="CX5" s="181"/>
    </row>
    <row r="6" spans="1:102" s="175" customFormat="1" ht="20.100000000000001" customHeight="1">
      <c r="A6" s="93"/>
      <c r="B6" s="302"/>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row>
    <row r="7" spans="1:102" s="95" customFormat="1" ht="20.100000000000001" customHeight="1">
      <c r="A7" s="93"/>
      <c r="B7" s="168" t="s">
        <v>298</v>
      </c>
      <c r="C7" s="234">
        <v>403231.17804190004</v>
      </c>
      <c r="D7" s="235">
        <v>436817.42620789993</v>
      </c>
      <c r="E7" s="236">
        <v>438682.03980488004</v>
      </c>
      <c r="F7" s="237">
        <v>2.7836950838393824</v>
      </c>
      <c r="G7" s="238">
        <v>2.7667913581583723</v>
      </c>
      <c r="H7" s="239">
        <v>2.8527183822265036</v>
      </c>
      <c r="I7" s="237">
        <v>254.90811866675159</v>
      </c>
      <c r="J7" s="238">
        <v>258.52102513796495</v>
      </c>
      <c r="K7" s="239">
        <v>247.00571513636288</v>
      </c>
      <c r="L7" s="237">
        <v>7.0958647676338238</v>
      </c>
      <c r="M7" s="238">
        <v>7.1527373825396481</v>
      </c>
      <c r="N7" s="239">
        <v>7.0463774408450561</v>
      </c>
      <c r="O7" s="30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304">
        <v>158769.94572362999</v>
      </c>
      <c r="D8" s="305">
        <v>176324.81210558998</v>
      </c>
      <c r="E8" s="306">
        <v>177143.48435444001</v>
      </c>
      <c r="F8" s="178">
        <v>2.5409797770621565</v>
      </c>
      <c r="G8" s="179">
        <v>2.5283039335214852</v>
      </c>
      <c r="H8" s="180">
        <v>2.6281908565909431</v>
      </c>
      <c r="I8" s="178">
        <v>271.77184287989928</v>
      </c>
      <c r="J8" s="179">
        <v>284.40037824416123</v>
      </c>
      <c r="K8" s="180">
        <v>274.35809103474594</v>
      </c>
      <c r="L8" s="178">
        <v>6.90566756732738</v>
      </c>
      <c r="M8" s="179">
        <v>7.190505950097112</v>
      </c>
      <c r="N8" s="180">
        <v>7.2106542628926489</v>
      </c>
      <c r="O8" s="303"/>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304">
        <v>54905.103457000005</v>
      </c>
      <c r="D9" s="305">
        <v>57262.411252000005</v>
      </c>
      <c r="E9" s="306">
        <v>57866.375244000003</v>
      </c>
      <c r="F9" s="178">
        <v>3.4688853805577846</v>
      </c>
      <c r="G9" s="179">
        <v>3.1760966002570807</v>
      </c>
      <c r="H9" s="180">
        <v>3.1048636922982169</v>
      </c>
      <c r="I9" s="178">
        <v>215.56078076178741</v>
      </c>
      <c r="J9" s="179">
        <v>222.19623808342601</v>
      </c>
      <c r="K9" s="180">
        <v>222.64422042625674</v>
      </c>
      <c r="L9" s="178">
        <v>7.4775564100618617</v>
      </c>
      <c r="M9" s="179">
        <v>7.0571671636668221</v>
      </c>
      <c r="N9" s="180">
        <v>6.9127995630152554</v>
      </c>
      <c r="O9" s="30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304">
        <v>83743.401178569984</v>
      </c>
      <c r="D10" s="305">
        <v>92209.977182690011</v>
      </c>
      <c r="E10" s="306">
        <v>92627.634432890001</v>
      </c>
      <c r="F10" s="178">
        <v>2.7443556444159758</v>
      </c>
      <c r="G10" s="179">
        <v>2.5539653550875085</v>
      </c>
      <c r="H10" s="180">
        <v>2.8810939266979791</v>
      </c>
      <c r="I10" s="178">
        <v>255.24785908613606</v>
      </c>
      <c r="J10" s="179">
        <v>265.86358379792995</v>
      </c>
      <c r="K10" s="180">
        <v>232.40107523878675</v>
      </c>
      <c r="L10" s="178">
        <v>7.004909028081312</v>
      </c>
      <c r="M10" s="179">
        <v>6.7900638219931793</v>
      </c>
      <c r="N10" s="180">
        <v>6.6956932642854863</v>
      </c>
      <c r="O10" s="30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304">
        <v>62052.014330919999</v>
      </c>
      <c r="D11" s="305">
        <v>69596.297413399996</v>
      </c>
      <c r="E11" s="306">
        <v>69777.012020540016</v>
      </c>
      <c r="F11" s="178">
        <v>2.9547115966328965</v>
      </c>
      <c r="G11" s="179">
        <v>3.2439324788639019</v>
      </c>
      <c r="H11" s="180">
        <v>3.2696126269758028</v>
      </c>
      <c r="I11" s="178">
        <v>217.23967970487953</v>
      </c>
      <c r="J11" s="179">
        <v>208.14550885192494</v>
      </c>
      <c r="K11" s="180">
        <v>198.19457037943914</v>
      </c>
      <c r="L11" s="178">
        <v>6.4188060087282368</v>
      </c>
      <c r="M11" s="179">
        <v>6.7520997649441323</v>
      </c>
      <c r="N11" s="180">
        <v>6.4801946991065869</v>
      </c>
      <c r="O11" s="30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304">
        <v>1836.6329819999999</v>
      </c>
      <c r="D12" s="305">
        <v>1542.3442560000001</v>
      </c>
      <c r="E12" s="306">
        <v>1515.5486879999999</v>
      </c>
      <c r="F12" s="178">
        <v>2.9676074933952159</v>
      </c>
      <c r="G12" s="179">
        <v>3.7824108186648568</v>
      </c>
      <c r="H12" s="180">
        <v>3.7321850790979014</v>
      </c>
      <c r="I12" s="178">
        <v>215.50534090507537</v>
      </c>
      <c r="J12" s="179">
        <v>167.99435995147985</v>
      </c>
      <c r="K12" s="180">
        <v>176.42505760205921</v>
      </c>
      <c r="L12" s="178">
        <v>6.3953526453659215</v>
      </c>
      <c r="M12" s="179">
        <v>6.3542368455515561</v>
      </c>
      <c r="N12" s="180">
        <v>6.5845096756139325</v>
      </c>
      <c r="O12" s="30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304">
        <v>32756.576246000001</v>
      </c>
      <c r="D13" s="305">
        <v>29580.412844999999</v>
      </c>
      <c r="E13" s="306">
        <v>29347.589958000004</v>
      </c>
      <c r="F13" s="178">
        <v>2.6817041298913775</v>
      </c>
      <c r="G13" s="179">
        <v>2.7926975033400687</v>
      </c>
      <c r="H13" s="180">
        <v>2.5876950921245383</v>
      </c>
      <c r="I13" s="178">
        <v>330.87515403454267</v>
      </c>
      <c r="J13" s="179">
        <v>319.25562100993108</v>
      </c>
      <c r="K13" s="180">
        <v>328.72173238123111</v>
      </c>
      <c r="L13" s="178">
        <v>8.8730926705287878</v>
      </c>
      <c r="M13" s="179">
        <v>8.9158437572171767</v>
      </c>
      <c r="N13" s="180">
        <v>8.5063161355758776</v>
      </c>
      <c r="O13" s="30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304">
        <v>2058.4533340000003</v>
      </c>
      <c r="D14" s="305">
        <v>2659.6999809999998</v>
      </c>
      <c r="E14" s="306">
        <v>2715.2184400000001</v>
      </c>
      <c r="F14" s="178">
        <v>1.7463911571968624</v>
      </c>
      <c r="G14" s="179">
        <v>3.9456655543736687</v>
      </c>
      <c r="H14" s="180">
        <v>3.6196603393721793</v>
      </c>
      <c r="I14" s="178">
        <v>414.43609824870464</v>
      </c>
      <c r="J14" s="179">
        <v>271.91295213911923</v>
      </c>
      <c r="K14" s="180">
        <v>284.1372581269847</v>
      </c>
      <c r="L14" s="178">
        <v>7.2376753720470779</v>
      </c>
      <c r="M14" s="179">
        <v>10.728775690433787</v>
      </c>
      <c r="N14" s="180">
        <v>10.28480364180202</v>
      </c>
      <c r="O14" s="30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304">
        <v>0</v>
      </c>
      <c r="D15" s="305">
        <v>0</v>
      </c>
      <c r="E15" s="306">
        <v>0</v>
      </c>
      <c r="F15" s="178" t="s">
        <v>301</v>
      </c>
      <c r="G15" s="179" t="s">
        <v>301</v>
      </c>
      <c r="H15" s="180" t="s">
        <v>301</v>
      </c>
      <c r="I15" s="178" t="s">
        <v>302</v>
      </c>
      <c r="J15" s="179" t="s">
        <v>302</v>
      </c>
      <c r="K15" s="180" t="s">
        <v>302</v>
      </c>
      <c r="L15" s="178" t="s">
        <v>302</v>
      </c>
      <c r="M15" s="179" t="s">
        <v>302</v>
      </c>
      <c r="N15" s="180" t="s">
        <v>302</v>
      </c>
      <c r="O15" s="30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304">
        <v>2516.0857168399998</v>
      </c>
      <c r="D16" s="305">
        <v>2744.19422192</v>
      </c>
      <c r="E16" s="306">
        <v>2817.39617426</v>
      </c>
      <c r="F16" s="178">
        <v>2.5735196808526548</v>
      </c>
      <c r="G16" s="179">
        <v>2.5438129929870197</v>
      </c>
      <c r="H16" s="180">
        <v>2.1881418663526171</v>
      </c>
      <c r="I16" s="178">
        <v>294.07493505334543</v>
      </c>
      <c r="J16" s="179">
        <v>265.36273401788191</v>
      </c>
      <c r="K16" s="180">
        <v>281.61648171760862</v>
      </c>
      <c r="L16" s="178">
        <v>7.5680763300525093</v>
      </c>
      <c r="M16" s="179">
        <v>6.7503317064924673</v>
      </c>
      <c r="N16" s="180">
        <v>6.1621681390122571</v>
      </c>
      <c r="O16" s="30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304">
        <v>1992.8619080999999</v>
      </c>
      <c r="D17" s="305">
        <v>1955.0406545000001</v>
      </c>
      <c r="E17" s="306">
        <v>1915.5077410700001</v>
      </c>
      <c r="F17" s="178">
        <v>2.9755329252359046</v>
      </c>
      <c r="G17" s="179">
        <v>2.5429956827529487</v>
      </c>
      <c r="H17" s="180">
        <v>2.115259827525767</v>
      </c>
      <c r="I17" s="178">
        <v>248.02277528732225</v>
      </c>
      <c r="J17" s="179">
        <v>273.13395099333047</v>
      </c>
      <c r="K17" s="180">
        <v>333.11011847457081</v>
      </c>
      <c r="L17" s="178">
        <v>7.3799993407581352</v>
      </c>
      <c r="M17" s="179">
        <v>6.9457845818929487</v>
      </c>
      <c r="N17" s="180">
        <v>7.0461445175160842</v>
      </c>
      <c r="O17" s="30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304">
        <v>2347.1826420000002</v>
      </c>
      <c r="D18" s="305">
        <v>2256.627688</v>
      </c>
      <c r="E18" s="306">
        <v>2260.1681370000001</v>
      </c>
      <c r="F18" s="178">
        <v>2.369617302239746</v>
      </c>
      <c r="G18" s="179">
        <v>2.0071665893696151</v>
      </c>
      <c r="H18" s="180">
        <v>1.9535421846361509</v>
      </c>
      <c r="I18" s="178">
        <v>296.50220896558</v>
      </c>
      <c r="J18" s="179">
        <v>343.07743338082201</v>
      </c>
      <c r="K18" s="180">
        <v>350.7621394332632</v>
      </c>
      <c r="L18" s="178">
        <v>7.0259676451714297</v>
      </c>
      <c r="M18" s="179">
        <v>6.8861356184866596</v>
      </c>
      <c r="N18" s="180">
        <v>6.852286361561073</v>
      </c>
      <c r="O18" s="30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304">
        <v>14.158860689999999</v>
      </c>
      <c r="D19" s="305">
        <v>45.222012030000002</v>
      </c>
      <c r="E19" s="306">
        <v>47.82153435</v>
      </c>
      <c r="F19" s="178">
        <v>1.5056821637532478</v>
      </c>
      <c r="G19" s="179">
        <v>1.5724742842672672</v>
      </c>
      <c r="H19" s="180">
        <v>1.8662395553186595</v>
      </c>
      <c r="I19" s="178">
        <v>541.82871655103133</v>
      </c>
      <c r="J19" s="179">
        <v>399.26704725863715</v>
      </c>
      <c r="K19" s="180">
        <v>357.27778337463974</v>
      </c>
      <c r="L19" s="178">
        <v>8.1582183432020194</v>
      </c>
      <c r="M19" s="179">
        <v>6.2783716436953059</v>
      </c>
      <c r="N19" s="180">
        <v>6.6676593157032391</v>
      </c>
      <c r="O19" s="30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304">
        <v>0</v>
      </c>
      <c r="D20" s="305">
        <v>0</v>
      </c>
      <c r="E20" s="306">
        <v>0</v>
      </c>
      <c r="F20" s="178" t="s">
        <v>301</v>
      </c>
      <c r="G20" s="179" t="s">
        <v>301</v>
      </c>
      <c r="H20" s="180" t="s">
        <v>301</v>
      </c>
      <c r="I20" s="178" t="s">
        <v>302</v>
      </c>
      <c r="J20" s="179" t="s">
        <v>302</v>
      </c>
      <c r="K20" s="180" t="s">
        <v>302</v>
      </c>
      <c r="L20" s="178" t="s">
        <v>302</v>
      </c>
      <c r="M20" s="179" t="s">
        <v>302</v>
      </c>
      <c r="N20" s="180" t="s">
        <v>302</v>
      </c>
      <c r="O20" s="30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304">
        <v>0</v>
      </c>
      <c r="D21" s="305">
        <v>0</v>
      </c>
      <c r="E21" s="306">
        <v>0</v>
      </c>
      <c r="F21" s="178" t="s">
        <v>301</v>
      </c>
      <c r="G21" s="179" t="s">
        <v>301</v>
      </c>
      <c r="H21" s="180" t="s">
        <v>301</v>
      </c>
      <c r="I21" s="178" t="s">
        <v>302</v>
      </c>
      <c r="J21" s="179" t="s">
        <v>302</v>
      </c>
      <c r="K21" s="180" t="s">
        <v>302</v>
      </c>
      <c r="L21" s="178" t="s">
        <v>302</v>
      </c>
      <c r="M21" s="179" t="s">
        <v>302</v>
      </c>
      <c r="N21" s="180" t="s">
        <v>302</v>
      </c>
      <c r="O21" s="30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304">
        <v>0</v>
      </c>
      <c r="D22" s="305">
        <v>0</v>
      </c>
      <c r="E22" s="306">
        <v>0</v>
      </c>
      <c r="F22" s="178" t="s">
        <v>301</v>
      </c>
      <c r="G22" s="179" t="s">
        <v>301</v>
      </c>
      <c r="H22" s="180" t="s">
        <v>301</v>
      </c>
      <c r="I22" s="178" t="s">
        <v>302</v>
      </c>
      <c r="J22" s="179" t="s">
        <v>302</v>
      </c>
      <c r="K22" s="180" t="s">
        <v>302</v>
      </c>
      <c r="L22" s="178" t="s">
        <v>302</v>
      </c>
      <c r="M22" s="179" t="s">
        <v>302</v>
      </c>
      <c r="N22" s="180" t="s">
        <v>302</v>
      </c>
      <c r="O22" s="30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304">
        <v>0</v>
      </c>
      <c r="D23" s="305">
        <v>0</v>
      </c>
      <c r="E23" s="306">
        <v>0</v>
      </c>
      <c r="F23" s="178" t="s">
        <v>301</v>
      </c>
      <c r="G23" s="179" t="s">
        <v>301</v>
      </c>
      <c r="H23" s="180" t="s">
        <v>301</v>
      </c>
      <c r="I23" s="178" t="s">
        <v>302</v>
      </c>
      <c r="J23" s="179" t="s">
        <v>302</v>
      </c>
      <c r="K23" s="180" t="s">
        <v>302</v>
      </c>
      <c r="L23" s="178" t="s">
        <v>302</v>
      </c>
      <c r="M23" s="179" t="s">
        <v>302</v>
      </c>
      <c r="N23" s="180" t="s">
        <v>302</v>
      </c>
      <c r="O23" s="30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304">
        <v>188.72537530000002</v>
      </c>
      <c r="D24" s="305">
        <v>579.79513976999999</v>
      </c>
      <c r="E24" s="306">
        <v>589.01788433000002</v>
      </c>
      <c r="F24" s="178">
        <v>2.6496642182064849</v>
      </c>
      <c r="G24" s="179">
        <v>6.7956640418941809</v>
      </c>
      <c r="H24" s="180">
        <v>8.1447537105889154</v>
      </c>
      <c r="I24" s="178">
        <v>289.49811317616968</v>
      </c>
      <c r="J24" s="179">
        <v>149.5578991009817</v>
      </c>
      <c r="K24" s="180">
        <v>136.92497047506777</v>
      </c>
      <c r="L24" s="178">
        <v>7.670727917211881</v>
      </c>
      <c r="M24" s="179">
        <v>10.163452371017794</v>
      </c>
      <c r="N24" s="180">
        <v>11.15220161349086</v>
      </c>
      <c r="O24" s="30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304">
        <v>0</v>
      </c>
      <c r="D25" s="305">
        <v>0</v>
      </c>
      <c r="E25" s="306">
        <v>0</v>
      </c>
      <c r="F25" s="178" t="s">
        <v>301</v>
      </c>
      <c r="G25" s="179" t="s">
        <v>301</v>
      </c>
      <c r="H25" s="180" t="s">
        <v>301</v>
      </c>
      <c r="I25" s="178" t="s">
        <v>302</v>
      </c>
      <c r="J25" s="179" t="s">
        <v>302</v>
      </c>
      <c r="K25" s="180" t="s">
        <v>302</v>
      </c>
      <c r="L25" s="178" t="s">
        <v>302</v>
      </c>
      <c r="M25" s="179" t="s">
        <v>302</v>
      </c>
      <c r="N25" s="180" t="s">
        <v>302</v>
      </c>
      <c r="O25" s="30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304">
        <v>0.160057</v>
      </c>
      <c r="D26" s="305">
        <v>0.14300399999999999</v>
      </c>
      <c r="E26" s="306">
        <v>0.13900100000000001</v>
      </c>
      <c r="F26" s="178">
        <v>0</v>
      </c>
      <c r="G26" s="179">
        <v>0</v>
      </c>
      <c r="H26" s="180">
        <v>0</v>
      </c>
      <c r="I26" s="178" t="s">
        <v>302</v>
      </c>
      <c r="J26" s="179" t="s">
        <v>302</v>
      </c>
      <c r="K26" s="180" t="s">
        <v>302</v>
      </c>
      <c r="L26" s="178">
        <v>15.165847166946774</v>
      </c>
      <c r="M26" s="179">
        <v>9.6325976895751175</v>
      </c>
      <c r="N26" s="180">
        <v>9.2524514212127951</v>
      </c>
      <c r="O26" s="30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304">
        <v>47.394629999999999</v>
      </c>
      <c r="D27" s="305">
        <v>58.519801999999999</v>
      </c>
      <c r="E27" s="306">
        <v>57.418247999999998</v>
      </c>
      <c r="F27" s="178">
        <v>0.54114358525427886</v>
      </c>
      <c r="G27" s="179">
        <v>3.1534641897797262</v>
      </c>
      <c r="H27" s="180">
        <v>3.7132637693856489</v>
      </c>
      <c r="I27" s="178">
        <v>1029.6651109473512</v>
      </c>
      <c r="J27" s="179">
        <v>275.4891755233686</v>
      </c>
      <c r="K27" s="180">
        <v>233.79100610621219</v>
      </c>
      <c r="L27" s="178">
        <v>5.571966697492944</v>
      </c>
      <c r="M27" s="179">
        <v>8.6874524968488434</v>
      </c>
      <c r="N27" s="180">
        <v>8.6812767258241674</v>
      </c>
      <c r="O27" s="30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304">
        <v>0</v>
      </c>
      <c r="D28" s="305">
        <v>0</v>
      </c>
      <c r="E28" s="306">
        <v>0</v>
      </c>
      <c r="F28" s="178" t="s">
        <v>301</v>
      </c>
      <c r="G28" s="179" t="s">
        <v>301</v>
      </c>
      <c r="H28" s="180" t="s">
        <v>301</v>
      </c>
      <c r="I28" s="178" t="s">
        <v>302</v>
      </c>
      <c r="J28" s="179" t="s">
        <v>302</v>
      </c>
      <c r="K28" s="180" t="s">
        <v>302</v>
      </c>
      <c r="L28" s="178" t="s">
        <v>302</v>
      </c>
      <c r="M28" s="179" t="s">
        <v>302</v>
      </c>
      <c r="N28" s="180" t="s">
        <v>302</v>
      </c>
      <c r="O28" s="30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304">
        <v>0</v>
      </c>
      <c r="D29" s="305">
        <v>0</v>
      </c>
      <c r="E29" s="306">
        <v>0</v>
      </c>
      <c r="F29" s="178" t="s">
        <v>301</v>
      </c>
      <c r="G29" s="179" t="s">
        <v>301</v>
      </c>
      <c r="H29" s="180" t="s">
        <v>301</v>
      </c>
      <c r="I29" s="178" t="s">
        <v>302</v>
      </c>
      <c r="J29" s="179" t="s">
        <v>302</v>
      </c>
      <c r="K29" s="180" t="s">
        <v>302</v>
      </c>
      <c r="L29" s="178" t="s">
        <v>302</v>
      </c>
      <c r="M29" s="179" t="s">
        <v>302</v>
      </c>
      <c r="N29" s="180" t="s">
        <v>302</v>
      </c>
      <c r="O29" s="30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304">
        <v>0</v>
      </c>
      <c r="D30" s="305">
        <v>0</v>
      </c>
      <c r="E30" s="306">
        <v>0</v>
      </c>
      <c r="F30" s="178" t="s">
        <v>301</v>
      </c>
      <c r="G30" s="179" t="s">
        <v>301</v>
      </c>
      <c r="H30" s="180" t="s">
        <v>301</v>
      </c>
      <c r="I30" s="178" t="s">
        <v>302</v>
      </c>
      <c r="J30" s="179" t="s">
        <v>302</v>
      </c>
      <c r="K30" s="180" t="s">
        <v>302</v>
      </c>
      <c r="L30" s="178" t="s">
        <v>302</v>
      </c>
      <c r="M30" s="179" t="s">
        <v>302</v>
      </c>
      <c r="N30" s="180" t="s">
        <v>302</v>
      </c>
      <c r="O30" s="30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304">
        <v>0</v>
      </c>
      <c r="D31" s="305">
        <v>0</v>
      </c>
      <c r="E31" s="306">
        <v>0</v>
      </c>
      <c r="F31" s="178" t="s">
        <v>301</v>
      </c>
      <c r="G31" s="179" t="s">
        <v>301</v>
      </c>
      <c r="H31" s="180" t="s">
        <v>301</v>
      </c>
      <c r="I31" s="178" t="s">
        <v>302</v>
      </c>
      <c r="J31" s="179" t="s">
        <v>302</v>
      </c>
      <c r="K31" s="180" t="s">
        <v>302</v>
      </c>
      <c r="L31" s="178" t="s">
        <v>302</v>
      </c>
      <c r="M31" s="179" t="s">
        <v>302</v>
      </c>
      <c r="N31" s="180" t="s">
        <v>302</v>
      </c>
      <c r="O31" s="30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304">
        <v>0</v>
      </c>
      <c r="D32" s="305">
        <v>0</v>
      </c>
      <c r="E32" s="306">
        <v>0</v>
      </c>
      <c r="F32" s="178" t="s">
        <v>301</v>
      </c>
      <c r="G32" s="179" t="s">
        <v>301</v>
      </c>
      <c r="H32" s="180" t="s">
        <v>301</v>
      </c>
      <c r="I32" s="178" t="s">
        <v>302</v>
      </c>
      <c r="J32" s="179" t="s">
        <v>302</v>
      </c>
      <c r="K32" s="180" t="s">
        <v>302</v>
      </c>
      <c r="L32" s="178" t="s">
        <v>302</v>
      </c>
      <c r="M32" s="179" t="s">
        <v>302</v>
      </c>
      <c r="N32" s="180" t="s">
        <v>302</v>
      </c>
      <c r="O32" s="30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304">
        <v>0</v>
      </c>
      <c r="D33" s="305">
        <v>0</v>
      </c>
      <c r="E33" s="306">
        <v>0</v>
      </c>
      <c r="F33" s="178" t="s">
        <v>301</v>
      </c>
      <c r="G33" s="179" t="s">
        <v>301</v>
      </c>
      <c r="H33" s="180" t="s">
        <v>301</v>
      </c>
      <c r="I33" s="178" t="s">
        <v>302</v>
      </c>
      <c r="J33" s="179" t="s">
        <v>302</v>
      </c>
      <c r="K33" s="180" t="s">
        <v>302</v>
      </c>
      <c r="L33" s="178" t="s">
        <v>302</v>
      </c>
      <c r="M33" s="179" t="s">
        <v>302</v>
      </c>
      <c r="N33" s="180" t="s">
        <v>302</v>
      </c>
      <c r="O33" s="30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304">
        <v>0</v>
      </c>
      <c r="D34" s="305">
        <v>0</v>
      </c>
      <c r="E34" s="306">
        <v>0</v>
      </c>
      <c r="F34" s="178" t="s">
        <v>301</v>
      </c>
      <c r="G34" s="179" t="s">
        <v>301</v>
      </c>
      <c r="H34" s="180" t="s">
        <v>301</v>
      </c>
      <c r="I34" s="178" t="s">
        <v>302</v>
      </c>
      <c r="J34" s="179" t="s">
        <v>302</v>
      </c>
      <c r="K34" s="180" t="s">
        <v>302</v>
      </c>
      <c r="L34" s="178" t="s">
        <v>302</v>
      </c>
      <c r="M34" s="179" t="s">
        <v>302</v>
      </c>
      <c r="N34" s="180" t="s">
        <v>302</v>
      </c>
      <c r="O34" s="30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304">
        <v>0</v>
      </c>
      <c r="D35" s="305">
        <v>0</v>
      </c>
      <c r="E35" s="306">
        <v>0</v>
      </c>
      <c r="F35" s="178" t="s">
        <v>301</v>
      </c>
      <c r="G35" s="179" t="s">
        <v>301</v>
      </c>
      <c r="H35" s="180" t="s">
        <v>301</v>
      </c>
      <c r="I35" s="178" t="s">
        <v>302</v>
      </c>
      <c r="J35" s="179" t="s">
        <v>302</v>
      </c>
      <c r="K35" s="180" t="s">
        <v>302</v>
      </c>
      <c r="L35" s="178" t="s">
        <v>302</v>
      </c>
      <c r="M35" s="179" t="s">
        <v>302</v>
      </c>
      <c r="N35" s="180" t="s">
        <v>302</v>
      </c>
      <c r="O35" s="30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304">
        <v>1.74000485</v>
      </c>
      <c r="D36" s="305">
        <v>1.2145520000000001</v>
      </c>
      <c r="E36" s="306">
        <v>1.1388210000000001</v>
      </c>
      <c r="F36" s="178">
        <v>6.6055448063837297</v>
      </c>
      <c r="G36" s="179">
        <v>19.713853338514941</v>
      </c>
      <c r="H36" s="180">
        <v>22.431795690455303</v>
      </c>
      <c r="I36" s="178">
        <v>158.23062761448031</v>
      </c>
      <c r="J36" s="179">
        <v>101.1623196274563</v>
      </c>
      <c r="K36" s="180">
        <v>461.63987817958338</v>
      </c>
      <c r="L36" s="178">
        <v>10.451995004496682</v>
      </c>
      <c r="M36" s="179">
        <v>19.942991325196449</v>
      </c>
      <c r="N36" s="180">
        <v>103.5541142989109</v>
      </c>
      <c r="O36" s="30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304">
        <v>0</v>
      </c>
      <c r="D37" s="305">
        <v>0</v>
      </c>
      <c r="E37" s="306">
        <v>0</v>
      </c>
      <c r="F37" s="178" t="s">
        <v>301</v>
      </c>
      <c r="G37" s="179" t="s">
        <v>301</v>
      </c>
      <c r="H37" s="180" t="s">
        <v>301</v>
      </c>
      <c r="I37" s="178" t="s">
        <v>302</v>
      </c>
      <c r="J37" s="179" t="s">
        <v>302</v>
      </c>
      <c r="K37" s="180" t="s">
        <v>302</v>
      </c>
      <c r="L37" s="178" t="s">
        <v>302</v>
      </c>
      <c r="M37" s="179" t="s">
        <v>302</v>
      </c>
      <c r="N37" s="180" t="s">
        <v>302</v>
      </c>
      <c r="O37" s="30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304">
        <v>0</v>
      </c>
      <c r="D38" s="305">
        <v>0</v>
      </c>
      <c r="E38" s="306">
        <v>0</v>
      </c>
      <c r="F38" s="178" t="s">
        <v>301</v>
      </c>
      <c r="G38" s="179" t="s">
        <v>301</v>
      </c>
      <c r="H38" s="180" t="s">
        <v>301</v>
      </c>
      <c r="I38" s="178" t="s">
        <v>302</v>
      </c>
      <c r="J38" s="179" t="s">
        <v>302</v>
      </c>
      <c r="K38" s="180" t="s">
        <v>302</v>
      </c>
      <c r="L38" s="178" t="s">
        <v>302</v>
      </c>
      <c r="M38" s="179" t="s">
        <v>302</v>
      </c>
      <c r="N38" s="180" t="s">
        <v>302</v>
      </c>
      <c r="O38" s="30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304">
        <v>0</v>
      </c>
      <c r="D39" s="305">
        <v>0</v>
      </c>
      <c r="E39" s="306">
        <v>0</v>
      </c>
      <c r="F39" s="178" t="s">
        <v>301</v>
      </c>
      <c r="G39" s="179" t="s">
        <v>301</v>
      </c>
      <c r="H39" s="180" t="s">
        <v>301</v>
      </c>
      <c r="I39" s="178" t="s">
        <v>302</v>
      </c>
      <c r="J39" s="179" t="s">
        <v>302</v>
      </c>
      <c r="K39" s="180" t="s">
        <v>302</v>
      </c>
      <c r="L39" s="178" t="s">
        <v>302</v>
      </c>
      <c r="M39" s="179" t="s">
        <v>302</v>
      </c>
      <c r="N39" s="180" t="s">
        <v>302</v>
      </c>
      <c r="O39" s="30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304">
        <v>0.741595</v>
      </c>
      <c r="D40" s="305">
        <v>0.71409800000000001</v>
      </c>
      <c r="E40" s="306">
        <v>0.56912600000000002</v>
      </c>
      <c r="F40" s="178">
        <v>0.33994296078047992</v>
      </c>
      <c r="G40" s="179">
        <v>4.9497407918801066</v>
      </c>
      <c r="H40" s="180">
        <v>8.8203666674866366</v>
      </c>
      <c r="I40" s="178">
        <v>2329.5517651725504</v>
      </c>
      <c r="J40" s="179">
        <v>251.00152775420131</v>
      </c>
      <c r="K40" s="180">
        <v>196.73897886412078</v>
      </c>
      <c r="L40" s="178">
        <v>7.9191472434415004</v>
      </c>
      <c r="M40" s="179">
        <v>12.423925007491968</v>
      </c>
      <c r="N40" s="180">
        <v>17.353099313684492</v>
      </c>
      <c r="O40" s="30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304">
        <v>0</v>
      </c>
      <c r="D41" s="305">
        <v>0</v>
      </c>
      <c r="E41" s="306">
        <v>0</v>
      </c>
      <c r="F41" s="178" t="s">
        <v>301</v>
      </c>
      <c r="G41" s="179" t="s">
        <v>301</v>
      </c>
      <c r="H41" s="180" t="s">
        <v>301</v>
      </c>
      <c r="I41" s="178" t="s">
        <v>302</v>
      </c>
      <c r="J41" s="179" t="s">
        <v>302</v>
      </c>
      <c r="K41" s="180" t="s">
        <v>302</v>
      </c>
      <c r="L41" s="178" t="s">
        <v>302</v>
      </c>
      <c r="M41" s="179" t="s">
        <v>302</v>
      </c>
      <c r="N41" s="180" t="s">
        <v>302</v>
      </c>
      <c r="O41" s="30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304">
        <v>0</v>
      </c>
      <c r="D42" s="305">
        <v>0</v>
      </c>
      <c r="E42" s="306">
        <v>0</v>
      </c>
      <c r="F42" s="178" t="s">
        <v>301</v>
      </c>
      <c r="G42" s="179" t="s">
        <v>301</v>
      </c>
      <c r="H42" s="180" t="s">
        <v>301</v>
      </c>
      <c r="I42" s="178" t="s">
        <v>302</v>
      </c>
      <c r="J42" s="179" t="s">
        <v>302</v>
      </c>
      <c r="K42" s="180" t="s">
        <v>302</v>
      </c>
      <c r="L42" s="178" t="s">
        <v>302</v>
      </c>
      <c r="M42" s="179" t="s">
        <v>302</v>
      </c>
      <c r="N42" s="180" t="s">
        <v>302</v>
      </c>
      <c r="O42" s="30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304">
        <v>0</v>
      </c>
      <c r="D43" s="305">
        <v>0</v>
      </c>
      <c r="E43" s="306">
        <v>0</v>
      </c>
      <c r="F43" s="178" t="s">
        <v>301</v>
      </c>
      <c r="G43" s="179" t="s">
        <v>301</v>
      </c>
      <c r="H43" s="180" t="s">
        <v>301</v>
      </c>
      <c r="I43" s="178" t="s">
        <v>302</v>
      </c>
      <c r="J43" s="179" t="s">
        <v>302</v>
      </c>
      <c r="K43" s="180" t="s">
        <v>302</v>
      </c>
      <c r="L43" s="178" t="s">
        <v>302</v>
      </c>
      <c r="M43" s="179" t="s">
        <v>302</v>
      </c>
      <c r="N43" s="180" t="s">
        <v>302</v>
      </c>
      <c r="O43" s="30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304">
        <v>0</v>
      </c>
      <c r="D44" s="305">
        <v>0</v>
      </c>
      <c r="E44" s="306">
        <v>0</v>
      </c>
      <c r="F44" s="178" t="s">
        <v>301</v>
      </c>
      <c r="G44" s="179" t="s">
        <v>301</v>
      </c>
      <c r="H44" s="180" t="s">
        <v>301</v>
      </c>
      <c r="I44" s="178" t="s">
        <v>302</v>
      </c>
      <c r="J44" s="179" t="s">
        <v>302</v>
      </c>
      <c r="K44" s="180" t="s">
        <v>302</v>
      </c>
      <c r="L44" s="178" t="s">
        <v>302</v>
      </c>
      <c r="M44" s="179" t="s">
        <v>302</v>
      </c>
      <c r="N44" s="180" t="s">
        <v>302</v>
      </c>
      <c r="O44" s="30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304">
        <v>0</v>
      </c>
      <c r="D45" s="305">
        <v>0</v>
      </c>
      <c r="E45" s="306">
        <v>0</v>
      </c>
      <c r="F45" s="178" t="s">
        <v>301</v>
      </c>
      <c r="G45" s="179" t="s">
        <v>301</v>
      </c>
      <c r="H45" s="180" t="s">
        <v>301</v>
      </c>
      <c r="I45" s="178" t="s">
        <v>302</v>
      </c>
      <c r="J45" s="179" t="s">
        <v>302</v>
      </c>
      <c r="K45" s="180" t="s">
        <v>302</v>
      </c>
      <c r="L45" s="178" t="s">
        <v>302</v>
      </c>
      <c r="M45" s="179" t="s">
        <v>302</v>
      </c>
      <c r="N45" s="180" t="s">
        <v>302</v>
      </c>
      <c r="O45" s="30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304">
        <v>0</v>
      </c>
      <c r="D46" s="305">
        <v>0</v>
      </c>
      <c r="E46" s="306">
        <v>0</v>
      </c>
      <c r="F46" s="178" t="s">
        <v>301</v>
      </c>
      <c r="G46" s="179" t="s">
        <v>301</v>
      </c>
      <c r="H46" s="180" t="s">
        <v>301</v>
      </c>
      <c r="I46" s="178" t="s">
        <v>302</v>
      </c>
      <c r="J46" s="179" t="s">
        <v>302</v>
      </c>
      <c r="K46" s="180" t="s">
        <v>302</v>
      </c>
      <c r="L46" s="178" t="s">
        <v>302</v>
      </c>
      <c r="M46" s="179" t="s">
        <v>302</v>
      </c>
      <c r="N46" s="180" t="s">
        <v>302</v>
      </c>
      <c r="O46" s="30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304">
        <v>0</v>
      </c>
      <c r="D47" s="305">
        <v>0</v>
      </c>
      <c r="E47" s="306">
        <v>0</v>
      </c>
      <c r="F47" s="178" t="s">
        <v>301</v>
      </c>
      <c r="G47" s="179" t="s">
        <v>301</v>
      </c>
      <c r="H47" s="180" t="s">
        <v>301</v>
      </c>
      <c r="I47" s="178" t="s">
        <v>302</v>
      </c>
      <c r="J47" s="179" t="s">
        <v>302</v>
      </c>
      <c r="K47" s="180" t="s">
        <v>302</v>
      </c>
      <c r="L47" s="178" t="s">
        <v>302</v>
      </c>
      <c r="M47" s="179" t="s">
        <v>302</v>
      </c>
      <c r="N47" s="180" t="s">
        <v>302</v>
      </c>
      <c r="O47" s="30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304">
        <v>0</v>
      </c>
      <c r="D48" s="305">
        <v>0</v>
      </c>
      <c r="E48" s="306">
        <v>0</v>
      </c>
      <c r="F48" s="178" t="s">
        <v>301</v>
      </c>
      <c r="G48" s="179" t="s">
        <v>301</v>
      </c>
      <c r="H48" s="180" t="s">
        <v>301</v>
      </c>
      <c r="I48" s="178" t="s">
        <v>302</v>
      </c>
      <c r="J48" s="179" t="s">
        <v>302</v>
      </c>
      <c r="K48" s="180" t="s">
        <v>302</v>
      </c>
      <c r="L48" s="178" t="s">
        <v>302</v>
      </c>
      <c r="M48" s="179" t="s">
        <v>302</v>
      </c>
      <c r="N48" s="180" t="s">
        <v>302</v>
      </c>
      <c r="O48" s="30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304">
        <v>0</v>
      </c>
      <c r="D49" s="305">
        <v>0</v>
      </c>
      <c r="E49" s="306">
        <v>0</v>
      </c>
      <c r="F49" s="178" t="s">
        <v>301</v>
      </c>
      <c r="G49" s="179" t="s">
        <v>301</v>
      </c>
      <c r="H49" s="180" t="s">
        <v>301</v>
      </c>
      <c r="I49" s="178" t="s">
        <v>302</v>
      </c>
      <c r="J49" s="179" t="s">
        <v>302</v>
      </c>
      <c r="K49" s="180" t="s">
        <v>302</v>
      </c>
      <c r="L49" s="178" t="s">
        <v>302</v>
      </c>
      <c r="M49" s="179" t="s">
        <v>302</v>
      </c>
      <c r="N49" s="180" t="s">
        <v>302</v>
      </c>
      <c r="O49" s="30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304">
        <v>0</v>
      </c>
      <c r="D50" s="305">
        <v>0</v>
      </c>
      <c r="E50" s="306">
        <v>0</v>
      </c>
      <c r="F50" s="178" t="s">
        <v>301</v>
      </c>
      <c r="G50" s="179" t="s">
        <v>301</v>
      </c>
      <c r="H50" s="180" t="s">
        <v>301</v>
      </c>
      <c r="I50" s="178" t="s">
        <v>302</v>
      </c>
      <c r="J50" s="179" t="s">
        <v>302</v>
      </c>
      <c r="K50" s="180" t="s">
        <v>302</v>
      </c>
      <c r="L50" s="178" t="s">
        <v>302</v>
      </c>
      <c r="M50" s="179" t="s">
        <v>302</v>
      </c>
      <c r="N50" s="180" t="s">
        <v>302</v>
      </c>
      <c r="O50" s="30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304">
        <v>0</v>
      </c>
      <c r="D51" s="305">
        <v>0</v>
      </c>
      <c r="E51" s="306">
        <v>0</v>
      </c>
      <c r="F51" s="178" t="s">
        <v>301</v>
      </c>
      <c r="G51" s="179" t="s">
        <v>301</v>
      </c>
      <c r="H51" s="180" t="s">
        <v>301</v>
      </c>
      <c r="I51" s="178" t="s">
        <v>302</v>
      </c>
      <c r="J51" s="179" t="s">
        <v>302</v>
      </c>
      <c r="K51" s="180" t="s">
        <v>302</v>
      </c>
      <c r="L51" s="178" t="s">
        <v>302</v>
      </c>
      <c r="M51" s="179" t="s">
        <v>302</v>
      </c>
      <c r="N51" s="180" t="s">
        <v>302</v>
      </c>
      <c r="O51" s="30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304">
        <v>0</v>
      </c>
      <c r="D52" s="305">
        <v>0</v>
      </c>
      <c r="E52" s="306">
        <v>0</v>
      </c>
      <c r="F52" s="178" t="s">
        <v>301</v>
      </c>
      <c r="G52" s="179" t="s">
        <v>301</v>
      </c>
      <c r="H52" s="180" t="s">
        <v>301</v>
      </c>
      <c r="I52" s="178" t="s">
        <v>302</v>
      </c>
      <c r="J52" s="179" t="s">
        <v>302</v>
      </c>
      <c r="K52" s="180" t="s">
        <v>302</v>
      </c>
      <c r="L52" s="178" t="s">
        <v>302</v>
      </c>
      <c r="M52" s="179" t="s">
        <v>302</v>
      </c>
      <c r="N52" s="180" t="s">
        <v>302</v>
      </c>
      <c r="O52" s="30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304">
        <v>0</v>
      </c>
      <c r="D53" s="305">
        <v>0</v>
      </c>
      <c r="E53" s="306">
        <v>0</v>
      </c>
      <c r="F53" s="178" t="s">
        <v>301</v>
      </c>
      <c r="G53" s="179" t="s">
        <v>301</v>
      </c>
      <c r="H53" s="180" t="s">
        <v>301</v>
      </c>
      <c r="I53" s="178" t="s">
        <v>302</v>
      </c>
      <c r="J53" s="179" t="s">
        <v>302</v>
      </c>
      <c r="K53" s="180" t="s">
        <v>302</v>
      </c>
      <c r="L53" s="178" t="s">
        <v>302</v>
      </c>
      <c r="M53" s="179" t="s">
        <v>302</v>
      </c>
      <c r="N53" s="180" t="s">
        <v>302</v>
      </c>
      <c r="O53" s="30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304">
        <v>0</v>
      </c>
      <c r="D54" s="305">
        <v>0</v>
      </c>
      <c r="E54" s="306">
        <v>0</v>
      </c>
      <c r="F54" s="178" t="s">
        <v>301</v>
      </c>
      <c r="G54" s="179" t="s">
        <v>301</v>
      </c>
      <c r="H54" s="180" t="s">
        <v>301</v>
      </c>
      <c r="I54" s="178" t="s">
        <v>302</v>
      </c>
      <c r="J54" s="179" t="s">
        <v>302</v>
      </c>
      <c r="K54" s="180" t="s">
        <v>302</v>
      </c>
      <c r="L54" s="178" t="s">
        <v>302</v>
      </c>
      <c r="M54" s="179" t="s">
        <v>302</v>
      </c>
      <c r="N54" s="180" t="s">
        <v>302</v>
      </c>
      <c r="O54" s="30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304">
        <v>0</v>
      </c>
      <c r="D55" s="305">
        <v>0</v>
      </c>
      <c r="E55" s="306">
        <v>0</v>
      </c>
      <c r="F55" s="178" t="s">
        <v>301</v>
      </c>
      <c r="G55" s="179" t="s">
        <v>301</v>
      </c>
      <c r="H55" s="180" t="s">
        <v>301</v>
      </c>
      <c r="I55" s="178" t="s">
        <v>302</v>
      </c>
      <c r="J55" s="179" t="s">
        <v>302</v>
      </c>
      <c r="K55" s="180" t="s">
        <v>302</v>
      </c>
      <c r="L55" s="178" t="s">
        <v>302</v>
      </c>
      <c r="M55" s="179" t="s">
        <v>302</v>
      </c>
      <c r="N55" s="180" t="s">
        <v>302</v>
      </c>
      <c r="O55" s="30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235</v>
      </c>
      <c r="C56" s="304">
        <v>0</v>
      </c>
      <c r="D56" s="305">
        <v>0</v>
      </c>
      <c r="E56" s="306">
        <v>0</v>
      </c>
      <c r="F56" s="178" t="s">
        <v>301</v>
      </c>
      <c r="G56" s="179" t="s">
        <v>301</v>
      </c>
      <c r="H56" s="180" t="s">
        <v>301</v>
      </c>
      <c r="I56" s="178" t="s">
        <v>302</v>
      </c>
      <c r="J56" s="179" t="s">
        <v>302</v>
      </c>
      <c r="K56" s="180" t="s">
        <v>302</v>
      </c>
      <c r="L56" s="178" t="s">
        <v>302</v>
      </c>
      <c r="M56" s="179" t="s">
        <v>302</v>
      </c>
      <c r="N56" s="180" t="s">
        <v>302</v>
      </c>
      <c r="O56" s="30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300</v>
      </c>
      <c r="C57" s="304">
        <v>0</v>
      </c>
      <c r="D57" s="305">
        <v>0</v>
      </c>
      <c r="E57" s="306">
        <v>0</v>
      </c>
      <c r="F57" s="178" t="s">
        <v>301</v>
      </c>
      <c r="G57" s="179" t="s">
        <v>301</v>
      </c>
      <c r="H57" s="180" t="s">
        <v>301</v>
      </c>
      <c r="I57" s="178" t="s">
        <v>302</v>
      </c>
      <c r="J57" s="179" t="s">
        <v>302</v>
      </c>
      <c r="K57" s="180" t="s">
        <v>302</v>
      </c>
      <c r="L57" s="178" t="s">
        <v>302</v>
      </c>
      <c r="M57" s="179" t="s">
        <v>302</v>
      </c>
      <c r="N57" s="180" t="s">
        <v>302</v>
      </c>
      <c r="O57" s="30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68</v>
      </c>
      <c r="C58" s="304">
        <v>0</v>
      </c>
      <c r="D58" s="305">
        <v>0</v>
      </c>
      <c r="E58" s="306">
        <v>0</v>
      </c>
      <c r="F58" s="178" t="s">
        <v>301</v>
      </c>
      <c r="G58" s="179" t="s">
        <v>301</v>
      </c>
      <c r="H58" s="180" t="s">
        <v>301</v>
      </c>
      <c r="I58" s="178" t="s">
        <v>302</v>
      </c>
      <c r="J58" s="179" t="s">
        <v>302</v>
      </c>
      <c r="K58" s="180" t="s">
        <v>302</v>
      </c>
      <c r="L58" s="178" t="s">
        <v>302</v>
      </c>
      <c r="M58" s="179" t="s">
        <v>302</v>
      </c>
      <c r="N58" s="180" t="s">
        <v>302</v>
      </c>
      <c r="O58" s="30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55</v>
      </c>
      <c r="C59" s="304">
        <v>0</v>
      </c>
      <c r="D59" s="305">
        <v>0</v>
      </c>
      <c r="E59" s="306">
        <v>0</v>
      </c>
      <c r="F59" s="178" t="s">
        <v>301</v>
      </c>
      <c r="G59" s="179" t="s">
        <v>301</v>
      </c>
      <c r="H59" s="180" t="s">
        <v>301</v>
      </c>
      <c r="I59" s="178" t="s">
        <v>302</v>
      </c>
      <c r="J59" s="179" t="s">
        <v>302</v>
      </c>
      <c r="K59" s="180" t="s">
        <v>302</v>
      </c>
      <c r="L59" s="178" t="s">
        <v>302</v>
      </c>
      <c r="M59" s="179" t="s">
        <v>302</v>
      </c>
      <c r="N59" s="180" t="s">
        <v>302</v>
      </c>
      <c r="O59" s="30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304">
        <v>0</v>
      </c>
      <c r="D60" s="305">
        <v>0</v>
      </c>
      <c r="E60" s="306">
        <v>0</v>
      </c>
      <c r="F60" s="178" t="s">
        <v>301</v>
      </c>
      <c r="G60" s="179" t="s">
        <v>301</v>
      </c>
      <c r="H60" s="180" t="s">
        <v>301</v>
      </c>
      <c r="I60" s="178" t="s">
        <v>302</v>
      </c>
      <c r="J60" s="179" t="s">
        <v>302</v>
      </c>
      <c r="K60" s="180" t="s">
        <v>302</v>
      </c>
      <c r="L60" s="178" t="s">
        <v>302</v>
      </c>
      <c r="M60" s="179" t="s">
        <v>302</v>
      </c>
      <c r="N60" s="180" t="s">
        <v>302</v>
      </c>
      <c r="O60" s="30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307"/>
      <c r="D61" s="308"/>
      <c r="E61" s="309"/>
      <c r="F61" s="187"/>
      <c r="G61" s="188"/>
      <c r="H61" s="189"/>
      <c r="I61" s="187"/>
      <c r="J61" s="188"/>
      <c r="K61" s="189"/>
      <c r="L61" s="187"/>
      <c r="M61" s="188"/>
      <c r="N61" s="189"/>
      <c r="O61" s="303"/>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482</v>
      </c>
      <c r="C62" s="310"/>
      <c r="D62" s="310"/>
      <c r="E62" s="310"/>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311"/>
      <c r="C63" s="117"/>
      <c r="D63" s="117"/>
      <c r="E63" s="117"/>
      <c r="F63" s="117"/>
      <c r="G63" s="117"/>
      <c r="H63" s="117"/>
      <c r="I63" s="192"/>
      <c r="J63" s="192"/>
      <c r="K63" s="192"/>
      <c r="L63" s="192"/>
      <c r="M63" s="192"/>
      <c r="N63" s="192"/>
    </row>
    <row r="64" spans="1:102" ht="20.100000000000001" customHeight="1">
      <c r="B64" s="117"/>
      <c r="C64" s="117"/>
      <c r="D64" s="117"/>
      <c r="E64" s="117"/>
      <c r="F64" s="117"/>
      <c r="G64" s="117"/>
      <c r="H64" s="117"/>
      <c r="I64" s="312"/>
      <c r="J64" s="312"/>
      <c r="K64" s="312"/>
      <c r="L64" s="312"/>
      <c r="M64" s="312"/>
      <c r="N64" s="312"/>
    </row>
    <row r="65" spans="2:14" ht="20.100000000000001" customHeight="1">
      <c r="B65" s="63"/>
      <c r="C65" s="63"/>
      <c r="D65" s="63"/>
      <c r="E65" s="63"/>
      <c r="F65" s="63"/>
      <c r="G65" s="63"/>
      <c r="H65" s="63"/>
      <c r="I65" s="63"/>
      <c r="J65" s="63"/>
      <c r="K65" s="63"/>
      <c r="L65" s="63"/>
      <c r="M65" s="63"/>
      <c r="N65" s="63"/>
    </row>
    <row r="66" spans="2:14" ht="20.100000000000001" customHeight="1">
      <c r="B66" s="63"/>
      <c r="C66" s="63"/>
      <c r="D66" s="63"/>
      <c r="E66" s="63"/>
      <c r="F66" s="63"/>
      <c r="G66" s="63"/>
      <c r="H66" s="63"/>
      <c r="I66" s="63"/>
      <c r="J66" s="63"/>
      <c r="K66" s="63"/>
      <c r="L66" s="63"/>
      <c r="M66" s="63"/>
      <c r="N66" s="63"/>
    </row>
    <row r="67" spans="2:14" ht="20.100000000000001" customHeight="1">
      <c r="B67" s="190"/>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9"/>
  <sheetViews>
    <sheetView showGridLines="0" zoomScale="70" zoomScaleNormal="70" zoomScaleSheetLayoutView="70" workbookViewId="0">
      <pane xSplit="2" ySplit="7" topLeftCell="C8" activePane="bottomRight" state="frozen"/>
      <selection pane="topRight"/>
      <selection pane="bottomLeft"/>
      <selection pane="bottomRight" activeCell="B62" sqref="B62"/>
    </sheetView>
  </sheetViews>
  <sheetFormatPr baseColWidth="10" defaultColWidth="0" defaultRowHeight="20.100000000000001" customHeight="1"/>
  <cols>
    <col min="1" max="1" width="5.7109375" style="198" customWidth="1"/>
    <col min="2" max="2" width="35.7109375" style="198" customWidth="1"/>
    <col min="3" max="14" width="16.7109375" style="198" customWidth="1"/>
    <col min="15" max="15" width="11.42578125" style="198" customWidth="1"/>
    <col min="16" max="16" width="11.42578125" style="198" hidden="1" customWidth="1"/>
    <col min="17" max="102" width="0" style="198" hidden="1" customWidth="1"/>
    <col min="103" max="16384" width="11.42578125" style="199" hidden="1"/>
  </cols>
  <sheetData>
    <row r="1" spans="1:102" ht="89.1" customHeight="1"/>
    <row r="2" spans="1:102" s="315" customFormat="1" ht="20.100000000000001" customHeight="1">
      <c r="A2" s="313"/>
      <c r="B2" s="87" t="s">
        <v>17</v>
      </c>
      <c r="C2" s="314"/>
      <c r="D2" s="314"/>
      <c r="E2" s="314"/>
      <c r="F2" s="314"/>
      <c r="G2" s="314"/>
      <c r="H2" s="314"/>
      <c r="I2" s="314"/>
      <c r="J2" s="314"/>
      <c r="K2" s="314"/>
      <c r="L2" s="314"/>
      <c r="M2" s="314"/>
      <c r="N2" s="314"/>
      <c r="O2" s="313"/>
      <c r="P2" s="313"/>
      <c r="Q2" s="313"/>
      <c r="R2" s="313"/>
      <c r="S2" s="313"/>
      <c r="T2" s="313"/>
      <c r="U2" s="313"/>
      <c r="V2" s="313"/>
      <c r="W2" s="313"/>
      <c r="X2" s="313"/>
      <c r="Y2" s="313"/>
      <c r="Z2" s="313"/>
      <c r="AA2" s="313"/>
      <c r="AB2" s="313"/>
      <c r="AC2" s="313"/>
      <c r="AD2" s="313"/>
      <c r="AE2" s="313"/>
      <c r="AF2" s="313"/>
      <c r="AG2" s="313"/>
      <c r="AH2" s="313"/>
      <c r="AI2" s="313"/>
      <c r="AJ2" s="313"/>
      <c r="AK2" s="313"/>
      <c r="AL2" s="313"/>
      <c r="AM2" s="313"/>
      <c r="AN2" s="313"/>
      <c r="AO2" s="313"/>
      <c r="AP2" s="313"/>
      <c r="AQ2" s="313"/>
      <c r="AR2" s="313"/>
      <c r="AS2" s="313"/>
      <c r="AT2" s="313"/>
      <c r="AU2" s="313"/>
      <c r="AV2" s="313"/>
      <c r="AW2" s="313"/>
      <c r="AX2" s="313"/>
      <c r="AY2" s="313"/>
      <c r="AZ2" s="313"/>
      <c r="BA2" s="313"/>
      <c r="BB2" s="313"/>
      <c r="BC2" s="313"/>
      <c r="BD2" s="313"/>
      <c r="BE2" s="313"/>
      <c r="BF2" s="313"/>
      <c r="BG2" s="313"/>
      <c r="BH2" s="313"/>
      <c r="BI2" s="313"/>
      <c r="BJ2" s="313"/>
      <c r="BK2" s="313"/>
      <c r="BL2" s="313"/>
      <c r="BM2" s="313"/>
      <c r="BN2" s="313"/>
      <c r="BO2" s="313"/>
      <c r="BP2" s="313"/>
      <c r="BQ2" s="313"/>
      <c r="BR2" s="313"/>
      <c r="BS2" s="313"/>
      <c r="BT2" s="313"/>
      <c r="BU2" s="313"/>
      <c r="BV2" s="313"/>
      <c r="BW2" s="313"/>
      <c r="BX2" s="313"/>
      <c r="BY2" s="313"/>
      <c r="BZ2" s="313"/>
      <c r="CA2" s="313"/>
      <c r="CB2" s="313"/>
      <c r="CC2" s="313"/>
      <c r="CD2" s="313"/>
      <c r="CE2" s="313"/>
      <c r="CF2" s="313"/>
      <c r="CG2" s="313"/>
      <c r="CH2" s="313"/>
      <c r="CI2" s="313"/>
      <c r="CJ2" s="313"/>
      <c r="CK2" s="313"/>
      <c r="CL2" s="313"/>
      <c r="CM2" s="313"/>
      <c r="CN2" s="313"/>
      <c r="CO2" s="313"/>
      <c r="CP2" s="313"/>
      <c r="CQ2" s="313"/>
      <c r="CR2" s="313"/>
      <c r="CS2" s="313"/>
      <c r="CT2" s="313"/>
      <c r="CU2" s="313"/>
      <c r="CV2" s="313"/>
      <c r="CW2" s="313"/>
      <c r="CX2" s="313"/>
    </row>
    <row r="3" spans="1:102" s="201" customFormat="1" ht="20.100000000000001" customHeight="1">
      <c r="A3" s="200"/>
      <c r="B3" s="91" t="s">
        <v>2</v>
      </c>
      <c r="C3" s="200"/>
      <c r="D3" s="200"/>
      <c r="E3" s="200"/>
      <c r="F3" s="200"/>
      <c r="G3" s="200"/>
      <c r="H3" s="200"/>
      <c r="I3" s="200"/>
      <c r="J3" s="200"/>
      <c r="K3" s="200"/>
      <c r="L3" s="200"/>
      <c r="M3" s="200"/>
      <c r="N3" s="316"/>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0"/>
      <c r="BP3" s="200"/>
      <c r="BQ3" s="200"/>
      <c r="BR3" s="200"/>
      <c r="BS3" s="200"/>
      <c r="BT3" s="200"/>
      <c r="BU3" s="200"/>
      <c r="BV3" s="200"/>
      <c r="BW3" s="200"/>
      <c r="BX3" s="200"/>
      <c r="BY3" s="200"/>
      <c r="BZ3" s="200"/>
      <c r="CA3" s="200"/>
      <c r="CB3" s="200"/>
      <c r="CC3" s="200"/>
      <c r="CD3" s="200"/>
      <c r="CE3" s="200"/>
      <c r="CF3" s="200"/>
      <c r="CG3" s="200"/>
      <c r="CH3" s="200"/>
      <c r="CI3" s="200"/>
      <c r="CJ3" s="200"/>
      <c r="CK3" s="200"/>
      <c r="CL3" s="200"/>
      <c r="CM3" s="200"/>
      <c r="CN3" s="200"/>
      <c r="CO3" s="200"/>
      <c r="CP3" s="200"/>
      <c r="CQ3" s="200"/>
      <c r="CR3" s="200"/>
      <c r="CS3" s="200"/>
      <c r="CT3" s="200"/>
      <c r="CU3" s="200"/>
      <c r="CV3" s="200"/>
      <c r="CW3" s="200"/>
      <c r="CX3" s="200"/>
    </row>
    <row r="4" spans="1:102" s="201" customFormat="1" ht="20.100000000000001" customHeight="1">
      <c r="A4" s="200"/>
      <c r="B4" s="317"/>
      <c r="C4" s="318"/>
      <c r="D4" s="318"/>
      <c r="E4" s="318"/>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row>
    <row r="5" spans="1:102" s="205" customFormat="1" ht="20.100000000000001" customHeight="1">
      <c r="A5" s="203"/>
      <c r="B5" s="319"/>
      <c r="C5" s="656" t="s">
        <v>219</v>
      </c>
      <c r="D5" s="657"/>
      <c r="E5" s="658"/>
      <c r="F5" s="656" t="s">
        <v>201</v>
      </c>
      <c r="G5" s="657"/>
      <c r="H5" s="658"/>
      <c r="I5" s="656" t="s">
        <v>196</v>
      </c>
      <c r="J5" s="657"/>
      <c r="K5" s="658"/>
      <c r="L5" s="656" t="s">
        <v>197</v>
      </c>
      <c r="M5" s="657"/>
      <c r="N5" s="658"/>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row>
    <row r="6" spans="1:102" s="205" customFormat="1" ht="20.100000000000001" customHeight="1">
      <c r="A6" s="203"/>
      <c r="B6" s="320"/>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203"/>
      <c r="P6" s="203"/>
      <c r="Q6" s="203"/>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3"/>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c r="CU6" s="203"/>
      <c r="CV6" s="203"/>
      <c r="CW6" s="203"/>
      <c r="CX6" s="203"/>
    </row>
    <row r="7" spans="1:102" s="205" customFormat="1" ht="20.100000000000001" customHeight="1">
      <c r="A7" s="203"/>
      <c r="B7" s="210" t="s">
        <v>298</v>
      </c>
      <c r="C7" s="234">
        <v>259552.18610689003</v>
      </c>
      <c r="D7" s="235">
        <v>299958.53962543997</v>
      </c>
      <c r="E7" s="236">
        <v>300527.75031890994</v>
      </c>
      <c r="F7" s="237">
        <v>4.6399752713198472</v>
      </c>
      <c r="G7" s="238">
        <v>5.419962374130713</v>
      </c>
      <c r="H7" s="239">
        <v>5.8373675631609885</v>
      </c>
      <c r="I7" s="237">
        <v>202.02791464966171</v>
      </c>
      <c r="J7" s="238">
        <v>185.71364941472001</v>
      </c>
      <c r="K7" s="239">
        <v>172.23110208735136</v>
      </c>
      <c r="L7" s="237">
        <v>9.3740452809074686</v>
      </c>
      <c r="M7" s="238">
        <v>10.065609921902849</v>
      </c>
      <c r="N7" s="239">
        <v>10.053762486921739</v>
      </c>
      <c r="O7" s="203"/>
      <c r="P7" s="203"/>
      <c r="Q7" s="203"/>
      <c r="R7" s="203"/>
      <c r="S7" s="203"/>
      <c r="T7" s="203"/>
      <c r="U7" s="203"/>
      <c r="V7" s="203"/>
      <c r="W7" s="203"/>
      <c r="X7" s="203"/>
      <c r="Y7" s="203"/>
      <c r="Z7" s="203"/>
      <c r="AA7" s="203"/>
      <c r="AB7" s="203"/>
      <c r="AC7" s="203"/>
      <c r="AD7" s="203"/>
      <c r="AE7" s="203"/>
      <c r="AF7" s="203"/>
      <c r="AG7" s="203"/>
      <c r="AH7" s="203"/>
      <c r="AI7" s="203"/>
      <c r="AJ7" s="203"/>
      <c r="AK7" s="203"/>
      <c r="AL7" s="203"/>
      <c r="AM7" s="203"/>
      <c r="AN7" s="203"/>
      <c r="AO7" s="203"/>
      <c r="AP7" s="203"/>
      <c r="AQ7" s="203"/>
      <c r="AR7" s="203"/>
      <c r="AS7" s="203"/>
      <c r="AT7" s="203"/>
      <c r="AU7" s="203"/>
      <c r="AV7" s="203"/>
      <c r="AW7" s="203"/>
      <c r="AX7" s="203"/>
      <c r="AY7" s="203"/>
      <c r="AZ7" s="203"/>
      <c r="BA7" s="203"/>
      <c r="BB7" s="203"/>
      <c r="BC7" s="203"/>
      <c r="BD7" s="203"/>
      <c r="BE7" s="203"/>
      <c r="BF7" s="203"/>
      <c r="BG7" s="203"/>
      <c r="BH7" s="203"/>
      <c r="BI7" s="203"/>
      <c r="BJ7" s="203"/>
      <c r="BK7" s="203"/>
      <c r="BL7" s="203"/>
      <c r="BM7" s="203"/>
      <c r="BN7" s="203"/>
      <c r="BO7" s="203"/>
      <c r="BP7" s="203"/>
      <c r="BQ7" s="203"/>
      <c r="BR7" s="203"/>
      <c r="BS7" s="203"/>
      <c r="BT7" s="203"/>
      <c r="BU7" s="203"/>
      <c r="BV7" s="203"/>
      <c r="BW7" s="203"/>
      <c r="BX7" s="203"/>
      <c r="BY7" s="203"/>
      <c r="BZ7" s="203"/>
      <c r="CA7" s="203"/>
      <c r="CB7" s="203"/>
      <c r="CC7" s="203"/>
      <c r="CD7" s="203"/>
      <c r="CE7" s="203"/>
      <c r="CF7" s="203"/>
      <c r="CG7" s="203"/>
      <c r="CH7" s="203"/>
      <c r="CI7" s="203"/>
      <c r="CJ7" s="203"/>
      <c r="CK7" s="203"/>
      <c r="CL7" s="203"/>
      <c r="CM7" s="203"/>
      <c r="CN7" s="203"/>
      <c r="CO7" s="203"/>
      <c r="CP7" s="203"/>
      <c r="CQ7" s="203"/>
      <c r="CR7" s="203"/>
      <c r="CS7" s="203"/>
      <c r="CT7" s="203"/>
      <c r="CU7" s="203"/>
      <c r="CV7" s="203"/>
      <c r="CW7" s="203"/>
      <c r="CX7" s="203"/>
    </row>
    <row r="8" spans="1:102" s="222" customFormat="1" ht="20.100000000000001" customHeight="1">
      <c r="A8" s="203"/>
      <c r="B8" s="104" t="s">
        <v>47</v>
      </c>
      <c r="C8" s="105">
        <v>68091.007948899991</v>
      </c>
      <c r="D8" s="176">
        <v>80943.111306999985</v>
      </c>
      <c r="E8" s="177">
        <v>80766.610050910007</v>
      </c>
      <c r="F8" s="178">
        <v>4.7656853757178093</v>
      </c>
      <c r="G8" s="179">
        <v>4.9012509846760004</v>
      </c>
      <c r="H8" s="180">
        <v>5.1061091030015691</v>
      </c>
      <c r="I8" s="178">
        <v>213.88785485593473</v>
      </c>
      <c r="J8" s="179">
        <v>207.49018382965815</v>
      </c>
      <c r="K8" s="180">
        <v>197.20033847550218</v>
      </c>
      <c r="L8" s="178">
        <v>10.193222219305815</v>
      </c>
      <c r="M8" s="179">
        <v>10.169614678057163</v>
      </c>
      <c r="N8" s="180">
        <v>10.069264434047524</v>
      </c>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221"/>
      <c r="BN8" s="221"/>
      <c r="BO8" s="221"/>
      <c r="BP8" s="221"/>
      <c r="BQ8" s="221"/>
      <c r="BR8" s="221"/>
      <c r="BS8" s="221"/>
      <c r="BT8" s="221"/>
      <c r="BU8" s="221"/>
      <c r="BV8" s="221"/>
      <c r="BW8" s="221"/>
      <c r="BX8" s="221"/>
      <c r="BY8" s="221"/>
      <c r="BZ8" s="221"/>
      <c r="CA8" s="221"/>
      <c r="CB8" s="221"/>
      <c r="CC8" s="221"/>
      <c r="CD8" s="221"/>
      <c r="CE8" s="221"/>
      <c r="CF8" s="221"/>
      <c r="CG8" s="221"/>
      <c r="CH8" s="221"/>
      <c r="CI8" s="221"/>
      <c r="CJ8" s="221"/>
      <c r="CK8" s="221"/>
      <c r="CL8" s="221"/>
      <c r="CM8" s="221"/>
      <c r="CN8" s="221"/>
      <c r="CO8" s="221"/>
      <c r="CP8" s="221"/>
      <c r="CQ8" s="221"/>
      <c r="CR8" s="221"/>
      <c r="CS8" s="221"/>
      <c r="CT8" s="221"/>
      <c r="CU8" s="221"/>
      <c r="CV8" s="221"/>
      <c r="CW8" s="221"/>
      <c r="CX8" s="221"/>
    </row>
    <row r="9" spans="1:102" s="222" customFormat="1" ht="20.100000000000001" customHeight="1">
      <c r="A9" s="203"/>
      <c r="B9" s="104" t="s">
        <v>70</v>
      </c>
      <c r="C9" s="105">
        <v>14557.416945999999</v>
      </c>
      <c r="D9" s="176">
        <v>13794.781732000001</v>
      </c>
      <c r="E9" s="177">
        <v>13810.195328000002</v>
      </c>
      <c r="F9" s="178">
        <v>5.3883318648473093</v>
      </c>
      <c r="G9" s="179">
        <v>4.4631139655642649</v>
      </c>
      <c r="H9" s="180">
        <v>4.7580518840870081</v>
      </c>
      <c r="I9" s="178">
        <v>176.33614369355666</v>
      </c>
      <c r="J9" s="179">
        <v>285.91939199660965</v>
      </c>
      <c r="K9" s="180">
        <v>273.32639859086453</v>
      </c>
      <c r="L9" s="178">
        <v>9.5015766198828526</v>
      </c>
      <c r="M9" s="179">
        <v>12.76090831445712</v>
      </c>
      <c r="N9" s="180">
        <v>13.005011857859797</v>
      </c>
      <c r="O9" s="221"/>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1"/>
      <c r="AR9" s="221"/>
      <c r="AS9" s="221"/>
      <c r="AT9" s="221"/>
      <c r="AU9" s="221"/>
      <c r="AV9" s="221"/>
      <c r="AW9" s="221"/>
      <c r="AX9" s="221"/>
      <c r="AY9" s="221"/>
      <c r="AZ9" s="221"/>
      <c r="BA9" s="221"/>
      <c r="BB9" s="221"/>
      <c r="BC9" s="221"/>
      <c r="BD9" s="221"/>
      <c r="BE9" s="221"/>
      <c r="BF9" s="221"/>
      <c r="BG9" s="221"/>
      <c r="BH9" s="221"/>
      <c r="BI9" s="221"/>
      <c r="BJ9" s="221"/>
      <c r="BK9" s="221"/>
      <c r="BL9" s="221"/>
      <c r="BM9" s="221"/>
      <c r="BN9" s="221"/>
      <c r="BO9" s="221"/>
      <c r="BP9" s="221"/>
      <c r="BQ9" s="221"/>
      <c r="BR9" s="221"/>
      <c r="BS9" s="221"/>
      <c r="BT9" s="221"/>
      <c r="BU9" s="221"/>
      <c r="BV9" s="221"/>
      <c r="BW9" s="221"/>
      <c r="BX9" s="221"/>
      <c r="BY9" s="221"/>
      <c r="BZ9" s="221"/>
      <c r="CA9" s="221"/>
      <c r="CB9" s="221"/>
      <c r="CC9" s="221"/>
      <c r="CD9" s="221"/>
      <c r="CE9" s="221"/>
      <c r="CF9" s="221"/>
      <c r="CG9" s="221"/>
      <c r="CH9" s="221"/>
      <c r="CI9" s="221"/>
      <c r="CJ9" s="221"/>
      <c r="CK9" s="221"/>
      <c r="CL9" s="221"/>
      <c r="CM9" s="221"/>
      <c r="CN9" s="221"/>
      <c r="CO9" s="221"/>
      <c r="CP9" s="221"/>
      <c r="CQ9" s="221"/>
      <c r="CR9" s="221"/>
      <c r="CS9" s="221"/>
      <c r="CT9" s="221"/>
      <c r="CU9" s="221"/>
      <c r="CV9" s="221"/>
      <c r="CW9" s="221"/>
      <c r="CX9" s="221"/>
    </row>
    <row r="10" spans="1:102" s="222" customFormat="1" ht="20.100000000000001" customHeight="1">
      <c r="A10" s="203"/>
      <c r="B10" s="104" t="s">
        <v>43</v>
      </c>
      <c r="C10" s="105">
        <v>1138.20704054</v>
      </c>
      <c r="D10" s="176">
        <v>1103.7510659399998</v>
      </c>
      <c r="E10" s="177">
        <v>1122.3602898500001</v>
      </c>
      <c r="F10" s="178">
        <v>4.2731977327187103</v>
      </c>
      <c r="G10" s="179">
        <v>3.5982013776065456</v>
      </c>
      <c r="H10" s="180">
        <v>3.4409557304599074</v>
      </c>
      <c r="I10" s="178">
        <v>235.68296028342434</v>
      </c>
      <c r="J10" s="179">
        <v>270.08037126642631</v>
      </c>
      <c r="K10" s="180">
        <v>257.90283990461353</v>
      </c>
      <c r="L10" s="178">
        <v>10.071198915235625</v>
      </c>
      <c r="M10" s="179">
        <v>9.7180356395534258</v>
      </c>
      <c r="N10" s="180">
        <v>8.8743225487166395</v>
      </c>
      <c r="O10" s="221"/>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221"/>
      <c r="BD10" s="221"/>
      <c r="BE10" s="221"/>
      <c r="BF10" s="221"/>
      <c r="BG10" s="221"/>
      <c r="BH10" s="221"/>
      <c r="BI10" s="221"/>
      <c r="BJ10" s="221"/>
      <c r="BK10" s="221"/>
      <c r="BL10" s="221"/>
      <c r="BM10" s="221"/>
      <c r="BN10" s="221"/>
      <c r="BO10" s="221"/>
      <c r="BP10" s="221"/>
      <c r="BQ10" s="221"/>
      <c r="BR10" s="221"/>
      <c r="BS10" s="221"/>
      <c r="BT10" s="221"/>
      <c r="BU10" s="221"/>
      <c r="BV10" s="221"/>
      <c r="BW10" s="221"/>
      <c r="BX10" s="221"/>
      <c r="BY10" s="221"/>
      <c r="BZ10" s="221"/>
      <c r="CA10" s="221"/>
      <c r="CB10" s="221"/>
      <c r="CC10" s="221"/>
      <c r="CD10" s="221"/>
      <c r="CE10" s="221"/>
      <c r="CF10" s="221"/>
      <c r="CG10" s="221"/>
      <c r="CH10" s="221"/>
      <c r="CI10" s="221"/>
      <c r="CJ10" s="221"/>
      <c r="CK10" s="221"/>
      <c r="CL10" s="221"/>
      <c r="CM10" s="221"/>
      <c r="CN10" s="221"/>
      <c r="CO10" s="221"/>
      <c r="CP10" s="221"/>
      <c r="CQ10" s="221"/>
      <c r="CR10" s="221"/>
      <c r="CS10" s="221"/>
      <c r="CT10" s="221"/>
      <c r="CU10" s="221"/>
      <c r="CV10" s="221"/>
      <c r="CW10" s="221"/>
      <c r="CX10" s="221"/>
    </row>
    <row r="11" spans="1:102" s="222" customFormat="1" ht="20.100000000000001" customHeight="1">
      <c r="A11" s="203"/>
      <c r="B11" s="104" t="s">
        <v>33</v>
      </c>
      <c r="C11" s="105">
        <v>21122.490627519997</v>
      </c>
      <c r="D11" s="176">
        <v>25200.14638006</v>
      </c>
      <c r="E11" s="177">
        <v>25473.232399760003</v>
      </c>
      <c r="F11" s="178">
        <v>3.4560310209294185</v>
      </c>
      <c r="G11" s="179">
        <v>4.5972536465768012</v>
      </c>
      <c r="H11" s="180">
        <v>4.4348265976666683</v>
      </c>
      <c r="I11" s="178">
        <v>202.36422690207147</v>
      </c>
      <c r="J11" s="179">
        <v>168.15284900544376</v>
      </c>
      <c r="K11" s="180">
        <v>174.10328673690208</v>
      </c>
      <c r="L11" s="178">
        <v>6.9937704569995862</v>
      </c>
      <c r="M11" s="179">
        <v>7.7304129827255474</v>
      </c>
      <c r="N11" s="180">
        <v>7.7211788676199991</v>
      </c>
      <c r="O11" s="221"/>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c r="BB11" s="221"/>
      <c r="BC11" s="221"/>
      <c r="BD11" s="221"/>
      <c r="BE11" s="221"/>
      <c r="BF11" s="221"/>
      <c r="BG11" s="221"/>
      <c r="BH11" s="221"/>
      <c r="BI11" s="221"/>
      <c r="BJ11" s="221"/>
      <c r="BK11" s="221"/>
      <c r="BL11" s="221"/>
      <c r="BM11" s="221"/>
      <c r="BN11" s="221"/>
      <c r="BO11" s="221"/>
      <c r="BP11" s="221"/>
      <c r="BQ11" s="221"/>
      <c r="BR11" s="221"/>
      <c r="BS11" s="221"/>
      <c r="BT11" s="221"/>
      <c r="BU11" s="221"/>
      <c r="BV11" s="221"/>
      <c r="BW11" s="221"/>
      <c r="BX11" s="221"/>
      <c r="BY11" s="221"/>
      <c r="BZ11" s="221"/>
      <c r="CA11" s="221"/>
      <c r="CB11" s="221"/>
      <c r="CC11" s="221"/>
      <c r="CD11" s="221"/>
      <c r="CE11" s="221"/>
      <c r="CF11" s="221"/>
      <c r="CG11" s="221"/>
      <c r="CH11" s="221"/>
      <c r="CI11" s="221"/>
      <c r="CJ11" s="221"/>
      <c r="CK11" s="221"/>
      <c r="CL11" s="221"/>
      <c r="CM11" s="221"/>
      <c r="CN11" s="221"/>
      <c r="CO11" s="221"/>
      <c r="CP11" s="221"/>
      <c r="CQ11" s="221"/>
      <c r="CR11" s="221"/>
      <c r="CS11" s="221"/>
      <c r="CT11" s="221"/>
      <c r="CU11" s="221"/>
      <c r="CV11" s="221"/>
      <c r="CW11" s="221"/>
      <c r="CX11" s="221"/>
    </row>
    <row r="12" spans="1:102" s="222" customFormat="1" ht="20.100000000000001" customHeight="1">
      <c r="A12" s="203"/>
      <c r="B12" s="104" t="s">
        <v>71</v>
      </c>
      <c r="C12" s="105">
        <v>8197.3043639999996</v>
      </c>
      <c r="D12" s="176">
        <v>9738.4819480000006</v>
      </c>
      <c r="E12" s="177">
        <v>9838.1920430000009</v>
      </c>
      <c r="F12" s="178">
        <v>3.6335450383918428</v>
      </c>
      <c r="G12" s="179">
        <v>3.600912563913703</v>
      </c>
      <c r="H12" s="180">
        <v>4.2329618407510887</v>
      </c>
      <c r="I12" s="178">
        <v>287.69277856515043</v>
      </c>
      <c r="J12" s="179">
        <v>268.67154163770579</v>
      </c>
      <c r="K12" s="180">
        <v>238.45259293132239</v>
      </c>
      <c r="L12" s="178">
        <v>10.453446681365655</v>
      </c>
      <c r="M12" s="179">
        <v>9.6746272984927852</v>
      </c>
      <c r="N12" s="180">
        <v>10.093607267064403</v>
      </c>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221"/>
      <c r="BG12" s="221"/>
      <c r="BH12" s="221"/>
      <c r="BI12" s="221"/>
      <c r="BJ12" s="221"/>
      <c r="BK12" s="221"/>
      <c r="BL12" s="221"/>
      <c r="BM12" s="221"/>
      <c r="BN12" s="221"/>
      <c r="BO12" s="221"/>
      <c r="BP12" s="221"/>
      <c r="BQ12" s="221"/>
      <c r="BR12" s="221"/>
      <c r="BS12" s="221"/>
      <c r="BT12" s="221"/>
      <c r="BU12" s="221"/>
      <c r="BV12" s="221"/>
      <c r="BW12" s="221"/>
      <c r="BX12" s="221"/>
      <c r="BY12" s="221"/>
      <c r="BZ12" s="221"/>
      <c r="CA12" s="221"/>
      <c r="CB12" s="221"/>
      <c r="CC12" s="221"/>
      <c r="CD12" s="221"/>
      <c r="CE12" s="221"/>
      <c r="CF12" s="221"/>
      <c r="CG12" s="221"/>
      <c r="CH12" s="221"/>
      <c r="CI12" s="221"/>
      <c r="CJ12" s="221"/>
      <c r="CK12" s="221"/>
      <c r="CL12" s="221"/>
      <c r="CM12" s="221"/>
      <c r="CN12" s="221"/>
      <c r="CO12" s="221"/>
      <c r="CP12" s="221"/>
      <c r="CQ12" s="221"/>
      <c r="CR12" s="221"/>
      <c r="CS12" s="221"/>
      <c r="CT12" s="221"/>
      <c r="CU12" s="221"/>
      <c r="CV12" s="221"/>
      <c r="CW12" s="221"/>
      <c r="CX12" s="221"/>
    </row>
    <row r="13" spans="1:102" s="222" customFormat="1" ht="20.100000000000001" customHeight="1">
      <c r="A13" s="203"/>
      <c r="B13" s="104" t="s">
        <v>56</v>
      </c>
      <c r="C13" s="105">
        <v>13613.347683</v>
      </c>
      <c r="D13" s="176">
        <v>11858.851443</v>
      </c>
      <c r="E13" s="177">
        <v>11792.908247000001</v>
      </c>
      <c r="F13" s="178">
        <v>2.3642999392569028</v>
      </c>
      <c r="G13" s="179">
        <v>3.2736695359242138</v>
      </c>
      <c r="H13" s="180">
        <v>3.1779680478336547</v>
      </c>
      <c r="I13" s="178">
        <v>397.62391872716762</v>
      </c>
      <c r="J13" s="179">
        <v>327.18247690153373</v>
      </c>
      <c r="K13" s="180">
        <v>316.72260211608216</v>
      </c>
      <c r="L13" s="178">
        <v>9.4010220689373405</v>
      </c>
      <c r="M13" s="179">
        <v>10.710873073207786</v>
      </c>
      <c r="N13" s="180">
        <v>10.065343095516411</v>
      </c>
      <c r="O13" s="221"/>
      <c r="P13" s="221"/>
      <c r="Q13" s="221"/>
      <c r="R13" s="221"/>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1"/>
      <c r="AP13" s="221"/>
      <c r="AQ13" s="221"/>
      <c r="AR13" s="221"/>
      <c r="AS13" s="221"/>
      <c r="AT13" s="221"/>
      <c r="AU13" s="221"/>
      <c r="AV13" s="221"/>
      <c r="AW13" s="221"/>
      <c r="AX13" s="221"/>
      <c r="AY13" s="221"/>
      <c r="AZ13" s="221"/>
      <c r="BA13" s="221"/>
      <c r="BB13" s="221"/>
      <c r="BC13" s="221"/>
      <c r="BD13" s="221"/>
      <c r="BE13" s="221"/>
      <c r="BF13" s="221"/>
      <c r="BG13" s="221"/>
      <c r="BH13" s="221"/>
      <c r="BI13" s="221"/>
      <c r="BJ13" s="221"/>
      <c r="BK13" s="221"/>
      <c r="BL13" s="221"/>
      <c r="BM13" s="221"/>
      <c r="BN13" s="221"/>
      <c r="BO13" s="221"/>
      <c r="BP13" s="221"/>
      <c r="BQ13" s="221"/>
      <c r="BR13" s="221"/>
      <c r="BS13" s="221"/>
      <c r="BT13" s="221"/>
      <c r="BU13" s="221"/>
      <c r="BV13" s="221"/>
      <c r="BW13" s="221"/>
      <c r="BX13" s="221"/>
      <c r="BY13" s="221"/>
      <c r="BZ13" s="221"/>
      <c r="CA13" s="221"/>
      <c r="CB13" s="221"/>
      <c r="CC13" s="221"/>
      <c r="CD13" s="221"/>
      <c r="CE13" s="221"/>
      <c r="CF13" s="221"/>
      <c r="CG13" s="221"/>
      <c r="CH13" s="221"/>
      <c r="CI13" s="221"/>
      <c r="CJ13" s="221"/>
      <c r="CK13" s="221"/>
      <c r="CL13" s="221"/>
      <c r="CM13" s="221"/>
      <c r="CN13" s="221"/>
      <c r="CO13" s="221"/>
      <c r="CP13" s="221"/>
      <c r="CQ13" s="221"/>
      <c r="CR13" s="221"/>
      <c r="CS13" s="221"/>
      <c r="CT13" s="221"/>
      <c r="CU13" s="221"/>
      <c r="CV13" s="221"/>
      <c r="CW13" s="221"/>
      <c r="CX13" s="221"/>
    </row>
    <row r="14" spans="1:102" s="222" customFormat="1" ht="20.100000000000001" customHeight="1">
      <c r="A14" s="203"/>
      <c r="B14" s="104" t="s">
        <v>58</v>
      </c>
      <c r="C14" s="105">
        <v>7538.3286710000002</v>
      </c>
      <c r="D14" s="176">
        <v>8976.4292359999999</v>
      </c>
      <c r="E14" s="177">
        <v>9020.0394509999987</v>
      </c>
      <c r="F14" s="178">
        <v>3.5618981569873767</v>
      </c>
      <c r="G14" s="179">
        <v>3.4590608006437358</v>
      </c>
      <c r="H14" s="180">
        <v>3.303967533833351</v>
      </c>
      <c r="I14" s="178">
        <v>215.65586358285066</v>
      </c>
      <c r="J14" s="179">
        <v>194.27446289920414</v>
      </c>
      <c r="K14" s="180">
        <v>198.82343074065616</v>
      </c>
      <c r="L14" s="178">
        <v>7.6814422303927694</v>
      </c>
      <c r="M14" s="179">
        <v>6.7200717918075279</v>
      </c>
      <c r="N14" s="180">
        <v>6.5690616013249183</v>
      </c>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1"/>
      <c r="AR14" s="221"/>
      <c r="AS14" s="221"/>
      <c r="AT14" s="221"/>
      <c r="AU14" s="221"/>
      <c r="AV14" s="221"/>
      <c r="AW14" s="221"/>
      <c r="AX14" s="221"/>
      <c r="AY14" s="221"/>
      <c r="AZ14" s="221"/>
      <c r="BA14" s="221"/>
      <c r="BB14" s="221"/>
      <c r="BC14" s="221"/>
      <c r="BD14" s="221"/>
      <c r="BE14" s="221"/>
      <c r="BF14" s="221"/>
      <c r="BG14" s="221"/>
      <c r="BH14" s="221"/>
      <c r="BI14" s="221"/>
      <c r="BJ14" s="221"/>
      <c r="BK14" s="221"/>
      <c r="BL14" s="221"/>
      <c r="BM14" s="221"/>
      <c r="BN14" s="221"/>
      <c r="BO14" s="221"/>
      <c r="BP14" s="221"/>
      <c r="BQ14" s="221"/>
      <c r="BR14" s="221"/>
      <c r="BS14" s="221"/>
      <c r="BT14" s="221"/>
      <c r="BU14" s="221"/>
      <c r="BV14" s="221"/>
      <c r="BW14" s="221"/>
      <c r="BX14" s="221"/>
      <c r="BY14" s="221"/>
      <c r="BZ14" s="221"/>
      <c r="CA14" s="221"/>
      <c r="CB14" s="221"/>
      <c r="CC14" s="221"/>
      <c r="CD14" s="221"/>
      <c r="CE14" s="221"/>
      <c r="CF14" s="221"/>
      <c r="CG14" s="221"/>
      <c r="CH14" s="221"/>
      <c r="CI14" s="221"/>
      <c r="CJ14" s="221"/>
      <c r="CK14" s="221"/>
      <c r="CL14" s="221"/>
      <c r="CM14" s="221"/>
      <c r="CN14" s="221"/>
      <c r="CO14" s="221"/>
      <c r="CP14" s="221"/>
      <c r="CQ14" s="221"/>
      <c r="CR14" s="221"/>
      <c r="CS14" s="221"/>
      <c r="CT14" s="221"/>
      <c r="CU14" s="221"/>
      <c r="CV14" s="221"/>
      <c r="CW14" s="221"/>
      <c r="CX14" s="221"/>
    </row>
    <row r="15" spans="1:102" s="222" customFormat="1" ht="20.100000000000001" customHeight="1">
      <c r="A15" s="203"/>
      <c r="B15" s="104" t="s">
        <v>228</v>
      </c>
      <c r="C15" s="105">
        <v>0</v>
      </c>
      <c r="D15" s="176">
        <v>0</v>
      </c>
      <c r="E15" s="177">
        <v>0</v>
      </c>
      <c r="F15" s="178" t="s">
        <v>301</v>
      </c>
      <c r="G15" s="179" t="s">
        <v>301</v>
      </c>
      <c r="H15" s="180" t="s">
        <v>301</v>
      </c>
      <c r="I15" s="178" t="s">
        <v>302</v>
      </c>
      <c r="J15" s="179" t="s">
        <v>302</v>
      </c>
      <c r="K15" s="180" t="s">
        <v>302</v>
      </c>
      <c r="L15" s="178" t="s">
        <v>302</v>
      </c>
      <c r="M15" s="179" t="s">
        <v>302</v>
      </c>
      <c r="N15" s="180" t="s">
        <v>302</v>
      </c>
      <c r="O15" s="221"/>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1"/>
      <c r="AP15" s="221"/>
      <c r="AQ15" s="221"/>
      <c r="AR15" s="221"/>
      <c r="AS15" s="221"/>
      <c r="AT15" s="221"/>
      <c r="AU15" s="221"/>
      <c r="AV15" s="221"/>
      <c r="AW15" s="221"/>
      <c r="AX15" s="221"/>
      <c r="AY15" s="221"/>
      <c r="AZ15" s="221"/>
      <c r="BA15" s="221"/>
      <c r="BB15" s="221"/>
      <c r="BC15" s="221"/>
      <c r="BD15" s="221"/>
      <c r="BE15" s="221"/>
      <c r="BF15" s="221"/>
      <c r="BG15" s="221"/>
      <c r="BH15" s="221"/>
      <c r="BI15" s="221"/>
      <c r="BJ15" s="221"/>
      <c r="BK15" s="221"/>
      <c r="BL15" s="221"/>
      <c r="BM15" s="221"/>
      <c r="BN15" s="221"/>
      <c r="BO15" s="221"/>
      <c r="BP15" s="221"/>
      <c r="BQ15" s="221"/>
      <c r="BR15" s="221"/>
      <c r="BS15" s="221"/>
      <c r="BT15" s="221"/>
      <c r="BU15" s="221"/>
      <c r="BV15" s="221"/>
      <c r="BW15" s="221"/>
      <c r="BX15" s="221"/>
      <c r="BY15" s="221"/>
      <c r="BZ15" s="221"/>
      <c r="CA15" s="221"/>
      <c r="CB15" s="221"/>
      <c r="CC15" s="221"/>
      <c r="CD15" s="221"/>
      <c r="CE15" s="221"/>
      <c r="CF15" s="221"/>
      <c r="CG15" s="221"/>
      <c r="CH15" s="221"/>
      <c r="CI15" s="221"/>
      <c r="CJ15" s="221"/>
      <c r="CK15" s="221"/>
      <c r="CL15" s="221"/>
      <c r="CM15" s="221"/>
      <c r="CN15" s="221"/>
      <c r="CO15" s="221"/>
      <c r="CP15" s="221"/>
      <c r="CQ15" s="221"/>
      <c r="CR15" s="221"/>
      <c r="CS15" s="221"/>
      <c r="CT15" s="221"/>
      <c r="CU15" s="221"/>
      <c r="CV15" s="221"/>
      <c r="CW15" s="221"/>
      <c r="CX15" s="221"/>
    </row>
    <row r="16" spans="1:102" s="222" customFormat="1" ht="20.100000000000001" customHeight="1">
      <c r="A16" s="203"/>
      <c r="B16" s="104" t="s">
        <v>37</v>
      </c>
      <c r="C16" s="105">
        <v>1308.4154114599999</v>
      </c>
      <c r="D16" s="176">
        <v>1453.6002043399999</v>
      </c>
      <c r="E16" s="177">
        <v>1465.31210536</v>
      </c>
      <c r="F16" s="178">
        <v>1.388266377092831</v>
      </c>
      <c r="G16" s="179">
        <v>1.7085498960339258</v>
      </c>
      <c r="H16" s="180">
        <v>1.8722041072103248</v>
      </c>
      <c r="I16" s="178">
        <v>559.6582122186112</v>
      </c>
      <c r="J16" s="179">
        <v>432.68124686068637</v>
      </c>
      <c r="K16" s="180">
        <v>391.06819854123427</v>
      </c>
      <c r="L16" s="178">
        <v>7.7695467868698227</v>
      </c>
      <c r="M16" s="179">
        <v>7.3925749933965514</v>
      </c>
      <c r="N16" s="180">
        <v>7.3215948750824156</v>
      </c>
      <c r="O16" s="221"/>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c r="AS16" s="221"/>
      <c r="AT16" s="221"/>
      <c r="AU16" s="221"/>
      <c r="AV16" s="221"/>
      <c r="AW16" s="221"/>
      <c r="AX16" s="221"/>
      <c r="AY16" s="221"/>
      <c r="AZ16" s="221"/>
      <c r="BA16" s="221"/>
      <c r="BB16" s="221"/>
      <c r="BC16" s="221"/>
      <c r="BD16" s="221"/>
      <c r="BE16" s="221"/>
      <c r="BF16" s="221"/>
      <c r="BG16" s="221"/>
      <c r="BH16" s="221"/>
      <c r="BI16" s="221"/>
      <c r="BJ16" s="221"/>
      <c r="BK16" s="221"/>
      <c r="BL16" s="221"/>
      <c r="BM16" s="221"/>
      <c r="BN16" s="221"/>
      <c r="BO16" s="221"/>
      <c r="BP16" s="221"/>
      <c r="BQ16" s="221"/>
      <c r="BR16" s="221"/>
      <c r="BS16" s="221"/>
      <c r="BT16" s="221"/>
      <c r="BU16" s="221"/>
      <c r="BV16" s="221"/>
      <c r="BW16" s="221"/>
      <c r="BX16" s="221"/>
      <c r="BY16" s="221"/>
      <c r="BZ16" s="221"/>
      <c r="CA16" s="221"/>
      <c r="CB16" s="221"/>
      <c r="CC16" s="221"/>
      <c r="CD16" s="221"/>
      <c r="CE16" s="221"/>
      <c r="CF16" s="221"/>
      <c r="CG16" s="221"/>
      <c r="CH16" s="221"/>
      <c r="CI16" s="221"/>
      <c r="CJ16" s="221"/>
      <c r="CK16" s="221"/>
      <c r="CL16" s="221"/>
      <c r="CM16" s="221"/>
      <c r="CN16" s="221"/>
      <c r="CO16" s="221"/>
      <c r="CP16" s="221"/>
      <c r="CQ16" s="221"/>
      <c r="CR16" s="221"/>
      <c r="CS16" s="221"/>
      <c r="CT16" s="221"/>
      <c r="CU16" s="221"/>
      <c r="CV16" s="221"/>
      <c r="CW16" s="221"/>
      <c r="CX16" s="221"/>
    </row>
    <row r="17" spans="1:102" s="222" customFormat="1" ht="20.100000000000001" customHeight="1">
      <c r="A17" s="203"/>
      <c r="B17" s="104" t="s">
        <v>35</v>
      </c>
      <c r="C17" s="105">
        <v>74264.035349990008</v>
      </c>
      <c r="D17" s="176">
        <v>88768.710024029991</v>
      </c>
      <c r="E17" s="177">
        <v>88661.711908209996</v>
      </c>
      <c r="F17" s="178">
        <v>4.8861800148199031</v>
      </c>
      <c r="G17" s="179">
        <v>8.1147082460362849</v>
      </c>
      <c r="H17" s="180">
        <v>9.2765430414257501</v>
      </c>
      <c r="I17" s="178">
        <v>196.54780506087536</v>
      </c>
      <c r="J17" s="179">
        <v>150.46966394905019</v>
      </c>
      <c r="K17" s="180">
        <v>132.24357879247455</v>
      </c>
      <c r="L17" s="178">
        <v>9.6036795704516731</v>
      </c>
      <c r="M17" s="179">
        <v>12.210174228256664</v>
      </c>
      <c r="N17" s="180">
        <v>12.267632506205677</v>
      </c>
      <c r="O17" s="221"/>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1"/>
      <c r="BK17" s="221"/>
      <c r="BL17" s="221"/>
      <c r="BM17" s="221"/>
      <c r="BN17" s="221"/>
      <c r="BO17" s="221"/>
      <c r="BP17" s="221"/>
      <c r="BQ17" s="221"/>
      <c r="BR17" s="221"/>
      <c r="BS17" s="221"/>
      <c r="BT17" s="221"/>
      <c r="BU17" s="221"/>
      <c r="BV17" s="221"/>
      <c r="BW17" s="221"/>
      <c r="BX17" s="221"/>
      <c r="BY17" s="221"/>
      <c r="BZ17" s="221"/>
      <c r="CA17" s="221"/>
      <c r="CB17" s="221"/>
      <c r="CC17" s="221"/>
      <c r="CD17" s="221"/>
      <c r="CE17" s="221"/>
      <c r="CF17" s="221"/>
      <c r="CG17" s="221"/>
      <c r="CH17" s="221"/>
      <c r="CI17" s="221"/>
      <c r="CJ17" s="221"/>
      <c r="CK17" s="221"/>
      <c r="CL17" s="221"/>
      <c r="CM17" s="221"/>
      <c r="CN17" s="221"/>
      <c r="CO17" s="221"/>
      <c r="CP17" s="221"/>
      <c r="CQ17" s="221"/>
      <c r="CR17" s="221"/>
      <c r="CS17" s="221"/>
      <c r="CT17" s="221"/>
      <c r="CU17" s="221"/>
      <c r="CV17" s="221"/>
      <c r="CW17" s="221"/>
      <c r="CX17" s="221"/>
    </row>
    <row r="18" spans="1:102" s="222" customFormat="1" ht="20.100000000000001" customHeight="1">
      <c r="A18" s="203"/>
      <c r="B18" s="104" t="s">
        <v>32</v>
      </c>
      <c r="C18" s="105">
        <v>2657.0628229999998</v>
      </c>
      <c r="D18" s="176">
        <v>2475.07438</v>
      </c>
      <c r="E18" s="177">
        <v>2492.2201639999998</v>
      </c>
      <c r="F18" s="178">
        <v>3.3783849302685458</v>
      </c>
      <c r="G18" s="179">
        <v>3.3276744192229084</v>
      </c>
      <c r="H18" s="180">
        <v>3.5431163055143315</v>
      </c>
      <c r="I18" s="178">
        <v>296.13761631516502</v>
      </c>
      <c r="J18" s="179">
        <v>311.76619428252087</v>
      </c>
      <c r="K18" s="180">
        <v>295.07893903371144</v>
      </c>
      <c r="L18" s="178">
        <v>10.004668602448021</v>
      </c>
      <c r="M18" s="179">
        <v>10.37456389492424</v>
      </c>
      <c r="N18" s="180">
        <v>10.454990003042123</v>
      </c>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1"/>
      <c r="BK18" s="221"/>
      <c r="BL18" s="221"/>
      <c r="BM18" s="221"/>
      <c r="BN18" s="221"/>
      <c r="BO18" s="221"/>
      <c r="BP18" s="221"/>
      <c r="BQ18" s="221"/>
      <c r="BR18" s="221"/>
      <c r="BS18" s="221"/>
      <c r="BT18" s="221"/>
      <c r="BU18" s="221"/>
      <c r="BV18" s="221"/>
      <c r="BW18" s="221"/>
      <c r="BX18" s="221"/>
      <c r="BY18" s="221"/>
      <c r="BZ18" s="221"/>
      <c r="CA18" s="221"/>
      <c r="CB18" s="221"/>
      <c r="CC18" s="221"/>
      <c r="CD18" s="221"/>
      <c r="CE18" s="221"/>
      <c r="CF18" s="221"/>
      <c r="CG18" s="221"/>
      <c r="CH18" s="221"/>
      <c r="CI18" s="221"/>
      <c r="CJ18" s="221"/>
      <c r="CK18" s="221"/>
      <c r="CL18" s="221"/>
      <c r="CM18" s="221"/>
      <c r="CN18" s="221"/>
      <c r="CO18" s="221"/>
      <c r="CP18" s="221"/>
      <c r="CQ18" s="221"/>
      <c r="CR18" s="221"/>
      <c r="CS18" s="221"/>
      <c r="CT18" s="221"/>
      <c r="CU18" s="221"/>
      <c r="CV18" s="221"/>
      <c r="CW18" s="221"/>
      <c r="CX18" s="221"/>
    </row>
    <row r="19" spans="1:102" s="222" customFormat="1" ht="20.100000000000001" customHeight="1">
      <c r="A19" s="203"/>
      <c r="B19" s="104" t="s">
        <v>44</v>
      </c>
      <c r="C19" s="105">
        <v>1019.2343476599999</v>
      </c>
      <c r="D19" s="176">
        <v>1096.7922667299999</v>
      </c>
      <c r="E19" s="177">
        <v>1095.98157229</v>
      </c>
      <c r="F19" s="178">
        <v>3.6864705615802116</v>
      </c>
      <c r="G19" s="179">
        <v>3.3674931224776978</v>
      </c>
      <c r="H19" s="180">
        <v>3.8002897615306943</v>
      </c>
      <c r="I19" s="178">
        <v>289.92394686819824</v>
      </c>
      <c r="J19" s="179">
        <v>313.55750830489575</v>
      </c>
      <c r="K19" s="180">
        <v>294.33262719621661</v>
      </c>
      <c r="L19" s="178">
        <v>10.687960952267582</v>
      </c>
      <c r="M19" s="179">
        <v>10.559027527179801</v>
      </c>
      <c r="N19" s="180">
        <v>11.185492696182127</v>
      </c>
      <c r="O19" s="221"/>
      <c r="P19" s="221"/>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1"/>
      <c r="BK19" s="221"/>
      <c r="BL19" s="221"/>
      <c r="BM19" s="221"/>
      <c r="BN19" s="221"/>
      <c r="BO19" s="221"/>
      <c r="BP19" s="221"/>
      <c r="BQ19" s="221"/>
      <c r="BR19" s="221"/>
      <c r="BS19" s="221"/>
      <c r="BT19" s="221"/>
      <c r="BU19" s="221"/>
      <c r="BV19" s="221"/>
      <c r="BW19" s="221"/>
      <c r="BX19" s="221"/>
      <c r="BY19" s="221"/>
      <c r="BZ19" s="221"/>
      <c r="CA19" s="221"/>
      <c r="CB19" s="221"/>
      <c r="CC19" s="221"/>
      <c r="CD19" s="221"/>
      <c r="CE19" s="221"/>
      <c r="CF19" s="221"/>
      <c r="CG19" s="221"/>
      <c r="CH19" s="221"/>
      <c r="CI19" s="221"/>
      <c r="CJ19" s="221"/>
      <c r="CK19" s="221"/>
      <c r="CL19" s="221"/>
      <c r="CM19" s="221"/>
      <c r="CN19" s="221"/>
      <c r="CO19" s="221"/>
      <c r="CP19" s="221"/>
      <c r="CQ19" s="221"/>
      <c r="CR19" s="221"/>
      <c r="CS19" s="221"/>
      <c r="CT19" s="221"/>
      <c r="CU19" s="221"/>
      <c r="CV19" s="221"/>
      <c r="CW19" s="221"/>
      <c r="CX19" s="221"/>
    </row>
    <row r="20" spans="1:102" s="222" customFormat="1" ht="20.100000000000001" customHeight="1">
      <c r="A20" s="203"/>
      <c r="B20" s="104" t="s">
        <v>65</v>
      </c>
      <c r="C20" s="105">
        <v>0</v>
      </c>
      <c r="D20" s="176">
        <v>0</v>
      </c>
      <c r="E20" s="177">
        <v>0</v>
      </c>
      <c r="F20" s="178" t="s">
        <v>301</v>
      </c>
      <c r="G20" s="179" t="s">
        <v>301</v>
      </c>
      <c r="H20" s="180" t="s">
        <v>301</v>
      </c>
      <c r="I20" s="178" t="s">
        <v>302</v>
      </c>
      <c r="J20" s="179" t="s">
        <v>302</v>
      </c>
      <c r="K20" s="180" t="s">
        <v>302</v>
      </c>
      <c r="L20" s="178" t="s">
        <v>302</v>
      </c>
      <c r="M20" s="179" t="s">
        <v>302</v>
      </c>
      <c r="N20" s="180" t="s">
        <v>302</v>
      </c>
      <c r="O20" s="221"/>
      <c r="P20" s="221"/>
      <c r="Q20" s="221"/>
      <c r="R20" s="221"/>
      <c r="S20" s="221"/>
      <c r="T20" s="221"/>
      <c r="U20" s="221"/>
      <c r="V20" s="221"/>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1"/>
      <c r="BK20" s="221"/>
      <c r="BL20" s="221"/>
      <c r="BM20" s="221"/>
      <c r="BN20" s="221"/>
      <c r="BO20" s="221"/>
      <c r="BP20" s="221"/>
      <c r="BQ20" s="221"/>
      <c r="BR20" s="221"/>
      <c r="BS20" s="221"/>
      <c r="BT20" s="221"/>
      <c r="BU20" s="221"/>
      <c r="BV20" s="221"/>
      <c r="BW20" s="221"/>
      <c r="BX20" s="221"/>
      <c r="BY20" s="221"/>
      <c r="BZ20" s="221"/>
      <c r="CA20" s="221"/>
      <c r="CB20" s="221"/>
      <c r="CC20" s="221"/>
      <c r="CD20" s="221"/>
      <c r="CE20" s="221"/>
      <c r="CF20" s="221"/>
      <c r="CG20" s="221"/>
      <c r="CH20" s="221"/>
      <c r="CI20" s="221"/>
      <c r="CJ20" s="221"/>
      <c r="CK20" s="221"/>
      <c r="CL20" s="221"/>
      <c r="CM20" s="221"/>
      <c r="CN20" s="221"/>
      <c r="CO20" s="221"/>
      <c r="CP20" s="221"/>
      <c r="CQ20" s="221"/>
      <c r="CR20" s="221"/>
      <c r="CS20" s="221"/>
      <c r="CT20" s="221"/>
      <c r="CU20" s="221"/>
      <c r="CV20" s="221"/>
      <c r="CW20" s="221"/>
      <c r="CX20" s="221"/>
    </row>
    <row r="21" spans="1:102" s="222" customFormat="1" ht="20.100000000000001" customHeight="1">
      <c r="A21" s="20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221"/>
      <c r="P21" s="221"/>
      <c r="Q21" s="221"/>
      <c r="R21" s="221"/>
      <c r="S21" s="221"/>
      <c r="T21" s="221"/>
      <c r="U21" s="221"/>
      <c r="V21" s="221"/>
      <c r="W21" s="221"/>
      <c r="X21" s="221"/>
      <c r="Y21" s="221"/>
      <c r="Z21" s="221"/>
      <c r="AA21" s="221"/>
      <c r="AB21" s="221"/>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1"/>
      <c r="BK21" s="221"/>
      <c r="BL21" s="221"/>
      <c r="BM21" s="221"/>
      <c r="BN21" s="221"/>
      <c r="BO21" s="221"/>
      <c r="BP21" s="221"/>
      <c r="BQ21" s="221"/>
      <c r="BR21" s="221"/>
      <c r="BS21" s="221"/>
      <c r="BT21" s="221"/>
      <c r="BU21" s="221"/>
      <c r="BV21" s="221"/>
      <c r="BW21" s="221"/>
      <c r="BX21" s="221"/>
      <c r="BY21" s="221"/>
      <c r="BZ21" s="221"/>
      <c r="CA21" s="221"/>
      <c r="CB21" s="221"/>
      <c r="CC21" s="221"/>
      <c r="CD21" s="221"/>
      <c r="CE21" s="221"/>
      <c r="CF21" s="221"/>
      <c r="CG21" s="221"/>
      <c r="CH21" s="221"/>
      <c r="CI21" s="221"/>
      <c r="CJ21" s="221"/>
      <c r="CK21" s="221"/>
      <c r="CL21" s="221"/>
      <c r="CM21" s="221"/>
      <c r="CN21" s="221"/>
      <c r="CO21" s="221"/>
      <c r="CP21" s="221"/>
      <c r="CQ21" s="221"/>
      <c r="CR21" s="221"/>
      <c r="CS21" s="221"/>
      <c r="CT21" s="221"/>
      <c r="CU21" s="221"/>
      <c r="CV21" s="221"/>
      <c r="CW21" s="221"/>
      <c r="CX21" s="221"/>
    </row>
    <row r="22" spans="1:102" s="222" customFormat="1" ht="20.100000000000001" customHeight="1">
      <c r="A22" s="203"/>
      <c r="B22" s="104" t="s">
        <v>61</v>
      </c>
      <c r="C22" s="105">
        <v>161.04372899999998</v>
      </c>
      <c r="D22" s="176">
        <v>184.04898499999999</v>
      </c>
      <c r="E22" s="177">
        <v>182.51132799999999</v>
      </c>
      <c r="F22" s="178">
        <v>5.7229257278313526</v>
      </c>
      <c r="G22" s="179">
        <v>0</v>
      </c>
      <c r="H22" s="180">
        <v>0</v>
      </c>
      <c r="I22" s="178">
        <v>162.62962608120969</v>
      </c>
      <c r="J22" s="179" t="s">
        <v>302</v>
      </c>
      <c r="K22" s="180" t="s">
        <v>302</v>
      </c>
      <c r="L22" s="178">
        <v>9.3071727120774774</v>
      </c>
      <c r="M22" s="179">
        <v>3.1207007199740877</v>
      </c>
      <c r="N22" s="180">
        <v>4.5352472587345378</v>
      </c>
      <c r="O22" s="221"/>
      <c r="P22" s="221"/>
      <c r="Q22" s="221"/>
      <c r="R22" s="221"/>
      <c r="S22" s="221"/>
      <c r="T22" s="221"/>
      <c r="U22" s="221"/>
      <c r="V22" s="221"/>
      <c r="W22" s="221"/>
      <c r="X22" s="221"/>
      <c r="Y22" s="221"/>
      <c r="Z22" s="221"/>
      <c r="AA22" s="221"/>
      <c r="AB22" s="221"/>
      <c r="AC22" s="221"/>
      <c r="AD22" s="221"/>
      <c r="AE22" s="221"/>
      <c r="AF22" s="221"/>
      <c r="AG22" s="221"/>
      <c r="AH22" s="221"/>
      <c r="AI22" s="221"/>
      <c r="AJ22" s="221"/>
      <c r="AK22" s="221"/>
      <c r="AL22" s="221"/>
      <c r="AM22" s="221"/>
      <c r="AN22" s="221"/>
      <c r="AO22" s="221"/>
      <c r="AP22" s="221"/>
      <c r="AQ22" s="221"/>
      <c r="AR22" s="221"/>
      <c r="AS22" s="221"/>
      <c r="AT22" s="221"/>
      <c r="AU22" s="221"/>
      <c r="AV22" s="221"/>
      <c r="AW22" s="221"/>
      <c r="AX22" s="221"/>
      <c r="AY22" s="221"/>
      <c r="AZ22" s="221"/>
      <c r="BA22" s="221"/>
      <c r="BB22" s="221"/>
      <c r="BC22" s="221"/>
      <c r="BD22" s="221"/>
      <c r="BE22" s="221"/>
      <c r="BF22" s="221"/>
      <c r="BG22" s="221"/>
      <c r="BH22" s="221"/>
      <c r="BI22" s="221"/>
      <c r="BJ22" s="221"/>
      <c r="BK22" s="221"/>
      <c r="BL22" s="221"/>
      <c r="BM22" s="221"/>
      <c r="BN22" s="221"/>
      <c r="BO22" s="221"/>
      <c r="BP22" s="221"/>
      <c r="BQ22" s="221"/>
      <c r="BR22" s="221"/>
      <c r="BS22" s="221"/>
      <c r="BT22" s="221"/>
      <c r="BU22" s="221"/>
      <c r="BV22" s="221"/>
      <c r="BW22" s="221"/>
      <c r="BX22" s="221"/>
      <c r="BY22" s="221"/>
      <c r="BZ22" s="221"/>
      <c r="CA22" s="221"/>
      <c r="CB22" s="221"/>
      <c r="CC22" s="221"/>
      <c r="CD22" s="221"/>
      <c r="CE22" s="221"/>
      <c r="CF22" s="221"/>
      <c r="CG22" s="221"/>
      <c r="CH22" s="221"/>
      <c r="CI22" s="221"/>
      <c r="CJ22" s="221"/>
      <c r="CK22" s="221"/>
      <c r="CL22" s="221"/>
      <c r="CM22" s="221"/>
      <c r="CN22" s="221"/>
      <c r="CO22" s="221"/>
      <c r="CP22" s="221"/>
      <c r="CQ22" s="221"/>
      <c r="CR22" s="221"/>
      <c r="CS22" s="221"/>
      <c r="CT22" s="221"/>
      <c r="CU22" s="221"/>
      <c r="CV22" s="221"/>
      <c r="CW22" s="221"/>
      <c r="CX22" s="221"/>
    </row>
    <row r="23" spans="1:102" s="222" customFormat="1" ht="20.100000000000001" customHeight="1">
      <c r="A23" s="20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221"/>
      <c r="P23" s="221"/>
      <c r="Q23" s="221"/>
      <c r="R23" s="221"/>
      <c r="S23" s="221"/>
      <c r="T23" s="221"/>
      <c r="U23" s="221"/>
      <c r="V23" s="221"/>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1"/>
      <c r="BK23" s="221"/>
      <c r="BL23" s="221"/>
      <c r="BM23" s="221"/>
      <c r="BN23" s="221"/>
      <c r="BO23" s="221"/>
      <c r="BP23" s="221"/>
      <c r="BQ23" s="221"/>
      <c r="BR23" s="221"/>
      <c r="BS23" s="221"/>
      <c r="BT23" s="221"/>
      <c r="BU23" s="221"/>
      <c r="BV23" s="221"/>
      <c r="BW23" s="221"/>
      <c r="BX23" s="221"/>
      <c r="BY23" s="221"/>
      <c r="BZ23" s="221"/>
      <c r="CA23" s="221"/>
      <c r="CB23" s="221"/>
      <c r="CC23" s="221"/>
      <c r="CD23" s="221"/>
      <c r="CE23" s="221"/>
      <c r="CF23" s="221"/>
      <c r="CG23" s="221"/>
      <c r="CH23" s="221"/>
      <c r="CI23" s="221"/>
      <c r="CJ23" s="221"/>
      <c r="CK23" s="221"/>
      <c r="CL23" s="221"/>
      <c r="CM23" s="221"/>
      <c r="CN23" s="221"/>
      <c r="CO23" s="221"/>
      <c r="CP23" s="221"/>
      <c r="CQ23" s="221"/>
      <c r="CR23" s="221"/>
      <c r="CS23" s="221"/>
      <c r="CT23" s="221"/>
      <c r="CU23" s="221"/>
      <c r="CV23" s="221"/>
      <c r="CW23" s="221"/>
      <c r="CX23" s="221"/>
    </row>
    <row r="24" spans="1:102" s="222" customFormat="1" ht="20.100000000000001" customHeight="1">
      <c r="A24" s="203"/>
      <c r="B24" s="104" t="s">
        <v>227</v>
      </c>
      <c r="C24" s="105">
        <v>8136.2246513700002</v>
      </c>
      <c r="D24" s="176">
        <v>7216.43063678</v>
      </c>
      <c r="E24" s="177">
        <v>7197.4753066499998</v>
      </c>
      <c r="F24" s="178">
        <v>18.663344305326085</v>
      </c>
      <c r="G24" s="179">
        <v>11.008751762276784</v>
      </c>
      <c r="H24" s="180">
        <v>11.396893840568048</v>
      </c>
      <c r="I24" s="178">
        <v>123.49605463262981</v>
      </c>
      <c r="J24" s="179">
        <v>158.46070682430246</v>
      </c>
      <c r="K24" s="180">
        <v>155.87854900825988</v>
      </c>
      <c r="L24" s="178">
        <v>23.048493879581308</v>
      </c>
      <c r="M24" s="179">
        <v>17.444545855036644</v>
      </c>
      <c r="N24" s="180">
        <v>17.765312750689215</v>
      </c>
      <c r="O24" s="221"/>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1"/>
      <c r="BK24" s="221"/>
      <c r="BL24" s="221"/>
      <c r="BM24" s="221"/>
      <c r="BN24" s="221"/>
      <c r="BO24" s="221"/>
      <c r="BP24" s="221"/>
      <c r="BQ24" s="221"/>
      <c r="BR24" s="221"/>
      <c r="BS24" s="221"/>
      <c r="BT24" s="221"/>
      <c r="BU24" s="221"/>
      <c r="BV24" s="221"/>
      <c r="BW24" s="221"/>
      <c r="BX24" s="221"/>
      <c r="BY24" s="221"/>
      <c r="BZ24" s="221"/>
      <c r="CA24" s="221"/>
      <c r="CB24" s="221"/>
      <c r="CC24" s="221"/>
      <c r="CD24" s="221"/>
      <c r="CE24" s="221"/>
      <c r="CF24" s="221"/>
      <c r="CG24" s="221"/>
      <c r="CH24" s="221"/>
      <c r="CI24" s="221"/>
      <c r="CJ24" s="221"/>
      <c r="CK24" s="221"/>
      <c r="CL24" s="221"/>
      <c r="CM24" s="221"/>
      <c r="CN24" s="221"/>
      <c r="CO24" s="221"/>
      <c r="CP24" s="221"/>
      <c r="CQ24" s="221"/>
      <c r="CR24" s="221"/>
      <c r="CS24" s="221"/>
      <c r="CT24" s="221"/>
      <c r="CU24" s="221"/>
      <c r="CV24" s="221"/>
      <c r="CW24" s="221"/>
      <c r="CX24" s="221"/>
    </row>
    <row r="25" spans="1:102" s="222" customFormat="1" ht="20.100000000000001" customHeight="1">
      <c r="A25" s="20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221"/>
      <c r="P25" s="221"/>
      <c r="Q25" s="221"/>
      <c r="R25" s="221"/>
      <c r="S25" s="221"/>
      <c r="T25" s="221"/>
      <c r="U25" s="221"/>
      <c r="V25" s="221"/>
      <c r="W25" s="221"/>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1"/>
      <c r="BK25" s="221"/>
      <c r="BL25" s="221"/>
      <c r="BM25" s="221"/>
      <c r="BN25" s="221"/>
      <c r="BO25" s="221"/>
      <c r="BP25" s="221"/>
      <c r="BQ25" s="221"/>
      <c r="BR25" s="221"/>
      <c r="BS25" s="221"/>
      <c r="BT25" s="221"/>
      <c r="BU25" s="221"/>
      <c r="BV25" s="221"/>
      <c r="BW25" s="221"/>
      <c r="BX25" s="221"/>
      <c r="BY25" s="221"/>
      <c r="BZ25" s="221"/>
      <c r="CA25" s="221"/>
      <c r="CB25" s="221"/>
      <c r="CC25" s="221"/>
      <c r="CD25" s="221"/>
      <c r="CE25" s="221"/>
      <c r="CF25" s="221"/>
      <c r="CG25" s="221"/>
      <c r="CH25" s="221"/>
      <c r="CI25" s="221"/>
      <c r="CJ25" s="221"/>
      <c r="CK25" s="221"/>
      <c r="CL25" s="221"/>
      <c r="CM25" s="221"/>
      <c r="CN25" s="221"/>
      <c r="CO25" s="221"/>
      <c r="CP25" s="221"/>
      <c r="CQ25" s="221"/>
      <c r="CR25" s="221"/>
      <c r="CS25" s="221"/>
      <c r="CT25" s="221"/>
      <c r="CU25" s="221"/>
      <c r="CV25" s="221"/>
      <c r="CW25" s="221"/>
      <c r="CX25" s="221"/>
    </row>
    <row r="26" spans="1:102" s="222" customFormat="1" ht="20.100000000000001" customHeight="1">
      <c r="A26" s="203"/>
      <c r="B26" s="104" t="s">
        <v>34</v>
      </c>
      <c r="C26" s="105">
        <v>2.5686490000000002</v>
      </c>
      <c r="D26" s="176">
        <v>2.0910889999999998</v>
      </c>
      <c r="E26" s="177">
        <v>2.120231</v>
      </c>
      <c r="F26" s="178">
        <v>0</v>
      </c>
      <c r="G26" s="179">
        <v>3.7809007651037332</v>
      </c>
      <c r="H26" s="180">
        <v>3.7289333096252242</v>
      </c>
      <c r="I26" s="178" t="s">
        <v>302</v>
      </c>
      <c r="J26" s="179">
        <v>258.85128127292501</v>
      </c>
      <c r="K26" s="180">
        <v>273.99256279881615</v>
      </c>
      <c r="L26" s="178">
        <v>9.194093860235478</v>
      </c>
      <c r="M26" s="179">
        <v>9.7869100741288388</v>
      </c>
      <c r="N26" s="180">
        <v>10.216999940100866</v>
      </c>
      <c r="O26" s="221"/>
      <c r="P26" s="221"/>
      <c r="Q26" s="221"/>
      <c r="R26" s="221"/>
      <c r="S26" s="221"/>
      <c r="T26" s="221"/>
      <c r="U26" s="221"/>
      <c r="V26" s="221"/>
      <c r="W26" s="221"/>
      <c r="X26" s="221"/>
      <c r="Y26" s="221"/>
      <c r="Z26" s="221"/>
      <c r="AA26" s="221"/>
      <c r="AB26" s="221"/>
      <c r="AC26" s="221"/>
      <c r="AD26" s="221"/>
      <c r="AE26" s="221"/>
      <c r="AF26" s="221"/>
      <c r="AG26" s="221"/>
      <c r="AH26" s="221"/>
      <c r="AI26" s="221"/>
      <c r="AJ26" s="221"/>
      <c r="AK26" s="221"/>
      <c r="AL26" s="221"/>
      <c r="AM26" s="221"/>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1"/>
      <c r="BK26" s="221"/>
      <c r="BL26" s="221"/>
      <c r="BM26" s="221"/>
      <c r="BN26" s="221"/>
      <c r="BO26" s="221"/>
      <c r="BP26" s="221"/>
      <c r="BQ26" s="221"/>
      <c r="BR26" s="221"/>
      <c r="BS26" s="221"/>
      <c r="BT26" s="221"/>
      <c r="BU26" s="221"/>
      <c r="BV26" s="221"/>
      <c r="BW26" s="221"/>
      <c r="BX26" s="221"/>
      <c r="BY26" s="221"/>
      <c r="BZ26" s="221"/>
      <c r="CA26" s="221"/>
      <c r="CB26" s="221"/>
      <c r="CC26" s="221"/>
      <c r="CD26" s="221"/>
      <c r="CE26" s="221"/>
      <c r="CF26" s="221"/>
      <c r="CG26" s="221"/>
      <c r="CH26" s="221"/>
      <c r="CI26" s="221"/>
      <c r="CJ26" s="221"/>
      <c r="CK26" s="221"/>
      <c r="CL26" s="221"/>
      <c r="CM26" s="221"/>
      <c r="CN26" s="221"/>
      <c r="CO26" s="221"/>
      <c r="CP26" s="221"/>
      <c r="CQ26" s="221"/>
      <c r="CR26" s="221"/>
      <c r="CS26" s="221"/>
      <c r="CT26" s="221"/>
      <c r="CU26" s="221"/>
      <c r="CV26" s="221"/>
      <c r="CW26" s="221"/>
      <c r="CX26" s="221"/>
    </row>
    <row r="27" spans="1:102" s="222" customFormat="1" ht="20.100000000000001" customHeight="1">
      <c r="A27" s="203"/>
      <c r="B27" s="104" t="s">
        <v>67</v>
      </c>
      <c r="C27" s="105">
        <v>5136.1312369999996</v>
      </c>
      <c r="D27" s="176">
        <v>7083.9335300000002</v>
      </c>
      <c r="E27" s="177">
        <v>7062.6870980000003</v>
      </c>
      <c r="F27" s="178">
        <v>1.9147153073417467</v>
      </c>
      <c r="G27" s="179">
        <v>1.1400642123190561</v>
      </c>
      <c r="H27" s="180">
        <v>1.1255414673900934</v>
      </c>
      <c r="I27" s="178">
        <v>195.09983146518314</v>
      </c>
      <c r="J27" s="179">
        <v>278.1638877418543</v>
      </c>
      <c r="K27" s="180">
        <v>272.35595018418621</v>
      </c>
      <c r="L27" s="178">
        <v>3.7356063376618112</v>
      </c>
      <c r="M27" s="179">
        <v>3.1712469357402338</v>
      </c>
      <c r="N27" s="180">
        <v>3.0654791582273204</v>
      </c>
      <c r="O27" s="221"/>
      <c r="P27" s="221"/>
      <c r="Q27" s="221"/>
      <c r="R27" s="221"/>
      <c r="S27" s="221"/>
      <c r="T27" s="221"/>
      <c r="U27" s="221"/>
      <c r="V27" s="221"/>
      <c r="W27" s="221"/>
      <c r="X27" s="221"/>
      <c r="Y27" s="221"/>
      <c r="Z27" s="221"/>
      <c r="AA27" s="221"/>
      <c r="AB27" s="221"/>
      <c r="AC27" s="221"/>
      <c r="AD27" s="221"/>
      <c r="AE27" s="221"/>
      <c r="AF27" s="221"/>
      <c r="AG27" s="221"/>
      <c r="AH27" s="221"/>
      <c r="AI27" s="221"/>
      <c r="AJ27" s="221"/>
      <c r="AK27" s="221"/>
      <c r="AL27" s="221"/>
      <c r="AM27" s="221"/>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1"/>
      <c r="BK27" s="221"/>
      <c r="BL27" s="221"/>
      <c r="BM27" s="221"/>
      <c r="BN27" s="221"/>
      <c r="BO27" s="221"/>
      <c r="BP27" s="221"/>
      <c r="BQ27" s="221"/>
      <c r="BR27" s="221"/>
      <c r="BS27" s="221"/>
      <c r="BT27" s="221"/>
      <c r="BU27" s="221"/>
      <c r="BV27" s="221"/>
      <c r="BW27" s="221"/>
      <c r="BX27" s="221"/>
      <c r="BY27" s="221"/>
      <c r="BZ27" s="221"/>
      <c r="CA27" s="221"/>
      <c r="CB27" s="221"/>
      <c r="CC27" s="221"/>
      <c r="CD27" s="221"/>
      <c r="CE27" s="221"/>
      <c r="CF27" s="221"/>
      <c r="CG27" s="221"/>
      <c r="CH27" s="221"/>
      <c r="CI27" s="221"/>
      <c r="CJ27" s="221"/>
      <c r="CK27" s="221"/>
      <c r="CL27" s="221"/>
      <c r="CM27" s="221"/>
      <c r="CN27" s="221"/>
      <c r="CO27" s="221"/>
      <c r="CP27" s="221"/>
      <c r="CQ27" s="221"/>
      <c r="CR27" s="221"/>
      <c r="CS27" s="221"/>
      <c r="CT27" s="221"/>
      <c r="CU27" s="221"/>
      <c r="CV27" s="221"/>
      <c r="CW27" s="221"/>
      <c r="CX27" s="221"/>
    </row>
    <row r="28" spans="1:102" s="222" customFormat="1" ht="20.100000000000001" customHeight="1">
      <c r="A28" s="203"/>
      <c r="B28" s="104" t="s">
        <v>69</v>
      </c>
      <c r="C28" s="105">
        <v>13.542416999999999</v>
      </c>
      <c r="D28" s="176">
        <v>10.304359000000002</v>
      </c>
      <c r="E28" s="177">
        <v>9.331842</v>
      </c>
      <c r="F28" s="178">
        <v>6.6778182949173708</v>
      </c>
      <c r="G28" s="179">
        <v>1.5084878156904273</v>
      </c>
      <c r="H28" s="180">
        <v>4.4902496206000908</v>
      </c>
      <c r="I28" s="178">
        <v>228.09447352649119</v>
      </c>
      <c r="J28" s="179">
        <v>746.74987133299021</v>
      </c>
      <c r="K28" s="180">
        <v>249.79869840080383</v>
      </c>
      <c r="L28" s="178">
        <v>15.231734482847486</v>
      </c>
      <c r="M28" s="179">
        <v>11.264630822742101</v>
      </c>
      <c r="N28" s="180">
        <v>11.216585107206061</v>
      </c>
      <c r="O28" s="221"/>
      <c r="P28" s="221"/>
      <c r="Q28" s="221"/>
      <c r="R28" s="221"/>
      <c r="S28" s="221"/>
      <c r="T28" s="221"/>
      <c r="U28" s="221"/>
      <c r="V28" s="221"/>
      <c r="W28" s="221"/>
      <c r="X28" s="221"/>
      <c r="Y28" s="221"/>
      <c r="Z28" s="221"/>
      <c r="AA28" s="221"/>
      <c r="AB28" s="221"/>
      <c r="AC28" s="221"/>
      <c r="AD28" s="221"/>
      <c r="AE28" s="221"/>
      <c r="AF28" s="221"/>
      <c r="AG28" s="221"/>
      <c r="AH28" s="221"/>
      <c r="AI28" s="221"/>
      <c r="AJ28" s="221"/>
      <c r="AK28" s="221"/>
      <c r="AL28" s="221"/>
      <c r="AM28" s="221"/>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1"/>
      <c r="BK28" s="221"/>
      <c r="BL28" s="221"/>
      <c r="BM28" s="221"/>
      <c r="BN28" s="221"/>
      <c r="BO28" s="221"/>
      <c r="BP28" s="221"/>
      <c r="BQ28" s="221"/>
      <c r="BR28" s="221"/>
      <c r="BS28" s="221"/>
      <c r="BT28" s="221"/>
      <c r="BU28" s="221"/>
      <c r="BV28" s="221"/>
      <c r="BW28" s="221"/>
      <c r="BX28" s="221"/>
      <c r="BY28" s="221"/>
      <c r="BZ28" s="221"/>
      <c r="CA28" s="221"/>
      <c r="CB28" s="221"/>
      <c r="CC28" s="221"/>
      <c r="CD28" s="221"/>
      <c r="CE28" s="221"/>
      <c r="CF28" s="221"/>
      <c r="CG28" s="221"/>
      <c r="CH28" s="221"/>
      <c r="CI28" s="221"/>
      <c r="CJ28" s="221"/>
      <c r="CK28" s="221"/>
      <c r="CL28" s="221"/>
      <c r="CM28" s="221"/>
      <c r="CN28" s="221"/>
      <c r="CO28" s="221"/>
      <c r="CP28" s="221"/>
      <c r="CQ28" s="221"/>
      <c r="CR28" s="221"/>
      <c r="CS28" s="221"/>
      <c r="CT28" s="221"/>
      <c r="CU28" s="221"/>
      <c r="CV28" s="221"/>
      <c r="CW28" s="221"/>
      <c r="CX28" s="221"/>
    </row>
    <row r="29" spans="1:102" s="222" customFormat="1" ht="20.100000000000001" customHeight="1">
      <c r="A29" s="20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221"/>
      <c r="P29" s="221"/>
      <c r="Q29" s="221"/>
      <c r="R29" s="221"/>
      <c r="S29" s="221"/>
      <c r="T29" s="221"/>
      <c r="U29" s="221"/>
      <c r="V29" s="221"/>
      <c r="W29" s="221"/>
      <c r="X29" s="221"/>
      <c r="Y29" s="221"/>
      <c r="Z29" s="221"/>
      <c r="AA29" s="221"/>
      <c r="AB29" s="221"/>
      <c r="AC29" s="221"/>
      <c r="AD29" s="221"/>
      <c r="AE29" s="221"/>
      <c r="AF29" s="221"/>
      <c r="AG29" s="221"/>
      <c r="AH29" s="221"/>
      <c r="AI29" s="221"/>
      <c r="AJ29" s="221"/>
      <c r="AK29" s="221"/>
      <c r="AL29" s="221"/>
      <c r="AM29" s="221"/>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1"/>
      <c r="BK29" s="221"/>
      <c r="BL29" s="221"/>
      <c r="BM29" s="221"/>
      <c r="BN29" s="221"/>
      <c r="BO29" s="221"/>
      <c r="BP29" s="221"/>
      <c r="BQ29" s="221"/>
      <c r="BR29" s="221"/>
      <c r="BS29" s="221"/>
      <c r="BT29" s="221"/>
      <c r="BU29" s="221"/>
      <c r="BV29" s="221"/>
      <c r="BW29" s="221"/>
      <c r="BX29" s="221"/>
      <c r="BY29" s="221"/>
      <c r="BZ29" s="221"/>
      <c r="CA29" s="221"/>
      <c r="CB29" s="221"/>
      <c r="CC29" s="221"/>
      <c r="CD29" s="221"/>
      <c r="CE29" s="221"/>
      <c r="CF29" s="221"/>
      <c r="CG29" s="221"/>
      <c r="CH29" s="221"/>
      <c r="CI29" s="221"/>
      <c r="CJ29" s="221"/>
      <c r="CK29" s="221"/>
      <c r="CL29" s="221"/>
      <c r="CM29" s="221"/>
      <c r="CN29" s="221"/>
      <c r="CO29" s="221"/>
      <c r="CP29" s="221"/>
      <c r="CQ29" s="221"/>
      <c r="CR29" s="221"/>
      <c r="CS29" s="221"/>
      <c r="CT29" s="221"/>
      <c r="CU29" s="221"/>
      <c r="CV29" s="221"/>
      <c r="CW29" s="221"/>
      <c r="CX29" s="221"/>
    </row>
    <row r="30" spans="1:102" s="222" customFormat="1" ht="20.100000000000001" customHeight="1">
      <c r="A30" s="203"/>
      <c r="B30" s="104" t="s">
        <v>73</v>
      </c>
      <c r="C30" s="105">
        <v>8.8745190000000012</v>
      </c>
      <c r="D30" s="176">
        <v>7.8290129999999998</v>
      </c>
      <c r="E30" s="177">
        <v>7.1616179999999998</v>
      </c>
      <c r="F30" s="178">
        <v>7.8674348435109538</v>
      </c>
      <c r="G30" s="179">
        <v>21.086910955442278</v>
      </c>
      <c r="H30" s="180">
        <v>21.899506508166173</v>
      </c>
      <c r="I30" s="178">
        <v>202.7247324179279</v>
      </c>
      <c r="J30" s="179">
        <v>124.34767281059931</v>
      </c>
      <c r="K30" s="180">
        <v>129.55209872229509</v>
      </c>
      <c r="L30" s="178">
        <v>15.949236234662406</v>
      </c>
      <c r="M30" s="179">
        <v>26.221083040735781</v>
      </c>
      <c r="N30" s="180">
        <v>28.371270291154875</v>
      </c>
      <c r="O30" s="221"/>
      <c r="P30" s="221"/>
      <c r="Q30" s="221"/>
      <c r="R30" s="221"/>
      <c r="S30" s="221"/>
      <c r="T30" s="221"/>
      <c r="U30" s="221"/>
      <c r="V30" s="221"/>
      <c r="W30" s="221"/>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1"/>
      <c r="BK30" s="221"/>
      <c r="BL30" s="221"/>
      <c r="BM30" s="221"/>
      <c r="BN30" s="221"/>
      <c r="BO30" s="221"/>
      <c r="BP30" s="221"/>
      <c r="BQ30" s="221"/>
      <c r="BR30" s="221"/>
      <c r="BS30" s="221"/>
      <c r="BT30" s="221"/>
      <c r="BU30" s="221"/>
      <c r="BV30" s="221"/>
      <c r="BW30" s="221"/>
      <c r="BX30" s="221"/>
      <c r="BY30" s="221"/>
      <c r="BZ30" s="221"/>
      <c r="CA30" s="221"/>
      <c r="CB30" s="221"/>
      <c r="CC30" s="221"/>
      <c r="CD30" s="221"/>
      <c r="CE30" s="221"/>
      <c r="CF30" s="221"/>
      <c r="CG30" s="221"/>
      <c r="CH30" s="221"/>
      <c r="CI30" s="221"/>
      <c r="CJ30" s="221"/>
      <c r="CK30" s="221"/>
      <c r="CL30" s="221"/>
      <c r="CM30" s="221"/>
      <c r="CN30" s="221"/>
      <c r="CO30" s="221"/>
      <c r="CP30" s="221"/>
      <c r="CQ30" s="221"/>
      <c r="CR30" s="221"/>
      <c r="CS30" s="221"/>
      <c r="CT30" s="221"/>
      <c r="CU30" s="221"/>
      <c r="CV30" s="221"/>
      <c r="CW30" s="221"/>
      <c r="CX30" s="221"/>
    </row>
    <row r="31" spans="1:102" s="222" customFormat="1" ht="20.100000000000001" customHeight="1">
      <c r="A31" s="203"/>
      <c r="B31" s="104" t="s">
        <v>51</v>
      </c>
      <c r="C31" s="105">
        <v>7104.1087830000006</v>
      </c>
      <c r="D31" s="176">
        <v>9733.6074229999977</v>
      </c>
      <c r="E31" s="177">
        <v>9832.2118310000005</v>
      </c>
      <c r="F31" s="178">
        <v>3.085204150089659</v>
      </c>
      <c r="G31" s="179">
        <v>3.4247887603551659</v>
      </c>
      <c r="H31" s="180">
        <v>3.6767240191084523</v>
      </c>
      <c r="I31" s="178">
        <v>312.12536025628583</v>
      </c>
      <c r="J31" s="179">
        <v>285.59065741868545</v>
      </c>
      <c r="K31" s="180">
        <v>274.83870727883328</v>
      </c>
      <c r="L31" s="178">
        <v>9.6297045681092293</v>
      </c>
      <c r="M31" s="179">
        <v>9.7808767358995663</v>
      </c>
      <c r="N31" s="180">
        <v>10.105060764328034</v>
      </c>
      <c r="O31" s="221"/>
      <c r="P31" s="221"/>
      <c r="Q31" s="221"/>
      <c r="R31" s="221"/>
      <c r="S31" s="221"/>
      <c r="T31" s="221"/>
      <c r="U31" s="221"/>
      <c r="V31" s="221"/>
      <c r="W31" s="221"/>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1"/>
      <c r="BK31" s="221"/>
      <c r="BL31" s="221"/>
      <c r="BM31" s="221"/>
      <c r="BN31" s="221"/>
      <c r="BO31" s="221"/>
      <c r="BP31" s="221"/>
      <c r="BQ31" s="221"/>
      <c r="BR31" s="221"/>
      <c r="BS31" s="221"/>
      <c r="BT31" s="221"/>
      <c r="BU31" s="221"/>
      <c r="BV31" s="221"/>
      <c r="BW31" s="221"/>
      <c r="BX31" s="221"/>
      <c r="BY31" s="221"/>
      <c r="BZ31" s="221"/>
      <c r="CA31" s="221"/>
      <c r="CB31" s="221"/>
      <c r="CC31" s="221"/>
      <c r="CD31" s="221"/>
      <c r="CE31" s="221"/>
      <c r="CF31" s="221"/>
      <c r="CG31" s="221"/>
      <c r="CH31" s="221"/>
      <c r="CI31" s="221"/>
      <c r="CJ31" s="221"/>
      <c r="CK31" s="221"/>
      <c r="CL31" s="221"/>
      <c r="CM31" s="221"/>
      <c r="CN31" s="221"/>
      <c r="CO31" s="221"/>
      <c r="CP31" s="221"/>
      <c r="CQ31" s="221"/>
      <c r="CR31" s="221"/>
      <c r="CS31" s="221"/>
      <c r="CT31" s="221"/>
      <c r="CU31" s="221"/>
      <c r="CV31" s="221"/>
      <c r="CW31" s="221"/>
      <c r="CX31" s="221"/>
    </row>
    <row r="32" spans="1:102" s="222" customFormat="1" ht="20.100000000000001" customHeight="1">
      <c r="A32" s="203"/>
      <c r="B32" s="104" t="s">
        <v>31</v>
      </c>
      <c r="C32" s="105">
        <v>3068.914921</v>
      </c>
      <c r="D32" s="176">
        <v>3291.0008940000002</v>
      </c>
      <c r="E32" s="177">
        <v>3300.1040640000001</v>
      </c>
      <c r="F32" s="178">
        <v>7.4568402478043154</v>
      </c>
      <c r="G32" s="179">
        <v>6.5190380346338479</v>
      </c>
      <c r="H32" s="180">
        <v>5.7955139077699096</v>
      </c>
      <c r="I32" s="178">
        <v>142.14188312660022</v>
      </c>
      <c r="J32" s="179">
        <v>158.6419123377471</v>
      </c>
      <c r="K32" s="180">
        <v>170.59824794770665</v>
      </c>
      <c r="L32" s="178">
        <v>10.599293149971297</v>
      </c>
      <c r="M32" s="179">
        <v>10.34192660416822</v>
      </c>
      <c r="N32" s="180">
        <v>9.8870451862211333</v>
      </c>
      <c r="O32" s="221"/>
      <c r="P32" s="221"/>
      <c r="Q32" s="221"/>
      <c r="R32" s="221"/>
      <c r="S32" s="221"/>
      <c r="T32" s="221"/>
      <c r="U32" s="221"/>
      <c r="V32" s="221"/>
      <c r="W32" s="221"/>
      <c r="X32" s="221"/>
      <c r="Y32" s="221"/>
      <c r="Z32" s="221"/>
      <c r="AA32" s="221"/>
      <c r="AB32" s="221"/>
      <c r="AC32" s="221"/>
      <c r="AD32" s="221"/>
      <c r="AE32" s="221"/>
      <c r="AF32" s="221"/>
      <c r="AG32" s="221"/>
      <c r="AH32" s="221"/>
      <c r="AI32" s="221"/>
      <c r="AJ32" s="221"/>
      <c r="AK32" s="221"/>
      <c r="AL32" s="221"/>
      <c r="AM32" s="221"/>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1"/>
      <c r="BK32" s="221"/>
      <c r="BL32" s="221"/>
      <c r="BM32" s="221"/>
      <c r="BN32" s="221"/>
      <c r="BO32" s="221"/>
      <c r="BP32" s="221"/>
      <c r="BQ32" s="221"/>
      <c r="BR32" s="221"/>
      <c r="BS32" s="221"/>
      <c r="BT32" s="221"/>
      <c r="BU32" s="221"/>
      <c r="BV32" s="221"/>
      <c r="BW32" s="221"/>
      <c r="BX32" s="221"/>
      <c r="BY32" s="221"/>
      <c r="BZ32" s="221"/>
      <c r="CA32" s="221"/>
      <c r="CB32" s="221"/>
      <c r="CC32" s="221"/>
      <c r="CD32" s="221"/>
      <c r="CE32" s="221"/>
      <c r="CF32" s="221"/>
      <c r="CG32" s="221"/>
      <c r="CH32" s="221"/>
      <c r="CI32" s="221"/>
      <c r="CJ32" s="221"/>
      <c r="CK32" s="221"/>
      <c r="CL32" s="221"/>
      <c r="CM32" s="221"/>
      <c r="CN32" s="221"/>
      <c r="CO32" s="221"/>
      <c r="CP32" s="221"/>
      <c r="CQ32" s="221"/>
      <c r="CR32" s="221"/>
      <c r="CS32" s="221"/>
      <c r="CT32" s="221"/>
      <c r="CU32" s="221"/>
      <c r="CV32" s="221"/>
      <c r="CW32" s="221"/>
      <c r="CX32" s="221"/>
    </row>
    <row r="33" spans="1:102" s="222" customFormat="1" ht="20.100000000000001" customHeight="1">
      <c r="A33" s="203"/>
      <c r="B33" s="104" t="s">
        <v>45</v>
      </c>
      <c r="C33" s="105">
        <v>678.50860499999999</v>
      </c>
      <c r="D33" s="176">
        <v>884.84886100000006</v>
      </c>
      <c r="E33" s="177">
        <v>889.97928899999999</v>
      </c>
      <c r="F33" s="178">
        <v>0.95956528067908597</v>
      </c>
      <c r="G33" s="179">
        <v>4.0984218433660837</v>
      </c>
      <c r="H33" s="180">
        <v>4.0747958349399305</v>
      </c>
      <c r="I33" s="178">
        <v>766.88821366196396</v>
      </c>
      <c r="J33" s="179">
        <v>170.12165695813511</v>
      </c>
      <c r="K33" s="180">
        <v>176.24840137853639</v>
      </c>
      <c r="L33" s="178">
        <v>7.3587930399202524</v>
      </c>
      <c r="M33" s="179">
        <v>6.9723031490685274</v>
      </c>
      <c r="N33" s="180">
        <v>7.1817625185208112</v>
      </c>
      <c r="O33" s="221"/>
      <c r="P33" s="221"/>
      <c r="Q33" s="221"/>
      <c r="R33" s="221"/>
      <c r="S33" s="221"/>
      <c r="T33" s="221"/>
      <c r="U33" s="221"/>
      <c r="V33" s="221"/>
      <c r="W33" s="221"/>
      <c r="X33" s="221"/>
      <c r="Y33" s="221"/>
      <c r="Z33" s="221"/>
      <c r="AA33" s="221"/>
      <c r="AB33" s="221"/>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1"/>
      <c r="BK33" s="221"/>
      <c r="BL33" s="221"/>
      <c r="BM33" s="221"/>
      <c r="BN33" s="221"/>
      <c r="BO33" s="221"/>
      <c r="BP33" s="221"/>
      <c r="BQ33" s="221"/>
      <c r="BR33" s="221"/>
      <c r="BS33" s="221"/>
      <c r="BT33" s="221"/>
      <c r="BU33" s="221"/>
      <c r="BV33" s="221"/>
      <c r="BW33" s="221"/>
      <c r="BX33" s="221"/>
      <c r="BY33" s="221"/>
      <c r="BZ33" s="221"/>
      <c r="CA33" s="221"/>
      <c r="CB33" s="221"/>
      <c r="CC33" s="221"/>
      <c r="CD33" s="221"/>
      <c r="CE33" s="221"/>
      <c r="CF33" s="221"/>
      <c r="CG33" s="221"/>
      <c r="CH33" s="221"/>
      <c r="CI33" s="221"/>
      <c r="CJ33" s="221"/>
      <c r="CK33" s="221"/>
      <c r="CL33" s="221"/>
      <c r="CM33" s="221"/>
      <c r="CN33" s="221"/>
      <c r="CO33" s="221"/>
      <c r="CP33" s="221"/>
      <c r="CQ33" s="221"/>
      <c r="CR33" s="221"/>
      <c r="CS33" s="221"/>
      <c r="CT33" s="221"/>
      <c r="CU33" s="221"/>
      <c r="CV33" s="221"/>
      <c r="CW33" s="221"/>
      <c r="CX33" s="221"/>
    </row>
    <row r="34" spans="1:102" s="222" customFormat="1" ht="20.100000000000001" customHeight="1">
      <c r="A34" s="20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221"/>
      <c r="P34" s="221"/>
      <c r="Q34" s="221"/>
      <c r="R34" s="221"/>
      <c r="S34" s="221"/>
      <c r="T34" s="221"/>
      <c r="U34" s="221"/>
      <c r="V34" s="221"/>
      <c r="W34" s="221"/>
      <c r="X34" s="221"/>
      <c r="Y34" s="221"/>
      <c r="Z34" s="221"/>
      <c r="AA34" s="221"/>
      <c r="AB34" s="221"/>
      <c r="AC34" s="221"/>
      <c r="AD34" s="221"/>
      <c r="AE34" s="221"/>
      <c r="AF34" s="221"/>
      <c r="AG34" s="221"/>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1"/>
      <c r="BD34" s="221"/>
      <c r="BE34" s="221"/>
      <c r="BF34" s="221"/>
      <c r="BG34" s="221"/>
      <c r="BH34" s="221"/>
      <c r="BI34" s="221"/>
      <c r="BJ34" s="221"/>
      <c r="BK34" s="221"/>
      <c r="BL34" s="221"/>
      <c r="BM34" s="221"/>
      <c r="BN34" s="221"/>
      <c r="BO34" s="221"/>
      <c r="BP34" s="221"/>
      <c r="BQ34" s="221"/>
      <c r="BR34" s="221"/>
      <c r="BS34" s="221"/>
      <c r="BT34" s="221"/>
      <c r="BU34" s="221"/>
      <c r="BV34" s="221"/>
      <c r="BW34" s="221"/>
      <c r="BX34" s="221"/>
      <c r="BY34" s="221"/>
      <c r="BZ34" s="221"/>
      <c r="CA34" s="221"/>
      <c r="CB34" s="221"/>
      <c r="CC34" s="221"/>
      <c r="CD34" s="221"/>
      <c r="CE34" s="221"/>
      <c r="CF34" s="221"/>
      <c r="CG34" s="221"/>
      <c r="CH34" s="221"/>
      <c r="CI34" s="221"/>
      <c r="CJ34" s="221"/>
      <c r="CK34" s="221"/>
      <c r="CL34" s="221"/>
      <c r="CM34" s="221"/>
      <c r="CN34" s="221"/>
      <c r="CO34" s="221"/>
      <c r="CP34" s="221"/>
      <c r="CQ34" s="221"/>
      <c r="CR34" s="221"/>
      <c r="CS34" s="221"/>
      <c r="CT34" s="221"/>
      <c r="CU34" s="221"/>
      <c r="CV34" s="221"/>
      <c r="CW34" s="221"/>
      <c r="CX34" s="221"/>
    </row>
    <row r="35" spans="1:102" s="222" customFormat="1" ht="20.100000000000001" customHeight="1">
      <c r="A35" s="203"/>
      <c r="B35" s="104" t="s">
        <v>39</v>
      </c>
      <c r="C35" s="105">
        <v>1997.21626264</v>
      </c>
      <c r="D35" s="176">
        <v>2379.1442316999996</v>
      </c>
      <c r="E35" s="177">
        <v>2386.0622569800003</v>
      </c>
      <c r="F35" s="178">
        <v>1.5231257169811685</v>
      </c>
      <c r="G35" s="179">
        <v>1.7806834005909926</v>
      </c>
      <c r="H35" s="180">
        <v>1.5728997497953627</v>
      </c>
      <c r="I35" s="178">
        <v>150.62083549973434</v>
      </c>
      <c r="J35" s="179">
        <v>172.1916826252251</v>
      </c>
      <c r="K35" s="180">
        <v>202.31394319632508</v>
      </c>
      <c r="L35" s="178">
        <v>2.2941446806283556</v>
      </c>
      <c r="M35" s="179">
        <v>3.0661887097057074</v>
      </c>
      <c r="N35" s="180">
        <v>3.1821955063361296</v>
      </c>
      <c r="O35" s="221"/>
      <c r="P35" s="221"/>
      <c r="Q35" s="221"/>
      <c r="R35" s="221"/>
      <c r="S35" s="221"/>
      <c r="T35" s="221"/>
      <c r="U35" s="221"/>
      <c r="V35" s="221"/>
      <c r="W35" s="221"/>
      <c r="X35" s="221"/>
      <c r="Y35" s="221"/>
      <c r="Z35" s="221"/>
      <c r="AA35" s="221"/>
      <c r="AB35" s="221"/>
      <c r="AC35" s="221"/>
      <c r="AD35" s="221"/>
      <c r="AE35" s="221"/>
      <c r="AF35" s="221"/>
      <c r="AG35" s="221"/>
      <c r="AH35" s="221"/>
      <c r="AI35" s="221"/>
      <c r="AJ35" s="221"/>
      <c r="AK35" s="221"/>
      <c r="AL35" s="221"/>
      <c r="AM35" s="221"/>
      <c r="AN35" s="221"/>
      <c r="AO35" s="221"/>
      <c r="AP35" s="221"/>
      <c r="AQ35" s="221"/>
      <c r="AR35" s="221"/>
      <c r="AS35" s="221"/>
      <c r="AT35" s="221"/>
      <c r="AU35" s="221"/>
      <c r="AV35" s="221"/>
      <c r="AW35" s="221"/>
      <c r="AX35" s="221"/>
      <c r="AY35" s="221"/>
      <c r="AZ35" s="221"/>
      <c r="BA35" s="221"/>
      <c r="BB35" s="221"/>
      <c r="BC35" s="221"/>
      <c r="BD35" s="221"/>
      <c r="BE35" s="221"/>
      <c r="BF35" s="221"/>
      <c r="BG35" s="221"/>
      <c r="BH35" s="221"/>
      <c r="BI35" s="221"/>
      <c r="BJ35" s="221"/>
      <c r="BK35" s="221"/>
      <c r="BL35" s="221"/>
      <c r="BM35" s="221"/>
      <c r="BN35" s="221"/>
      <c r="BO35" s="221"/>
      <c r="BP35" s="221"/>
      <c r="BQ35" s="221"/>
      <c r="BR35" s="221"/>
      <c r="BS35" s="221"/>
      <c r="BT35" s="221"/>
      <c r="BU35" s="221"/>
      <c r="BV35" s="221"/>
      <c r="BW35" s="221"/>
      <c r="BX35" s="221"/>
      <c r="BY35" s="221"/>
      <c r="BZ35" s="221"/>
      <c r="CA35" s="221"/>
      <c r="CB35" s="221"/>
      <c r="CC35" s="221"/>
      <c r="CD35" s="221"/>
      <c r="CE35" s="221"/>
      <c r="CF35" s="221"/>
      <c r="CG35" s="221"/>
      <c r="CH35" s="221"/>
      <c r="CI35" s="221"/>
      <c r="CJ35" s="221"/>
      <c r="CK35" s="221"/>
      <c r="CL35" s="221"/>
      <c r="CM35" s="221"/>
      <c r="CN35" s="221"/>
      <c r="CO35" s="221"/>
      <c r="CP35" s="221"/>
      <c r="CQ35" s="221"/>
      <c r="CR35" s="221"/>
      <c r="CS35" s="221"/>
      <c r="CT35" s="221"/>
      <c r="CU35" s="221"/>
      <c r="CV35" s="221"/>
      <c r="CW35" s="221"/>
      <c r="CX35" s="221"/>
    </row>
    <row r="36" spans="1:102" s="222" customFormat="1" ht="20.100000000000001" customHeight="1">
      <c r="A36" s="203"/>
      <c r="B36" s="104" t="s">
        <v>299</v>
      </c>
      <c r="C36" s="105">
        <v>5.8931881399999995</v>
      </c>
      <c r="D36" s="176">
        <v>416.66284100000001</v>
      </c>
      <c r="E36" s="177">
        <v>411.77170000000001</v>
      </c>
      <c r="F36" s="178">
        <v>0.19281600604049273</v>
      </c>
      <c r="G36" s="179">
        <v>0.9565124623148239</v>
      </c>
      <c r="H36" s="180">
        <v>1.0803015360210524</v>
      </c>
      <c r="I36" s="178">
        <v>4267.9021667674324</v>
      </c>
      <c r="J36" s="179">
        <v>812.13592403533676</v>
      </c>
      <c r="K36" s="180">
        <v>694.00956663735269</v>
      </c>
      <c r="L36" s="178">
        <v>8.2291984996766132</v>
      </c>
      <c r="M36" s="179">
        <v>7.7681813243336482</v>
      </c>
      <c r="N36" s="180">
        <v>7.4973960085163691</v>
      </c>
      <c r="O36" s="221"/>
      <c r="P36" s="221"/>
      <c r="Q36" s="221"/>
      <c r="R36" s="221"/>
      <c r="S36" s="221"/>
      <c r="T36" s="221"/>
      <c r="U36" s="221"/>
      <c r="V36" s="221"/>
      <c r="W36" s="221"/>
      <c r="X36" s="221"/>
      <c r="Y36" s="221"/>
      <c r="Z36" s="221"/>
      <c r="AA36" s="221"/>
      <c r="AB36" s="221"/>
      <c r="AC36" s="221"/>
      <c r="AD36" s="221"/>
      <c r="AE36" s="221"/>
      <c r="AF36" s="221"/>
      <c r="AG36" s="221"/>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1"/>
      <c r="BD36" s="221"/>
      <c r="BE36" s="221"/>
      <c r="BF36" s="221"/>
      <c r="BG36" s="221"/>
      <c r="BH36" s="221"/>
      <c r="BI36" s="221"/>
      <c r="BJ36" s="221"/>
      <c r="BK36" s="221"/>
      <c r="BL36" s="221"/>
      <c r="BM36" s="221"/>
      <c r="BN36" s="221"/>
      <c r="BO36" s="221"/>
      <c r="BP36" s="221"/>
      <c r="BQ36" s="221"/>
      <c r="BR36" s="221"/>
      <c r="BS36" s="221"/>
      <c r="BT36" s="221"/>
      <c r="BU36" s="221"/>
      <c r="BV36" s="221"/>
      <c r="BW36" s="221"/>
      <c r="BX36" s="221"/>
      <c r="BY36" s="221"/>
      <c r="BZ36" s="221"/>
      <c r="CA36" s="221"/>
      <c r="CB36" s="221"/>
      <c r="CC36" s="221"/>
      <c r="CD36" s="221"/>
      <c r="CE36" s="221"/>
      <c r="CF36" s="221"/>
      <c r="CG36" s="221"/>
      <c r="CH36" s="221"/>
      <c r="CI36" s="221"/>
      <c r="CJ36" s="221"/>
      <c r="CK36" s="221"/>
      <c r="CL36" s="221"/>
      <c r="CM36" s="221"/>
      <c r="CN36" s="221"/>
      <c r="CO36" s="221"/>
      <c r="CP36" s="221"/>
      <c r="CQ36" s="221"/>
      <c r="CR36" s="221"/>
      <c r="CS36" s="221"/>
      <c r="CT36" s="221"/>
      <c r="CU36" s="221"/>
      <c r="CV36" s="221"/>
      <c r="CW36" s="221"/>
      <c r="CX36" s="221"/>
    </row>
    <row r="37" spans="1:102" s="222" customFormat="1" ht="20.100000000000001" customHeight="1">
      <c r="A37" s="203"/>
      <c r="B37" s="104" t="s">
        <v>66</v>
      </c>
      <c r="C37" s="105">
        <v>0</v>
      </c>
      <c r="D37" s="176">
        <v>0</v>
      </c>
      <c r="E37" s="177">
        <v>0</v>
      </c>
      <c r="F37" s="178" t="s">
        <v>301</v>
      </c>
      <c r="G37" s="179" t="s">
        <v>301</v>
      </c>
      <c r="H37" s="180" t="s">
        <v>301</v>
      </c>
      <c r="I37" s="178" t="s">
        <v>302</v>
      </c>
      <c r="J37" s="179" t="s">
        <v>302</v>
      </c>
      <c r="K37" s="180" t="s">
        <v>302</v>
      </c>
      <c r="L37" s="178" t="s">
        <v>302</v>
      </c>
      <c r="M37" s="179" t="s">
        <v>302</v>
      </c>
      <c r="N37" s="180" t="s">
        <v>302</v>
      </c>
      <c r="O37" s="221"/>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c r="AZ37" s="221"/>
      <c r="BA37" s="221"/>
      <c r="BB37" s="221"/>
      <c r="BC37" s="221"/>
      <c r="BD37" s="221"/>
      <c r="BE37" s="221"/>
      <c r="BF37" s="221"/>
      <c r="BG37" s="221"/>
      <c r="BH37" s="221"/>
      <c r="BI37" s="221"/>
      <c r="BJ37" s="221"/>
      <c r="BK37" s="221"/>
      <c r="BL37" s="221"/>
      <c r="BM37" s="221"/>
      <c r="BN37" s="221"/>
      <c r="BO37" s="221"/>
      <c r="BP37" s="221"/>
      <c r="BQ37" s="221"/>
      <c r="BR37" s="221"/>
      <c r="BS37" s="221"/>
      <c r="BT37" s="221"/>
      <c r="BU37" s="221"/>
      <c r="BV37" s="221"/>
      <c r="BW37" s="221"/>
      <c r="BX37" s="221"/>
      <c r="BY37" s="221"/>
      <c r="BZ37" s="221"/>
      <c r="CA37" s="221"/>
      <c r="CB37" s="221"/>
      <c r="CC37" s="221"/>
      <c r="CD37" s="221"/>
      <c r="CE37" s="221"/>
      <c r="CF37" s="221"/>
      <c r="CG37" s="221"/>
      <c r="CH37" s="221"/>
      <c r="CI37" s="221"/>
      <c r="CJ37" s="221"/>
      <c r="CK37" s="221"/>
      <c r="CL37" s="221"/>
      <c r="CM37" s="221"/>
      <c r="CN37" s="221"/>
      <c r="CO37" s="221"/>
      <c r="CP37" s="221"/>
      <c r="CQ37" s="221"/>
      <c r="CR37" s="221"/>
      <c r="CS37" s="221"/>
      <c r="CT37" s="221"/>
      <c r="CU37" s="221"/>
      <c r="CV37" s="221"/>
      <c r="CW37" s="221"/>
      <c r="CX37" s="221"/>
    </row>
    <row r="38" spans="1:102" s="222" customFormat="1" ht="20.100000000000001" customHeight="1">
      <c r="A38" s="203"/>
      <c r="B38" s="104" t="s">
        <v>52</v>
      </c>
      <c r="C38" s="105">
        <v>18417.136089</v>
      </c>
      <c r="D38" s="176">
        <v>23074.853733999997</v>
      </c>
      <c r="E38" s="177">
        <v>23429.184264</v>
      </c>
      <c r="F38" s="178">
        <v>2.1828257121915433</v>
      </c>
      <c r="G38" s="179">
        <v>2.1122450509050759</v>
      </c>
      <c r="H38" s="180">
        <v>2.1259056029762249</v>
      </c>
      <c r="I38" s="178">
        <v>200.90430586068518</v>
      </c>
      <c r="J38" s="179">
        <v>202.66796694154269</v>
      </c>
      <c r="K38" s="180">
        <v>200.78504208604335</v>
      </c>
      <c r="L38" s="178">
        <v>4.3853908452269783</v>
      </c>
      <c r="M38" s="179">
        <v>4.2808441014926704</v>
      </c>
      <c r="N38" s="180">
        <v>4.2685004596453666</v>
      </c>
      <c r="O38" s="221"/>
      <c r="P38" s="221"/>
      <c r="Q38" s="221"/>
      <c r="R38" s="221"/>
      <c r="S38" s="221"/>
      <c r="T38" s="221"/>
      <c r="U38" s="221"/>
      <c r="V38" s="221"/>
      <c r="W38" s="221"/>
      <c r="X38" s="221"/>
      <c r="Y38" s="221"/>
      <c r="Z38" s="221"/>
      <c r="AA38" s="221"/>
      <c r="AB38" s="221"/>
      <c r="AC38" s="221"/>
      <c r="AD38" s="221"/>
      <c r="AE38" s="221"/>
      <c r="AF38" s="221"/>
      <c r="AG38" s="221"/>
      <c r="AH38" s="221"/>
      <c r="AI38" s="221"/>
      <c r="AJ38" s="221"/>
      <c r="AK38" s="221"/>
      <c r="AL38" s="221"/>
      <c r="AM38" s="221"/>
      <c r="AN38" s="221"/>
      <c r="AO38" s="221"/>
      <c r="AP38" s="221"/>
      <c r="AQ38" s="221"/>
      <c r="AR38" s="221"/>
      <c r="AS38" s="221"/>
      <c r="AT38" s="221"/>
      <c r="AU38" s="221"/>
      <c r="AV38" s="221"/>
      <c r="AW38" s="221"/>
      <c r="AX38" s="221"/>
      <c r="AY38" s="221"/>
      <c r="AZ38" s="221"/>
      <c r="BA38" s="221"/>
      <c r="BB38" s="221"/>
      <c r="BC38" s="221"/>
      <c r="BD38" s="221"/>
      <c r="BE38" s="221"/>
      <c r="BF38" s="221"/>
      <c r="BG38" s="221"/>
      <c r="BH38" s="221"/>
      <c r="BI38" s="221"/>
      <c r="BJ38" s="221"/>
      <c r="BK38" s="221"/>
      <c r="BL38" s="221"/>
      <c r="BM38" s="221"/>
      <c r="BN38" s="221"/>
      <c r="BO38" s="221"/>
      <c r="BP38" s="221"/>
      <c r="BQ38" s="221"/>
      <c r="BR38" s="221"/>
      <c r="BS38" s="221"/>
      <c r="BT38" s="221"/>
      <c r="BU38" s="221"/>
      <c r="BV38" s="221"/>
      <c r="BW38" s="221"/>
      <c r="BX38" s="221"/>
      <c r="BY38" s="221"/>
      <c r="BZ38" s="221"/>
      <c r="CA38" s="221"/>
      <c r="CB38" s="221"/>
      <c r="CC38" s="221"/>
      <c r="CD38" s="221"/>
      <c r="CE38" s="221"/>
      <c r="CF38" s="221"/>
      <c r="CG38" s="221"/>
      <c r="CH38" s="221"/>
      <c r="CI38" s="221"/>
      <c r="CJ38" s="221"/>
      <c r="CK38" s="221"/>
      <c r="CL38" s="221"/>
      <c r="CM38" s="221"/>
      <c r="CN38" s="221"/>
      <c r="CO38" s="221"/>
      <c r="CP38" s="221"/>
      <c r="CQ38" s="221"/>
      <c r="CR38" s="221"/>
      <c r="CS38" s="221"/>
      <c r="CT38" s="221"/>
      <c r="CU38" s="221"/>
      <c r="CV38" s="221"/>
      <c r="CW38" s="221"/>
      <c r="CX38" s="221"/>
    </row>
    <row r="39" spans="1:102" s="222" customFormat="1" ht="20.100000000000001" customHeight="1">
      <c r="A39" s="20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221"/>
      <c r="P39" s="221"/>
      <c r="Q39" s="221"/>
      <c r="R39" s="221"/>
      <c r="S39" s="221"/>
      <c r="T39" s="221"/>
      <c r="U39" s="221"/>
      <c r="V39" s="221"/>
      <c r="W39" s="221"/>
      <c r="X39" s="221"/>
      <c r="Y39" s="221"/>
      <c r="Z39" s="221"/>
      <c r="AA39" s="221"/>
      <c r="AB39" s="221"/>
      <c r="AC39" s="221"/>
      <c r="AD39" s="221"/>
      <c r="AE39" s="221"/>
      <c r="AF39" s="221"/>
      <c r="AG39" s="221"/>
      <c r="AH39" s="221"/>
      <c r="AI39" s="221"/>
      <c r="AJ39" s="221"/>
      <c r="AK39" s="221"/>
      <c r="AL39" s="221"/>
      <c r="AM39" s="221"/>
      <c r="AN39" s="221"/>
      <c r="AO39" s="221"/>
      <c r="AP39" s="221"/>
      <c r="AQ39" s="221"/>
      <c r="AR39" s="221"/>
      <c r="AS39" s="221"/>
      <c r="AT39" s="221"/>
      <c r="AU39" s="221"/>
      <c r="AV39" s="221"/>
      <c r="AW39" s="221"/>
      <c r="AX39" s="221"/>
      <c r="AY39" s="221"/>
      <c r="AZ39" s="221"/>
      <c r="BA39" s="221"/>
      <c r="BB39" s="221"/>
      <c r="BC39" s="221"/>
      <c r="BD39" s="221"/>
      <c r="BE39" s="221"/>
      <c r="BF39" s="221"/>
      <c r="BG39" s="221"/>
      <c r="BH39" s="221"/>
      <c r="BI39" s="221"/>
      <c r="BJ39" s="221"/>
      <c r="BK39" s="221"/>
      <c r="BL39" s="221"/>
      <c r="BM39" s="221"/>
      <c r="BN39" s="221"/>
      <c r="BO39" s="221"/>
      <c r="BP39" s="221"/>
      <c r="BQ39" s="221"/>
      <c r="BR39" s="221"/>
      <c r="BS39" s="221"/>
      <c r="BT39" s="221"/>
      <c r="BU39" s="221"/>
      <c r="BV39" s="221"/>
      <c r="BW39" s="221"/>
      <c r="BX39" s="221"/>
      <c r="BY39" s="221"/>
      <c r="BZ39" s="221"/>
      <c r="CA39" s="221"/>
      <c r="CB39" s="221"/>
      <c r="CC39" s="221"/>
      <c r="CD39" s="221"/>
      <c r="CE39" s="221"/>
      <c r="CF39" s="221"/>
      <c r="CG39" s="221"/>
      <c r="CH39" s="221"/>
      <c r="CI39" s="221"/>
      <c r="CJ39" s="221"/>
      <c r="CK39" s="221"/>
      <c r="CL39" s="221"/>
      <c r="CM39" s="221"/>
      <c r="CN39" s="221"/>
      <c r="CO39" s="221"/>
      <c r="CP39" s="221"/>
      <c r="CQ39" s="221"/>
      <c r="CR39" s="221"/>
      <c r="CS39" s="221"/>
      <c r="CT39" s="221"/>
      <c r="CU39" s="221"/>
      <c r="CV39" s="221"/>
      <c r="CW39" s="221"/>
      <c r="CX39" s="221"/>
    </row>
    <row r="40" spans="1:102" s="222" customFormat="1" ht="20.100000000000001" customHeight="1">
      <c r="A40" s="203"/>
      <c r="B40" s="104" t="s">
        <v>42</v>
      </c>
      <c r="C40" s="105">
        <v>16.024877</v>
      </c>
      <c r="D40" s="176">
        <v>33.019328999999999</v>
      </c>
      <c r="E40" s="177">
        <v>32.070118000000001</v>
      </c>
      <c r="F40" s="178">
        <v>0.21248837042555771</v>
      </c>
      <c r="G40" s="179">
        <v>3.1749888073134378</v>
      </c>
      <c r="H40" s="180">
        <v>3.3902962252898474</v>
      </c>
      <c r="I40" s="178">
        <v>787.9445537575989</v>
      </c>
      <c r="J40" s="179">
        <v>146.246422984471</v>
      </c>
      <c r="K40" s="180">
        <v>149.06012478938112</v>
      </c>
      <c r="L40" s="178">
        <v>1.6742905421364542</v>
      </c>
      <c r="M40" s="179">
        <v>4.6433075608532208</v>
      </c>
      <c r="N40" s="180">
        <v>5.0535797841467254</v>
      </c>
      <c r="O40" s="221"/>
      <c r="P40" s="221"/>
      <c r="Q40" s="221"/>
      <c r="R40" s="221"/>
      <c r="S40" s="221"/>
      <c r="T40" s="221"/>
      <c r="U40" s="221"/>
      <c r="V40" s="221"/>
      <c r="W40" s="221"/>
      <c r="X40" s="221"/>
      <c r="Y40" s="221"/>
      <c r="Z40" s="221"/>
      <c r="AA40" s="221"/>
      <c r="AB40" s="221"/>
      <c r="AC40" s="221"/>
      <c r="AD40" s="221"/>
      <c r="AE40" s="221"/>
      <c r="AF40" s="221"/>
      <c r="AG40" s="221"/>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1"/>
      <c r="BD40" s="221"/>
      <c r="BE40" s="221"/>
      <c r="BF40" s="221"/>
      <c r="BG40" s="221"/>
      <c r="BH40" s="221"/>
      <c r="BI40" s="221"/>
      <c r="BJ40" s="221"/>
      <c r="BK40" s="221"/>
      <c r="BL40" s="221"/>
      <c r="BM40" s="221"/>
      <c r="BN40" s="221"/>
      <c r="BO40" s="221"/>
      <c r="BP40" s="221"/>
      <c r="BQ40" s="221"/>
      <c r="BR40" s="221"/>
      <c r="BS40" s="221"/>
      <c r="BT40" s="221"/>
      <c r="BU40" s="221"/>
      <c r="BV40" s="221"/>
      <c r="BW40" s="221"/>
      <c r="BX40" s="221"/>
      <c r="BY40" s="221"/>
      <c r="BZ40" s="221"/>
      <c r="CA40" s="221"/>
      <c r="CB40" s="221"/>
      <c r="CC40" s="221"/>
      <c r="CD40" s="221"/>
      <c r="CE40" s="221"/>
      <c r="CF40" s="221"/>
      <c r="CG40" s="221"/>
      <c r="CH40" s="221"/>
      <c r="CI40" s="221"/>
      <c r="CJ40" s="221"/>
      <c r="CK40" s="221"/>
      <c r="CL40" s="221"/>
      <c r="CM40" s="221"/>
      <c r="CN40" s="221"/>
      <c r="CO40" s="221"/>
      <c r="CP40" s="221"/>
      <c r="CQ40" s="221"/>
      <c r="CR40" s="221"/>
      <c r="CS40" s="221"/>
      <c r="CT40" s="221"/>
      <c r="CU40" s="221"/>
      <c r="CV40" s="221"/>
      <c r="CW40" s="221"/>
      <c r="CX40" s="221"/>
    </row>
    <row r="41" spans="1:102" s="222" customFormat="1" ht="20.100000000000001" customHeight="1">
      <c r="A41" s="203"/>
      <c r="B41" s="104" t="s">
        <v>234</v>
      </c>
      <c r="C41" s="105">
        <v>0</v>
      </c>
      <c r="D41" s="176">
        <v>0</v>
      </c>
      <c r="E41" s="177">
        <v>2.039E-3</v>
      </c>
      <c r="F41" s="178" t="s">
        <v>301</v>
      </c>
      <c r="G41" s="179" t="s">
        <v>301</v>
      </c>
      <c r="H41" s="180">
        <v>0</v>
      </c>
      <c r="I41" s="178" t="s">
        <v>302</v>
      </c>
      <c r="J41" s="179" t="s">
        <v>302</v>
      </c>
      <c r="K41" s="180" t="s">
        <v>302</v>
      </c>
      <c r="L41" s="178" t="s">
        <v>302</v>
      </c>
      <c r="M41" s="179" t="s">
        <v>302</v>
      </c>
      <c r="N41" s="180">
        <v>8.4845512506130447</v>
      </c>
      <c r="O41" s="221"/>
      <c r="P41" s="221"/>
      <c r="Q41" s="221"/>
      <c r="R41" s="221"/>
      <c r="S41" s="221"/>
      <c r="T41" s="221"/>
      <c r="U41" s="221"/>
      <c r="V41" s="221"/>
      <c r="W41" s="221"/>
      <c r="X41" s="221"/>
      <c r="Y41" s="221"/>
      <c r="Z41" s="221"/>
      <c r="AA41" s="221"/>
      <c r="AB41" s="221"/>
      <c r="AC41" s="221"/>
      <c r="AD41" s="221"/>
      <c r="AE41" s="221"/>
      <c r="AF41" s="221"/>
      <c r="AG41" s="221"/>
      <c r="AH41" s="221"/>
      <c r="AI41" s="221"/>
      <c r="AJ41" s="221"/>
      <c r="AK41" s="221"/>
      <c r="AL41" s="221"/>
      <c r="AM41" s="221"/>
      <c r="AN41" s="221"/>
      <c r="AO41" s="221"/>
      <c r="AP41" s="221"/>
      <c r="AQ41" s="221"/>
      <c r="AR41" s="221"/>
      <c r="AS41" s="221"/>
      <c r="AT41" s="221"/>
      <c r="AU41" s="221"/>
      <c r="AV41" s="221"/>
      <c r="AW41" s="221"/>
      <c r="AX41" s="221"/>
      <c r="AY41" s="221"/>
      <c r="AZ41" s="221"/>
      <c r="BA41" s="221"/>
      <c r="BB41" s="221"/>
      <c r="BC41" s="221"/>
      <c r="BD41" s="221"/>
      <c r="BE41" s="221"/>
      <c r="BF41" s="221"/>
      <c r="BG41" s="221"/>
      <c r="BH41" s="221"/>
      <c r="BI41" s="221"/>
      <c r="BJ41" s="221"/>
      <c r="BK41" s="221"/>
      <c r="BL41" s="221"/>
      <c r="BM41" s="221"/>
      <c r="BN41" s="221"/>
      <c r="BO41" s="221"/>
      <c r="BP41" s="221"/>
      <c r="BQ41" s="221"/>
      <c r="BR41" s="221"/>
      <c r="BS41" s="221"/>
      <c r="BT41" s="221"/>
      <c r="BU41" s="221"/>
      <c r="BV41" s="221"/>
      <c r="BW41" s="221"/>
      <c r="BX41" s="221"/>
      <c r="BY41" s="221"/>
      <c r="BZ41" s="221"/>
      <c r="CA41" s="221"/>
      <c r="CB41" s="221"/>
      <c r="CC41" s="221"/>
      <c r="CD41" s="221"/>
      <c r="CE41" s="221"/>
      <c r="CF41" s="221"/>
      <c r="CG41" s="221"/>
      <c r="CH41" s="221"/>
      <c r="CI41" s="221"/>
      <c r="CJ41" s="221"/>
      <c r="CK41" s="221"/>
      <c r="CL41" s="221"/>
      <c r="CM41" s="221"/>
      <c r="CN41" s="221"/>
      <c r="CO41" s="221"/>
      <c r="CP41" s="221"/>
      <c r="CQ41" s="221"/>
      <c r="CR41" s="221"/>
      <c r="CS41" s="221"/>
      <c r="CT41" s="221"/>
      <c r="CU41" s="221"/>
      <c r="CV41" s="221"/>
      <c r="CW41" s="221"/>
      <c r="CX41" s="221"/>
    </row>
    <row r="42" spans="1:102" s="222" customFormat="1" ht="20.100000000000001" customHeight="1">
      <c r="A42" s="203"/>
      <c r="B42" s="104" t="s">
        <v>59</v>
      </c>
      <c r="C42" s="105">
        <v>0</v>
      </c>
      <c r="D42" s="176">
        <v>0</v>
      </c>
      <c r="E42" s="177">
        <v>0</v>
      </c>
      <c r="F42" s="178" t="s">
        <v>301</v>
      </c>
      <c r="G42" s="179" t="s">
        <v>301</v>
      </c>
      <c r="H42" s="180" t="s">
        <v>301</v>
      </c>
      <c r="I42" s="178" t="s">
        <v>302</v>
      </c>
      <c r="J42" s="179" t="s">
        <v>302</v>
      </c>
      <c r="K42" s="180" t="s">
        <v>302</v>
      </c>
      <c r="L42" s="178" t="s">
        <v>302</v>
      </c>
      <c r="M42" s="179" t="s">
        <v>302</v>
      </c>
      <c r="N42" s="180" t="s">
        <v>302</v>
      </c>
      <c r="O42" s="221"/>
      <c r="P42" s="221"/>
      <c r="Q42" s="221"/>
      <c r="R42" s="221"/>
      <c r="S42" s="221"/>
      <c r="T42" s="221"/>
      <c r="U42" s="221"/>
      <c r="V42" s="221"/>
      <c r="W42" s="221"/>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221"/>
      <c r="AZ42" s="221"/>
      <c r="BA42" s="221"/>
      <c r="BB42" s="221"/>
      <c r="BC42" s="221"/>
      <c r="BD42" s="221"/>
      <c r="BE42" s="221"/>
      <c r="BF42" s="221"/>
      <c r="BG42" s="221"/>
      <c r="BH42" s="221"/>
      <c r="BI42" s="221"/>
      <c r="BJ42" s="221"/>
      <c r="BK42" s="221"/>
      <c r="BL42" s="221"/>
      <c r="BM42" s="221"/>
      <c r="BN42" s="221"/>
      <c r="BO42" s="221"/>
      <c r="BP42" s="221"/>
      <c r="BQ42" s="221"/>
      <c r="BR42" s="221"/>
      <c r="BS42" s="221"/>
      <c r="BT42" s="221"/>
      <c r="BU42" s="221"/>
      <c r="BV42" s="221"/>
      <c r="BW42" s="221"/>
      <c r="BX42" s="221"/>
      <c r="BY42" s="221"/>
      <c r="BZ42" s="221"/>
      <c r="CA42" s="221"/>
      <c r="CB42" s="221"/>
      <c r="CC42" s="221"/>
      <c r="CD42" s="221"/>
      <c r="CE42" s="221"/>
      <c r="CF42" s="221"/>
      <c r="CG42" s="221"/>
      <c r="CH42" s="221"/>
      <c r="CI42" s="221"/>
      <c r="CJ42" s="221"/>
      <c r="CK42" s="221"/>
      <c r="CL42" s="221"/>
      <c r="CM42" s="221"/>
      <c r="CN42" s="221"/>
      <c r="CO42" s="221"/>
      <c r="CP42" s="221"/>
      <c r="CQ42" s="221"/>
      <c r="CR42" s="221"/>
      <c r="CS42" s="221"/>
      <c r="CT42" s="221"/>
      <c r="CU42" s="221"/>
      <c r="CV42" s="221"/>
      <c r="CW42" s="221"/>
      <c r="CX42" s="221"/>
    </row>
    <row r="43" spans="1:102" s="222" customFormat="1" ht="20.100000000000001" customHeight="1">
      <c r="A43" s="203"/>
      <c r="B43" s="104" t="s">
        <v>64</v>
      </c>
      <c r="C43" s="105">
        <v>0</v>
      </c>
      <c r="D43" s="176">
        <v>0</v>
      </c>
      <c r="E43" s="177">
        <v>0</v>
      </c>
      <c r="F43" s="178" t="s">
        <v>301</v>
      </c>
      <c r="G43" s="179" t="s">
        <v>301</v>
      </c>
      <c r="H43" s="180" t="s">
        <v>301</v>
      </c>
      <c r="I43" s="178" t="s">
        <v>302</v>
      </c>
      <c r="J43" s="179" t="s">
        <v>302</v>
      </c>
      <c r="K43" s="180" t="s">
        <v>302</v>
      </c>
      <c r="L43" s="178" t="s">
        <v>302</v>
      </c>
      <c r="M43" s="179" t="s">
        <v>302</v>
      </c>
      <c r="N43" s="180" t="s">
        <v>302</v>
      </c>
      <c r="O43" s="221"/>
      <c r="P43" s="221"/>
      <c r="Q43" s="221"/>
      <c r="R43" s="221"/>
      <c r="S43" s="221"/>
      <c r="T43" s="221"/>
      <c r="U43" s="221"/>
      <c r="V43" s="221"/>
      <c r="W43" s="221"/>
      <c r="X43" s="221"/>
      <c r="Y43" s="221"/>
      <c r="Z43" s="221"/>
      <c r="AA43" s="221"/>
      <c r="AB43" s="221"/>
      <c r="AC43" s="221"/>
      <c r="AD43" s="221"/>
      <c r="AE43" s="221"/>
      <c r="AF43" s="221"/>
      <c r="AG43" s="221"/>
      <c r="AH43" s="221"/>
      <c r="AI43" s="221"/>
      <c r="AJ43" s="221"/>
      <c r="AK43" s="221"/>
      <c r="AL43" s="221"/>
      <c r="AM43" s="221"/>
      <c r="AN43" s="221"/>
      <c r="AO43" s="221"/>
      <c r="AP43" s="221"/>
      <c r="AQ43" s="221"/>
      <c r="AR43" s="221"/>
      <c r="AS43" s="221"/>
      <c r="AT43" s="221"/>
      <c r="AU43" s="221"/>
      <c r="AV43" s="221"/>
      <c r="AW43" s="221"/>
      <c r="AX43" s="221"/>
      <c r="AY43" s="221"/>
      <c r="AZ43" s="221"/>
      <c r="BA43" s="221"/>
      <c r="BB43" s="221"/>
      <c r="BC43" s="221"/>
      <c r="BD43" s="221"/>
      <c r="BE43" s="221"/>
      <c r="BF43" s="221"/>
      <c r="BG43" s="221"/>
      <c r="BH43" s="221"/>
      <c r="BI43" s="221"/>
      <c r="BJ43" s="221"/>
      <c r="BK43" s="221"/>
      <c r="BL43" s="221"/>
      <c r="BM43" s="221"/>
      <c r="BN43" s="221"/>
      <c r="BO43" s="221"/>
      <c r="BP43" s="221"/>
      <c r="BQ43" s="221"/>
      <c r="BR43" s="221"/>
      <c r="BS43" s="221"/>
      <c r="BT43" s="221"/>
      <c r="BU43" s="221"/>
      <c r="BV43" s="221"/>
      <c r="BW43" s="221"/>
      <c r="BX43" s="221"/>
      <c r="BY43" s="221"/>
      <c r="BZ43" s="221"/>
      <c r="CA43" s="221"/>
      <c r="CB43" s="221"/>
      <c r="CC43" s="221"/>
      <c r="CD43" s="221"/>
      <c r="CE43" s="221"/>
      <c r="CF43" s="221"/>
      <c r="CG43" s="221"/>
      <c r="CH43" s="221"/>
      <c r="CI43" s="221"/>
      <c r="CJ43" s="221"/>
      <c r="CK43" s="221"/>
      <c r="CL43" s="221"/>
      <c r="CM43" s="221"/>
      <c r="CN43" s="221"/>
      <c r="CO43" s="221"/>
      <c r="CP43" s="221"/>
      <c r="CQ43" s="221"/>
      <c r="CR43" s="221"/>
      <c r="CS43" s="221"/>
      <c r="CT43" s="221"/>
      <c r="CU43" s="221"/>
      <c r="CV43" s="221"/>
      <c r="CW43" s="221"/>
      <c r="CX43" s="221"/>
    </row>
    <row r="44" spans="1:102" s="222" customFormat="1" ht="20.100000000000001" customHeight="1">
      <c r="A44" s="20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221"/>
      <c r="P44" s="221"/>
      <c r="Q44" s="221"/>
      <c r="R44" s="221"/>
      <c r="S44" s="221"/>
      <c r="T44" s="221"/>
      <c r="U44" s="221"/>
      <c r="V44" s="221"/>
      <c r="W44" s="221"/>
      <c r="X44" s="221"/>
      <c r="Y44" s="221"/>
      <c r="Z44" s="221"/>
      <c r="AA44" s="221"/>
      <c r="AB44" s="221"/>
      <c r="AC44" s="221"/>
      <c r="AD44" s="221"/>
      <c r="AE44" s="221"/>
      <c r="AF44" s="221"/>
      <c r="AG44" s="221"/>
      <c r="AH44" s="221"/>
      <c r="AI44" s="221"/>
      <c r="AJ44" s="221"/>
      <c r="AK44" s="221"/>
      <c r="AL44" s="221"/>
      <c r="AM44" s="221"/>
      <c r="AN44" s="221"/>
      <c r="AO44" s="221"/>
      <c r="AP44" s="221"/>
      <c r="AQ44" s="221"/>
      <c r="AR44" s="221"/>
      <c r="AS44" s="221"/>
      <c r="AT44" s="221"/>
      <c r="AU44" s="221"/>
      <c r="AV44" s="221"/>
      <c r="AW44" s="221"/>
      <c r="AX44" s="221"/>
      <c r="AY44" s="221"/>
      <c r="AZ44" s="221"/>
      <c r="BA44" s="221"/>
      <c r="BB44" s="221"/>
      <c r="BC44" s="221"/>
      <c r="BD44" s="221"/>
      <c r="BE44" s="221"/>
      <c r="BF44" s="221"/>
      <c r="BG44" s="221"/>
      <c r="BH44" s="221"/>
      <c r="BI44" s="221"/>
      <c r="BJ44" s="221"/>
      <c r="BK44" s="221"/>
      <c r="BL44" s="221"/>
      <c r="BM44" s="221"/>
      <c r="BN44" s="221"/>
      <c r="BO44" s="221"/>
      <c r="BP44" s="221"/>
      <c r="BQ44" s="221"/>
      <c r="BR44" s="221"/>
      <c r="BS44" s="221"/>
      <c r="BT44" s="221"/>
      <c r="BU44" s="221"/>
      <c r="BV44" s="221"/>
      <c r="BW44" s="221"/>
      <c r="BX44" s="221"/>
      <c r="BY44" s="221"/>
      <c r="BZ44" s="221"/>
      <c r="CA44" s="221"/>
      <c r="CB44" s="221"/>
      <c r="CC44" s="221"/>
      <c r="CD44" s="221"/>
      <c r="CE44" s="221"/>
      <c r="CF44" s="221"/>
      <c r="CG44" s="221"/>
      <c r="CH44" s="221"/>
      <c r="CI44" s="221"/>
      <c r="CJ44" s="221"/>
      <c r="CK44" s="221"/>
      <c r="CL44" s="221"/>
      <c r="CM44" s="221"/>
      <c r="CN44" s="221"/>
      <c r="CO44" s="221"/>
      <c r="CP44" s="221"/>
      <c r="CQ44" s="221"/>
      <c r="CR44" s="221"/>
      <c r="CS44" s="221"/>
      <c r="CT44" s="221"/>
      <c r="CU44" s="221"/>
      <c r="CV44" s="221"/>
      <c r="CW44" s="221"/>
      <c r="CX44" s="221"/>
    </row>
    <row r="45" spans="1:102" s="222" customFormat="1" ht="20.100000000000001" customHeight="1">
      <c r="A45" s="203"/>
      <c r="B45" s="104" t="s">
        <v>60</v>
      </c>
      <c r="C45" s="105">
        <v>487.96779199999997</v>
      </c>
      <c r="D45" s="176">
        <v>58.784272000000001</v>
      </c>
      <c r="E45" s="177">
        <v>57.929811999999998</v>
      </c>
      <c r="F45" s="178">
        <v>0.27741134193545297</v>
      </c>
      <c r="G45" s="179">
        <v>99.663205831655105</v>
      </c>
      <c r="H45" s="180">
        <v>99.657457890593534</v>
      </c>
      <c r="I45" s="178">
        <v>1588.7476194486428</v>
      </c>
      <c r="J45" s="179">
        <v>74.212176603092644</v>
      </c>
      <c r="K45" s="180">
        <v>80.91245977187657</v>
      </c>
      <c r="L45" s="178">
        <v>4.4073660910800445</v>
      </c>
      <c r="M45" s="179">
        <v>73.962234320091596</v>
      </c>
      <c r="N45" s="180">
        <v>80.63530052540132</v>
      </c>
      <c r="O45" s="221"/>
      <c r="P45" s="221"/>
      <c r="Q45" s="221"/>
      <c r="R45" s="221"/>
      <c r="S45" s="221"/>
      <c r="T45" s="221"/>
      <c r="U45" s="221"/>
      <c r="V45" s="221"/>
      <c r="W45" s="221"/>
      <c r="X45" s="221"/>
      <c r="Y45" s="221"/>
      <c r="Z45" s="221"/>
      <c r="AA45" s="221"/>
      <c r="AB45" s="221"/>
      <c r="AC45" s="221"/>
      <c r="AD45" s="221"/>
      <c r="AE45" s="221"/>
      <c r="AF45" s="221"/>
      <c r="AG45" s="221"/>
      <c r="AH45" s="221"/>
      <c r="AI45" s="221"/>
      <c r="AJ45" s="221"/>
      <c r="AK45" s="221"/>
      <c r="AL45" s="221"/>
      <c r="AM45" s="221"/>
      <c r="AN45" s="221"/>
      <c r="AO45" s="221"/>
      <c r="AP45" s="221"/>
      <c r="AQ45" s="221"/>
      <c r="AR45" s="221"/>
      <c r="AS45" s="221"/>
      <c r="AT45" s="221"/>
      <c r="AU45" s="221"/>
      <c r="AV45" s="221"/>
      <c r="AW45" s="221"/>
      <c r="AX45" s="221"/>
      <c r="AY45" s="221"/>
      <c r="AZ45" s="221"/>
      <c r="BA45" s="221"/>
      <c r="BB45" s="221"/>
      <c r="BC45" s="221"/>
      <c r="BD45" s="221"/>
      <c r="BE45" s="221"/>
      <c r="BF45" s="221"/>
      <c r="BG45" s="221"/>
      <c r="BH45" s="221"/>
      <c r="BI45" s="221"/>
      <c r="BJ45" s="221"/>
      <c r="BK45" s="221"/>
      <c r="BL45" s="221"/>
      <c r="BM45" s="221"/>
      <c r="BN45" s="221"/>
      <c r="BO45" s="221"/>
      <c r="BP45" s="221"/>
      <c r="BQ45" s="221"/>
      <c r="BR45" s="221"/>
      <c r="BS45" s="221"/>
      <c r="BT45" s="221"/>
      <c r="BU45" s="221"/>
      <c r="BV45" s="221"/>
      <c r="BW45" s="221"/>
      <c r="BX45" s="221"/>
      <c r="BY45" s="221"/>
      <c r="BZ45" s="221"/>
      <c r="CA45" s="221"/>
      <c r="CB45" s="221"/>
      <c r="CC45" s="221"/>
      <c r="CD45" s="221"/>
      <c r="CE45" s="221"/>
      <c r="CF45" s="221"/>
      <c r="CG45" s="221"/>
      <c r="CH45" s="221"/>
      <c r="CI45" s="221"/>
      <c r="CJ45" s="221"/>
      <c r="CK45" s="221"/>
      <c r="CL45" s="221"/>
      <c r="CM45" s="221"/>
      <c r="CN45" s="221"/>
      <c r="CO45" s="221"/>
      <c r="CP45" s="221"/>
      <c r="CQ45" s="221"/>
      <c r="CR45" s="221"/>
      <c r="CS45" s="221"/>
      <c r="CT45" s="221"/>
      <c r="CU45" s="221"/>
      <c r="CV45" s="221"/>
      <c r="CW45" s="221"/>
      <c r="CX45" s="221"/>
    </row>
    <row r="46" spans="1:102" s="222" customFormat="1" ht="20.100000000000001" customHeight="1">
      <c r="A46" s="20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221"/>
      <c r="P46" s="221"/>
      <c r="Q46" s="221"/>
      <c r="R46" s="221"/>
      <c r="S46" s="221"/>
      <c r="T46" s="221"/>
      <c r="U46" s="221"/>
      <c r="V46" s="221"/>
      <c r="W46" s="221"/>
      <c r="X46" s="221"/>
      <c r="Y46" s="221"/>
      <c r="Z46" s="221"/>
      <c r="AA46" s="221"/>
      <c r="AB46" s="221"/>
      <c r="AC46" s="221"/>
      <c r="AD46" s="221"/>
      <c r="AE46" s="221"/>
      <c r="AF46" s="221"/>
      <c r="AG46" s="221"/>
      <c r="AH46" s="221"/>
      <c r="AI46" s="221"/>
      <c r="AJ46" s="221"/>
      <c r="AK46" s="221"/>
      <c r="AL46" s="221"/>
      <c r="AM46" s="221"/>
      <c r="AN46" s="221"/>
      <c r="AO46" s="221"/>
      <c r="AP46" s="221"/>
      <c r="AQ46" s="221"/>
      <c r="AR46" s="221"/>
      <c r="AS46" s="221"/>
      <c r="AT46" s="221"/>
      <c r="AU46" s="221"/>
      <c r="AV46" s="221"/>
      <c r="AW46" s="221"/>
      <c r="AX46" s="221"/>
      <c r="AY46" s="221"/>
      <c r="AZ46" s="221"/>
      <c r="BA46" s="221"/>
      <c r="BB46" s="221"/>
      <c r="BC46" s="221"/>
      <c r="BD46" s="221"/>
      <c r="BE46" s="221"/>
      <c r="BF46" s="221"/>
      <c r="BG46" s="221"/>
      <c r="BH46" s="221"/>
      <c r="BI46" s="221"/>
      <c r="BJ46" s="221"/>
      <c r="BK46" s="221"/>
      <c r="BL46" s="221"/>
      <c r="BM46" s="221"/>
      <c r="BN46" s="221"/>
      <c r="BO46" s="221"/>
      <c r="BP46" s="221"/>
      <c r="BQ46" s="221"/>
      <c r="BR46" s="221"/>
      <c r="BS46" s="221"/>
      <c r="BT46" s="221"/>
      <c r="BU46" s="221"/>
      <c r="BV46" s="221"/>
      <c r="BW46" s="221"/>
      <c r="BX46" s="221"/>
      <c r="BY46" s="221"/>
      <c r="BZ46" s="221"/>
      <c r="CA46" s="221"/>
      <c r="CB46" s="221"/>
      <c r="CC46" s="221"/>
      <c r="CD46" s="221"/>
      <c r="CE46" s="221"/>
      <c r="CF46" s="221"/>
      <c r="CG46" s="221"/>
      <c r="CH46" s="221"/>
      <c r="CI46" s="221"/>
      <c r="CJ46" s="221"/>
      <c r="CK46" s="221"/>
      <c r="CL46" s="221"/>
      <c r="CM46" s="221"/>
      <c r="CN46" s="221"/>
      <c r="CO46" s="221"/>
      <c r="CP46" s="221"/>
      <c r="CQ46" s="221"/>
      <c r="CR46" s="221"/>
      <c r="CS46" s="221"/>
      <c r="CT46" s="221"/>
      <c r="CU46" s="221"/>
      <c r="CV46" s="221"/>
      <c r="CW46" s="221"/>
      <c r="CX46" s="221"/>
    </row>
    <row r="47" spans="1:102" s="222" customFormat="1" ht="20.100000000000001" customHeight="1">
      <c r="A47" s="20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221"/>
      <c r="P47" s="221"/>
      <c r="Q47" s="221"/>
      <c r="R47" s="221"/>
      <c r="S47" s="221"/>
      <c r="T47" s="221"/>
      <c r="U47" s="221"/>
      <c r="V47" s="221"/>
      <c r="W47" s="221"/>
      <c r="X47" s="221"/>
      <c r="Y47" s="221"/>
      <c r="Z47" s="221"/>
      <c r="AA47" s="221"/>
      <c r="AB47" s="221"/>
      <c r="AC47" s="221"/>
      <c r="AD47" s="221"/>
      <c r="AE47" s="221"/>
      <c r="AF47" s="221"/>
      <c r="AG47" s="221"/>
      <c r="AH47" s="221"/>
      <c r="AI47" s="221"/>
      <c r="AJ47" s="221"/>
      <c r="AK47" s="221"/>
      <c r="AL47" s="221"/>
      <c r="AM47" s="221"/>
      <c r="AN47" s="221"/>
      <c r="AO47" s="221"/>
      <c r="AP47" s="221"/>
      <c r="AQ47" s="221"/>
      <c r="AR47" s="221"/>
      <c r="AS47" s="221"/>
      <c r="AT47" s="221"/>
      <c r="AU47" s="221"/>
      <c r="AV47" s="221"/>
      <c r="AW47" s="221"/>
      <c r="AX47" s="221"/>
      <c r="AY47" s="221"/>
      <c r="AZ47" s="221"/>
      <c r="BA47" s="221"/>
      <c r="BB47" s="221"/>
      <c r="BC47" s="221"/>
      <c r="BD47" s="221"/>
      <c r="BE47" s="221"/>
      <c r="BF47" s="221"/>
      <c r="BG47" s="221"/>
      <c r="BH47" s="221"/>
      <c r="BI47" s="221"/>
      <c r="BJ47" s="221"/>
      <c r="BK47" s="221"/>
      <c r="BL47" s="221"/>
      <c r="BM47" s="221"/>
      <c r="BN47" s="221"/>
      <c r="BO47" s="221"/>
      <c r="BP47" s="221"/>
      <c r="BQ47" s="221"/>
      <c r="BR47" s="221"/>
      <c r="BS47" s="221"/>
      <c r="BT47" s="221"/>
      <c r="BU47" s="221"/>
      <c r="BV47" s="221"/>
      <c r="BW47" s="221"/>
      <c r="BX47" s="221"/>
      <c r="BY47" s="221"/>
      <c r="BZ47" s="221"/>
      <c r="CA47" s="221"/>
      <c r="CB47" s="221"/>
      <c r="CC47" s="221"/>
      <c r="CD47" s="221"/>
      <c r="CE47" s="221"/>
      <c r="CF47" s="221"/>
      <c r="CG47" s="221"/>
      <c r="CH47" s="221"/>
      <c r="CI47" s="221"/>
      <c r="CJ47" s="221"/>
      <c r="CK47" s="221"/>
      <c r="CL47" s="221"/>
      <c r="CM47" s="221"/>
      <c r="CN47" s="221"/>
      <c r="CO47" s="221"/>
      <c r="CP47" s="221"/>
      <c r="CQ47" s="221"/>
      <c r="CR47" s="221"/>
      <c r="CS47" s="221"/>
      <c r="CT47" s="221"/>
      <c r="CU47" s="221"/>
      <c r="CV47" s="221"/>
      <c r="CW47" s="221"/>
      <c r="CX47" s="221"/>
    </row>
    <row r="48" spans="1:102" s="222" customFormat="1" ht="20.100000000000001" customHeight="1">
      <c r="A48" s="20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221"/>
      <c r="P48" s="221"/>
      <c r="Q48" s="221"/>
      <c r="R48" s="221"/>
      <c r="S48" s="221"/>
      <c r="T48" s="221"/>
      <c r="U48" s="221"/>
      <c r="V48" s="221"/>
      <c r="W48" s="221"/>
      <c r="X48" s="221"/>
      <c r="Y48" s="221"/>
      <c r="Z48" s="221"/>
      <c r="AA48" s="221"/>
      <c r="AB48" s="221"/>
      <c r="AC48" s="221"/>
      <c r="AD48" s="221"/>
      <c r="AE48" s="221"/>
      <c r="AF48" s="221"/>
      <c r="AG48" s="221"/>
      <c r="AH48" s="221"/>
      <c r="AI48" s="221"/>
      <c r="AJ48" s="221"/>
      <c r="AK48" s="221"/>
      <c r="AL48" s="221"/>
      <c r="AM48" s="221"/>
      <c r="AN48" s="221"/>
      <c r="AO48" s="221"/>
      <c r="AP48" s="221"/>
      <c r="AQ48" s="221"/>
      <c r="AR48" s="221"/>
      <c r="AS48" s="221"/>
      <c r="AT48" s="221"/>
      <c r="AU48" s="221"/>
      <c r="AV48" s="221"/>
      <c r="AW48" s="221"/>
      <c r="AX48" s="221"/>
      <c r="AY48" s="221"/>
      <c r="AZ48" s="221"/>
      <c r="BA48" s="221"/>
      <c r="BB48" s="221"/>
      <c r="BC48" s="221"/>
      <c r="BD48" s="221"/>
      <c r="BE48" s="221"/>
      <c r="BF48" s="221"/>
      <c r="BG48" s="221"/>
      <c r="BH48" s="221"/>
      <c r="BI48" s="221"/>
      <c r="BJ48" s="221"/>
      <c r="BK48" s="221"/>
      <c r="BL48" s="221"/>
      <c r="BM48" s="221"/>
      <c r="BN48" s="221"/>
      <c r="BO48" s="221"/>
      <c r="BP48" s="221"/>
      <c r="BQ48" s="221"/>
      <c r="BR48" s="221"/>
      <c r="BS48" s="221"/>
      <c r="BT48" s="221"/>
      <c r="BU48" s="221"/>
      <c r="BV48" s="221"/>
      <c r="BW48" s="221"/>
      <c r="BX48" s="221"/>
      <c r="BY48" s="221"/>
      <c r="BZ48" s="221"/>
      <c r="CA48" s="221"/>
      <c r="CB48" s="221"/>
      <c r="CC48" s="221"/>
      <c r="CD48" s="221"/>
      <c r="CE48" s="221"/>
      <c r="CF48" s="221"/>
      <c r="CG48" s="221"/>
      <c r="CH48" s="221"/>
      <c r="CI48" s="221"/>
      <c r="CJ48" s="221"/>
      <c r="CK48" s="221"/>
      <c r="CL48" s="221"/>
      <c r="CM48" s="221"/>
      <c r="CN48" s="221"/>
      <c r="CO48" s="221"/>
      <c r="CP48" s="221"/>
      <c r="CQ48" s="221"/>
      <c r="CR48" s="221"/>
      <c r="CS48" s="221"/>
      <c r="CT48" s="221"/>
      <c r="CU48" s="221"/>
      <c r="CV48" s="221"/>
      <c r="CW48" s="221"/>
      <c r="CX48" s="221"/>
    </row>
    <row r="49" spans="1:102" s="222" customFormat="1" ht="20.100000000000001" customHeight="1">
      <c r="A49" s="203"/>
      <c r="B49" s="104" t="s">
        <v>41</v>
      </c>
      <c r="C49" s="105">
        <v>0</v>
      </c>
      <c r="D49" s="176">
        <v>0</v>
      </c>
      <c r="E49" s="177">
        <v>0</v>
      </c>
      <c r="F49" s="178" t="s">
        <v>301</v>
      </c>
      <c r="G49" s="179" t="s">
        <v>301</v>
      </c>
      <c r="H49" s="180" t="s">
        <v>301</v>
      </c>
      <c r="I49" s="178" t="s">
        <v>302</v>
      </c>
      <c r="J49" s="179" t="s">
        <v>302</v>
      </c>
      <c r="K49" s="180" t="s">
        <v>302</v>
      </c>
      <c r="L49" s="178" t="s">
        <v>302</v>
      </c>
      <c r="M49" s="179" t="s">
        <v>302</v>
      </c>
      <c r="N49" s="180" t="s">
        <v>302</v>
      </c>
      <c r="O49" s="221"/>
      <c r="P49" s="221"/>
      <c r="Q49" s="221"/>
      <c r="R49" s="221"/>
      <c r="S49" s="221"/>
      <c r="T49" s="221"/>
      <c r="U49" s="221"/>
      <c r="V49" s="221"/>
      <c r="W49" s="221"/>
      <c r="X49" s="221"/>
      <c r="Y49" s="221"/>
      <c r="Z49" s="221"/>
      <c r="AA49" s="221"/>
      <c r="AB49" s="221"/>
      <c r="AC49" s="221"/>
      <c r="AD49" s="221"/>
      <c r="AE49" s="221"/>
      <c r="AF49" s="221"/>
      <c r="AG49" s="221"/>
      <c r="AH49" s="221"/>
      <c r="AI49" s="221"/>
      <c r="AJ49" s="221"/>
      <c r="AK49" s="221"/>
      <c r="AL49" s="221"/>
      <c r="AM49" s="221"/>
      <c r="AN49" s="221"/>
      <c r="AO49" s="221"/>
      <c r="AP49" s="221"/>
      <c r="AQ49" s="221"/>
      <c r="AR49" s="221"/>
      <c r="AS49" s="221"/>
      <c r="AT49" s="221"/>
      <c r="AU49" s="221"/>
      <c r="AV49" s="221"/>
      <c r="AW49" s="221"/>
      <c r="AX49" s="221"/>
      <c r="AY49" s="221"/>
      <c r="AZ49" s="221"/>
      <c r="BA49" s="221"/>
      <c r="BB49" s="221"/>
      <c r="BC49" s="221"/>
      <c r="BD49" s="221"/>
      <c r="BE49" s="221"/>
      <c r="BF49" s="221"/>
      <c r="BG49" s="221"/>
      <c r="BH49" s="221"/>
      <c r="BI49" s="221"/>
      <c r="BJ49" s="221"/>
      <c r="BK49" s="221"/>
      <c r="BL49" s="221"/>
      <c r="BM49" s="221"/>
      <c r="BN49" s="221"/>
      <c r="BO49" s="221"/>
      <c r="BP49" s="221"/>
      <c r="BQ49" s="221"/>
      <c r="BR49" s="221"/>
      <c r="BS49" s="221"/>
      <c r="BT49" s="221"/>
      <c r="BU49" s="221"/>
      <c r="BV49" s="221"/>
      <c r="BW49" s="221"/>
      <c r="BX49" s="221"/>
      <c r="BY49" s="221"/>
      <c r="BZ49" s="221"/>
      <c r="CA49" s="221"/>
      <c r="CB49" s="221"/>
      <c r="CC49" s="221"/>
      <c r="CD49" s="221"/>
      <c r="CE49" s="221"/>
      <c r="CF49" s="221"/>
      <c r="CG49" s="221"/>
      <c r="CH49" s="221"/>
      <c r="CI49" s="221"/>
      <c r="CJ49" s="221"/>
      <c r="CK49" s="221"/>
      <c r="CL49" s="221"/>
      <c r="CM49" s="221"/>
      <c r="CN49" s="221"/>
      <c r="CO49" s="221"/>
      <c r="CP49" s="221"/>
      <c r="CQ49" s="221"/>
      <c r="CR49" s="221"/>
      <c r="CS49" s="221"/>
      <c r="CT49" s="221"/>
      <c r="CU49" s="221"/>
      <c r="CV49" s="221"/>
      <c r="CW49" s="221"/>
      <c r="CX49" s="221"/>
    </row>
    <row r="50" spans="1:102" s="222" customFormat="1" ht="20.100000000000001" customHeight="1">
      <c r="A50" s="203"/>
      <c r="B50" s="104" t="s">
        <v>38</v>
      </c>
      <c r="C50" s="105">
        <v>0</v>
      </c>
      <c r="D50" s="179">
        <v>0</v>
      </c>
      <c r="E50" s="180">
        <v>0</v>
      </c>
      <c r="F50" s="178" t="s">
        <v>301</v>
      </c>
      <c r="G50" s="179" t="s">
        <v>301</v>
      </c>
      <c r="H50" s="180" t="s">
        <v>301</v>
      </c>
      <c r="I50" s="178" t="s">
        <v>302</v>
      </c>
      <c r="J50" s="179" t="s">
        <v>302</v>
      </c>
      <c r="K50" s="180" t="s">
        <v>302</v>
      </c>
      <c r="L50" s="178" t="s">
        <v>302</v>
      </c>
      <c r="M50" s="179" t="s">
        <v>302</v>
      </c>
      <c r="N50" s="180" t="s">
        <v>302</v>
      </c>
      <c r="O50" s="221"/>
      <c r="P50" s="221"/>
      <c r="Q50" s="221"/>
      <c r="R50" s="221"/>
      <c r="S50" s="221"/>
      <c r="T50" s="221"/>
      <c r="U50" s="221"/>
      <c r="V50" s="221"/>
      <c r="W50" s="221"/>
      <c r="X50" s="221"/>
      <c r="Y50" s="221"/>
      <c r="Z50" s="221"/>
      <c r="AA50" s="221"/>
      <c r="AB50" s="221"/>
      <c r="AC50" s="221"/>
      <c r="AD50" s="221"/>
      <c r="AE50" s="221"/>
      <c r="AF50" s="221"/>
      <c r="AG50" s="221"/>
      <c r="AH50" s="221"/>
      <c r="AI50" s="221"/>
      <c r="AJ50" s="221"/>
      <c r="AK50" s="221"/>
      <c r="AL50" s="221"/>
      <c r="AM50" s="221"/>
      <c r="AN50" s="221"/>
      <c r="AO50" s="221"/>
      <c r="AP50" s="221"/>
      <c r="AQ50" s="221"/>
      <c r="AR50" s="221"/>
      <c r="AS50" s="221"/>
      <c r="AT50" s="221"/>
      <c r="AU50" s="221"/>
      <c r="AV50" s="221"/>
      <c r="AW50" s="221"/>
      <c r="AX50" s="221"/>
      <c r="AY50" s="221"/>
      <c r="AZ50" s="221"/>
      <c r="BA50" s="221"/>
      <c r="BB50" s="221"/>
      <c r="BC50" s="221"/>
      <c r="BD50" s="221"/>
      <c r="BE50" s="221"/>
      <c r="BF50" s="221"/>
      <c r="BG50" s="221"/>
      <c r="BH50" s="221"/>
      <c r="BI50" s="221"/>
      <c r="BJ50" s="221"/>
      <c r="BK50" s="221"/>
      <c r="BL50" s="221"/>
      <c r="BM50" s="221"/>
      <c r="BN50" s="221"/>
      <c r="BO50" s="221"/>
      <c r="BP50" s="221"/>
      <c r="BQ50" s="221"/>
      <c r="BR50" s="221"/>
      <c r="BS50" s="221"/>
      <c r="BT50" s="221"/>
      <c r="BU50" s="221"/>
      <c r="BV50" s="221"/>
      <c r="BW50" s="221"/>
      <c r="BX50" s="221"/>
      <c r="BY50" s="221"/>
      <c r="BZ50" s="221"/>
      <c r="CA50" s="221"/>
      <c r="CB50" s="221"/>
      <c r="CC50" s="221"/>
      <c r="CD50" s="221"/>
      <c r="CE50" s="221"/>
      <c r="CF50" s="221"/>
      <c r="CG50" s="221"/>
      <c r="CH50" s="221"/>
      <c r="CI50" s="221"/>
      <c r="CJ50" s="221"/>
      <c r="CK50" s="221"/>
      <c r="CL50" s="221"/>
      <c r="CM50" s="221"/>
      <c r="CN50" s="221"/>
      <c r="CO50" s="221"/>
      <c r="CP50" s="221"/>
      <c r="CQ50" s="221"/>
      <c r="CR50" s="221"/>
      <c r="CS50" s="221"/>
      <c r="CT50" s="221"/>
      <c r="CU50" s="221"/>
      <c r="CV50" s="221"/>
      <c r="CW50" s="221"/>
      <c r="CX50" s="221"/>
    </row>
    <row r="51" spans="1:102" s="222" customFormat="1" ht="20.100000000000001" customHeight="1">
      <c r="A51" s="203"/>
      <c r="B51" s="104" t="s">
        <v>232</v>
      </c>
      <c r="C51" s="105">
        <v>40.996648000000008</v>
      </c>
      <c r="D51" s="176">
        <v>50.006387000000004</v>
      </c>
      <c r="E51" s="177">
        <v>53.067450999999998</v>
      </c>
      <c r="F51" s="178">
        <v>9.0551549482777212</v>
      </c>
      <c r="G51" s="179">
        <v>9.8159741074675111</v>
      </c>
      <c r="H51" s="180">
        <v>10.271497683203211</v>
      </c>
      <c r="I51" s="178">
        <v>205.60605121878291</v>
      </c>
      <c r="J51" s="179">
        <v>163.93672429732712</v>
      </c>
      <c r="K51" s="180">
        <v>156.65958271981731</v>
      </c>
      <c r="L51" s="178">
        <v>18.617946520896044</v>
      </c>
      <c r="M51" s="179">
        <v>16.09198640965603</v>
      </c>
      <c r="N51" s="180">
        <v>16.091285409581854</v>
      </c>
      <c r="O51" s="221"/>
      <c r="P51" s="221"/>
      <c r="Q51" s="221"/>
      <c r="R51" s="221"/>
      <c r="S51" s="221"/>
      <c r="T51" s="221"/>
      <c r="U51" s="221"/>
      <c r="V51" s="221"/>
      <c r="W51" s="221"/>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c r="AU51" s="221"/>
      <c r="AV51" s="221"/>
      <c r="AW51" s="221"/>
      <c r="AX51" s="221"/>
      <c r="AY51" s="221"/>
      <c r="AZ51" s="221"/>
      <c r="BA51" s="221"/>
      <c r="BB51" s="221"/>
      <c r="BC51" s="221"/>
      <c r="BD51" s="221"/>
      <c r="BE51" s="221"/>
      <c r="BF51" s="221"/>
      <c r="BG51" s="221"/>
      <c r="BH51" s="221"/>
      <c r="BI51" s="221"/>
      <c r="BJ51" s="221"/>
      <c r="BK51" s="221"/>
      <c r="BL51" s="221"/>
      <c r="BM51" s="221"/>
      <c r="BN51" s="221"/>
      <c r="BO51" s="221"/>
      <c r="BP51" s="221"/>
      <c r="BQ51" s="221"/>
      <c r="BR51" s="221"/>
      <c r="BS51" s="221"/>
      <c r="BT51" s="221"/>
      <c r="BU51" s="221"/>
      <c r="BV51" s="221"/>
      <c r="BW51" s="221"/>
      <c r="BX51" s="221"/>
      <c r="BY51" s="221"/>
      <c r="BZ51" s="221"/>
      <c r="CA51" s="221"/>
      <c r="CB51" s="221"/>
      <c r="CC51" s="221"/>
      <c r="CD51" s="221"/>
      <c r="CE51" s="221"/>
      <c r="CF51" s="221"/>
      <c r="CG51" s="221"/>
      <c r="CH51" s="221"/>
      <c r="CI51" s="221"/>
      <c r="CJ51" s="221"/>
      <c r="CK51" s="221"/>
      <c r="CL51" s="221"/>
      <c r="CM51" s="221"/>
      <c r="CN51" s="221"/>
      <c r="CO51" s="221"/>
      <c r="CP51" s="221"/>
      <c r="CQ51" s="221"/>
      <c r="CR51" s="221"/>
      <c r="CS51" s="221"/>
      <c r="CT51" s="221"/>
      <c r="CU51" s="221"/>
      <c r="CV51" s="221"/>
      <c r="CW51" s="221"/>
      <c r="CX51" s="221"/>
    </row>
    <row r="52" spans="1:102" s="222" customFormat="1" ht="20.100000000000001" customHeight="1">
      <c r="A52" s="203"/>
      <c r="B52" s="104" t="s">
        <v>63</v>
      </c>
      <c r="C52" s="105">
        <v>0</v>
      </c>
      <c r="D52" s="179">
        <v>0</v>
      </c>
      <c r="E52" s="180">
        <v>0</v>
      </c>
      <c r="F52" s="178" t="s">
        <v>301</v>
      </c>
      <c r="G52" s="179" t="s">
        <v>301</v>
      </c>
      <c r="H52" s="180" t="s">
        <v>301</v>
      </c>
      <c r="I52" s="178" t="s">
        <v>302</v>
      </c>
      <c r="J52" s="179" t="s">
        <v>302</v>
      </c>
      <c r="K52" s="180" t="s">
        <v>302</v>
      </c>
      <c r="L52" s="178" t="s">
        <v>302</v>
      </c>
      <c r="M52" s="179" t="s">
        <v>302</v>
      </c>
      <c r="N52" s="180" t="s">
        <v>302</v>
      </c>
      <c r="O52" s="221"/>
      <c r="P52" s="221"/>
      <c r="Q52" s="221"/>
      <c r="R52" s="221"/>
      <c r="S52" s="221"/>
      <c r="T52" s="221"/>
      <c r="U52" s="221"/>
      <c r="V52" s="221"/>
      <c r="W52" s="221"/>
      <c r="X52" s="221"/>
      <c r="Y52" s="221"/>
      <c r="Z52" s="221"/>
      <c r="AA52" s="221"/>
      <c r="AB52" s="221"/>
      <c r="AC52" s="221"/>
      <c r="AD52" s="221"/>
      <c r="AE52" s="221"/>
      <c r="AF52" s="221"/>
      <c r="AG52" s="221"/>
      <c r="AH52" s="221"/>
      <c r="AI52" s="221"/>
      <c r="AJ52" s="221"/>
      <c r="AK52" s="221"/>
      <c r="AL52" s="221"/>
      <c r="AM52" s="221"/>
      <c r="AN52" s="221"/>
      <c r="AO52" s="221"/>
      <c r="AP52" s="221"/>
      <c r="AQ52" s="221"/>
      <c r="AR52" s="221"/>
      <c r="AS52" s="221"/>
      <c r="AT52" s="221"/>
      <c r="AU52" s="221"/>
      <c r="AV52" s="221"/>
      <c r="AW52" s="221"/>
      <c r="AX52" s="221"/>
      <c r="AY52" s="221"/>
      <c r="AZ52" s="221"/>
      <c r="BA52" s="221"/>
      <c r="BB52" s="221"/>
      <c r="BC52" s="221"/>
      <c r="BD52" s="221"/>
      <c r="BE52" s="221"/>
      <c r="BF52" s="221"/>
      <c r="BG52" s="221"/>
      <c r="BH52" s="221"/>
      <c r="BI52" s="221"/>
      <c r="BJ52" s="221"/>
      <c r="BK52" s="221"/>
      <c r="BL52" s="221"/>
      <c r="BM52" s="221"/>
      <c r="BN52" s="221"/>
      <c r="BO52" s="221"/>
      <c r="BP52" s="221"/>
      <c r="BQ52" s="221"/>
      <c r="BR52" s="221"/>
      <c r="BS52" s="221"/>
      <c r="BT52" s="221"/>
      <c r="BU52" s="221"/>
      <c r="BV52" s="221"/>
      <c r="BW52" s="221"/>
      <c r="BX52" s="221"/>
      <c r="BY52" s="221"/>
      <c r="BZ52" s="221"/>
      <c r="CA52" s="221"/>
      <c r="CB52" s="221"/>
      <c r="CC52" s="221"/>
      <c r="CD52" s="221"/>
      <c r="CE52" s="221"/>
      <c r="CF52" s="221"/>
      <c r="CG52" s="221"/>
      <c r="CH52" s="221"/>
      <c r="CI52" s="221"/>
      <c r="CJ52" s="221"/>
      <c r="CK52" s="221"/>
      <c r="CL52" s="221"/>
      <c r="CM52" s="221"/>
      <c r="CN52" s="221"/>
      <c r="CO52" s="221"/>
      <c r="CP52" s="221"/>
      <c r="CQ52" s="221"/>
      <c r="CR52" s="221"/>
      <c r="CS52" s="221"/>
      <c r="CT52" s="221"/>
      <c r="CU52" s="221"/>
      <c r="CV52" s="221"/>
      <c r="CW52" s="221"/>
      <c r="CX52" s="221"/>
    </row>
    <row r="53" spans="1:102" s="222" customFormat="1" ht="20.100000000000001" customHeight="1">
      <c r="A53" s="20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221"/>
      <c r="P53" s="221"/>
      <c r="Q53" s="221"/>
      <c r="R53" s="221"/>
      <c r="S53" s="221"/>
      <c r="T53" s="221"/>
      <c r="U53" s="221"/>
      <c r="V53" s="221"/>
      <c r="W53" s="221"/>
      <c r="X53" s="221"/>
      <c r="Y53" s="221"/>
      <c r="Z53" s="221"/>
      <c r="AA53" s="221"/>
      <c r="AB53" s="221"/>
      <c r="AC53" s="221"/>
      <c r="AD53" s="221"/>
      <c r="AE53" s="221"/>
      <c r="AF53" s="221"/>
      <c r="AG53" s="221"/>
      <c r="AH53" s="221"/>
      <c r="AI53" s="221"/>
      <c r="AJ53" s="221"/>
      <c r="AK53" s="221"/>
      <c r="AL53" s="221"/>
      <c r="AM53" s="221"/>
      <c r="AN53" s="221"/>
      <c r="AO53" s="221"/>
      <c r="AP53" s="221"/>
      <c r="AQ53" s="221"/>
      <c r="AR53" s="221"/>
      <c r="AS53" s="221"/>
      <c r="AT53" s="221"/>
      <c r="AU53" s="221"/>
      <c r="AV53" s="221"/>
      <c r="AW53" s="221"/>
      <c r="AX53" s="221"/>
      <c r="AY53" s="221"/>
      <c r="AZ53" s="221"/>
      <c r="BA53" s="221"/>
      <c r="BB53" s="221"/>
      <c r="BC53" s="221"/>
      <c r="BD53" s="221"/>
      <c r="BE53" s="221"/>
      <c r="BF53" s="221"/>
      <c r="BG53" s="221"/>
      <c r="BH53" s="221"/>
      <c r="BI53" s="221"/>
      <c r="BJ53" s="221"/>
      <c r="BK53" s="221"/>
      <c r="BL53" s="221"/>
      <c r="BM53" s="221"/>
      <c r="BN53" s="221"/>
      <c r="BO53" s="221"/>
      <c r="BP53" s="221"/>
      <c r="BQ53" s="221"/>
      <c r="BR53" s="221"/>
      <c r="BS53" s="221"/>
      <c r="BT53" s="221"/>
      <c r="BU53" s="221"/>
      <c r="BV53" s="221"/>
      <c r="BW53" s="221"/>
      <c r="BX53" s="221"/>
      <c r="BY53" s="221"/>
      <c r="BZ53" s="221"/>
      <c r="CA53" s="221"/>
      <c r="CB53" s="221"/>
      <c r="CC53" s="221"/>
      <c r="CD53" s="221"/>
      <c r="CE53" s="221"/>
      <c r="CF53" s="221"/>
      <c r="CG53" s="221"/>
      <c r="CH53" s="221"/>
      <c r="CI53" s="221"/>
      <c r="CJ53" s="221"/>
      <c r="CK53" s="221"/>
      <c r="CL53" s="221"/>
      <c r="CM53" s="221"/>
      <c r="CN53" s="221"/>
      <c r="CO53" s="221"/>
      <c r="CP53" s="221"/>
      <c r="CQ53" s="221"/>
      <c r="CR53" s="221"/>
      <c r="CS53" s="221"/>
      <c r="CT53" s="221"/>
      <c r="CU53" s="221"/>
      <c r="CV53" s="221"/>
      <c r="CW53" s="221"/>
      <c r="CX53" s="221"/>
    </row>
    <row r="54" spans="1:102" s="222" customFormat="1" ht="20.100000000000001" customHeight="1">
      <c r="A54" s="203"/>
      <c r="B54" s="104" t="s">
        <v>185</v>
      </c>
      <c r="C54" s="105">
        <v>47.275744670000002</v>
      </c>
      <c r="D54" s="179">
        <v>4.5609098599999998</v>
      </c>
      <c r="E54" s="180">
        <v>3.2911489</v>
      </c>
      <c r="F54" s="178">
        <v>16.328397604064644</v>
      </c>
      <c r="G54" s="179">
        <v>35.421013560658267</v>
      </c>
      <c r="H54" s="180">
        <v>27.992873856299848</v>
      </c>
      <c r="I54" s="178">
        <v>163.81548940494321</v>
      </c>
      <c r="J54" s="179">
        <v>96.506983972038739</v>
      </c>
      <c r="K54" s="180">
        <v>110.03078562388735</v>
      </c>
      <c r="L54" s="178">
        <v>26.748444447083525</v>
      </c>
      <c r="M54" s="179">
        <v>34.183751879718145</v>
      </c>
      <c r="N54" s="180">
        <v>30.800779022790493</v>
      </c>
      <c r="O54" s="221"/>
      <c r="P54" s="221"/>
      <c r="Q54" s="221"/>
      <c r="R54" s="221"/>
      <c r="S54" s="221"/>
      <c r="T54" s="221"/>
      <c r="U54" s="221"/>
      <c r="V54" s="221"/>
      <c r="W54" s="221"/>
      <c r="X54" s="221"/>
      <c r="Y54" s="221"/>
      <c r="Z54" s="221"/>
      <c r="AA54" s="221"/>
      <c r="AB54" s="221"/>
      <c r="AC54" s="221"/>
      <c r="AD54" s="221"/>
      <c r="AE54" s="221"/>
      <c r="AF54" s="221"/>
      <c r="AG54" s="221"/>
      <c r="AH54" s="221"/>
      <c r="AI54" s="221"/>
      <c r="AJ54" s="221"/>
      <c r="AK54" s="221"/>
      <c r="AL54" s="221"/>
      <c r="AM54" s="221"/>
      <c r="AN54" s="221"/>
      <c r="AO54" s="221"/>
      <c r="AP54" s="221"/>
      <c r="AQ54" s="221"/>
      <c r="AR54" s="221"/>
      <c r="AS54" s="221"/>
      <c r="AT54" s="221"/>
      <c r="AU54" s="221"/>
      <c r="AV54" s="221"/>
      <c r="AW54" s="221"/>
      <c r="AX54" s="221"/>
      <c r="AY54" s="221"/>
      <c r="AZ54" s="221"/>
      <c r="BA54" s="221"/>
      <c r="BB54" s="221"/>
      <c r="BC54" s="221"/>
      <c r="BD54" s="221"/>
      <c r="BE54" s="221"/>
      <c r="BF54" s="221"/>
      <c r="BG54" s="221"/>
      <c r="BH54" s="221"/>
      <c r="BI54" s="221"/>
      <c r="BJ54" s="221"/>
      <c r="BK54" s="221"/>
      <c r="BL54" s="221"/>
      <c r="BM54" s="221"/>
      <c r="BN54" s="221"/>
      <c r="BO54" s="221"/>
      <c r="BP54" s="221"/>
      <c r="BQ54" s="221"/>
      <c r="BR54" s="221"/>
      <c r="BS54" s="221"/>
      <c r="BT54" s="221"/>
      <c r="BU54" s="221"/>
      <c r="BV54" s="221"/>
      <c r="BW54" s="221"/>
      <c r="BX54" s="221"/>
      <c r="BY54" s="221"/>
      <c r="BZ54" s="221"/>
      <c r="CA54" s="221"/>
      <c r="CB54" s="221"/>
      <c r="CC54" s="221"/>
      <c r="CD54" s="221"/>
      <c r="CE54" s="221"/>
      <c r="CF54" s="221"/>
      <c r="CG54" s="221"/>
      <c r="CH54" s="221"/>
      <c r="CI54" s="221"/>
      <c r="CJ54" s="221"/>
      <c r="CK54" s="221"/>
      <c r="CL54" s="221"/>
      <c r="CM54" s="221"/>
      <c r="CN54" s="221"/>
      <c r="CO54" s="221"/>
      <c r="CP54" s="221"/>
      <c r="CQ54" s="221"/>
      <c r="CR54" s="221"/>
      <c r="CS54" s="221"/>
      <c r="CT54" s="221"/>
      <c r="CU54" s="221"/>
      <c r="CV54" s="221"/>
      <c r="CW54" s="221"/>
      <c r="CX54" s="221"/>
    </row>
    <row r="55" spans="1:102" s="222" customFormat="1" ht="20.100000000000001" customHeight="1">
      <c r="A55" s="203"/>
      <c r="B55" s="104" t="s">
        <v>53</v>
      </c>
      <c r="C55" s="105">
        <v>0</v>
      </c>
      <c r="D55" s="179">
        <v>0</v>
      </c>
      <c r="E55" s="180">
        <v>0</v>
      </c>
      <c r="F55" s="178" t="s">
        <v>301</v>
      </c>
      <c r="G55" s="179" t="s">
        <v>301</v>
      </c>
      <c r="H55" s="180" t="s">
        <v>301</v>
      </c>
      <c r="I55" s="178" t="s">
        <v>302</v>
      </c>
      <c r="J55" s="179" t="s">
        <v>302</v>
      </c>
      <c r="K55" s="180" t="s">
        <v>302</v>
      </c>
      <c r="L55" s="178" t="s">
        <v>302</v>
      </c>
      <c r="M55" s="179" t="s">
        <v>302</v>
      </c>
      <c r="N55" s="180" t="s">
        <v>302</v>
      </c>
      <c r="O55" s="221"/>
      <c r="P55" s="221"/>
      <c r="Q55" s="221"/>
      <c r="R55" s="221"/>
      <c r="S55" s="221"/>
      <c r="T55" s="221"/>
      <c r="U55" s="221"/>
      <c r="V55" s="221"/>
      <c r="W55" s="221"/>
      <c r="X55" s="221"/>
      <c r="Y55" s="221"/>
      <c r="Z55" s="221"/>
      <c r="AA55" s="221"/>
      <c r="AB55" s="221"/>
      <c r="AC55" s="221"/>
      <c r="AD55" s="221"/>
      <c r="AE55" s="221"/>
      <c r="AF55" s="221"/>
      <c r="AG55" s="221"/>
      <c r="AH55" s="221"/>
      <c r="AI55" s="221"/>
      <c r="AJ55" s="221"/>
      <c r="AK55" s="221"/>
      <c r="AL55" s="221"/>
      <c r="AM55" s="221"/>
      <c r="AN55" s="221"/>
      <c r="AO55" s="221"/>
      <c r="AP55" s="221"/>
      <c r="AQ55" s="221"/>
      <c r="AR55" s="221"/>
      <c r="AS55" s="221"/>
      <c r="AT55" s="221"/>
      <c r="AU55" s="221"/>
      <c r="AV55" s="221"/>
      <c r="AW55" s="221"/>
      <c r="AX55" s="221"/>
      <c r="AY55" s="221"/>
      <c r="AZ55" s="221"/>
      <c r="BA55" s="221"/>
      <c r="BB55" s="221"/>
      <c r="BC55" s="221"/>
      <c r="BD55" s="221"/>
      <c r="BE55" s="221"/>
      <c r="BF55" s="221"/>
      <c r="BG55" s="221"/>
      <c r="BH55" s="221"/>
      <c r="BI55" s="221"/>
      <c r="BJ55" s="221"/>
      <c r="BK55" s="221"/>
      <c r="BL55" s="221"/>
      <c r="BM55" s="221"/>
      <c r="BN55" s="221"/>
      <c r="BO55" s="221"/>
      <c r="BP55" s="221"/>
      <c r="BQ55" s="221"/>
      <c r="BR55" s="221"/>
      <c r="BS55" s="221"/>
      <c r="BT55" s="221"/>
      <c r="BU55" s="221"/>
      <c r="BV55" s="221"/>
      <c r="BW55" s="221"/>
      <c r="BX55" s="221"/>
      <c r="BY55" s="221"/>
      <c r="BZ55" s="221"/>
      <c r="CA55" s="221"/>
      <c r="CB55" s="221"/>
      <c r="CC55" s="221"/>
      <c r="CD55" s="221"/>
      <c r="CE55" s="221"/>
      <c r="CF55" s="221"/>
      <c r="CG55" s="221"/>
      <c r="CH55" s="221"/>
      <c r="CI55" s="221"/>
      <c r="CJ55" s="221"/>
      <c r="CK55" s="221"/>
      <c r="CL55" s="221"/>
      <c r="CM55" s="221"/>
      <c r="CN55" s="221"/>
      <c r="CO55" s="221"/>
      <c r="CP55" s="221"/>
      <c r="CQ55" s="221"/>
      <c r="CR55" s="221"/>
      <c r="CS55" s="221"/>
      <c r="CT55" s="221"/>
      <c r="CU55" s="221"/>
      <c r="CV55" s="221"/>
      <c r="CW55" s="221"/>
      <c r="CX55" s="221"/>
    </row>
    <row r="56" spans="1:102" s="222" customFormat="1" ht="20.100000000000001" customHeight="1">
      <c r="A56" s="203"/>
      <c r="B56" s="104" t="s">
        <v>235</v>
      </c>
      <c r="C56" s="105">
        <v>0</v>
      </c>
      <c r="D56" s="179">
        <v>0</v>
      </c>
      <c r="E56" s="180">
        <v>0</v>
      </c>
      <c r="F56" s="178" t="s">
        <v>301</v>
      </c>
      <c r="G56" s="179" t="s">
        <v>301</v>
      </c>
      <c r="H56" s="180" t="s">
        <v>301</v>
      </c>
      <c r="I56" s="178" t="s">
        <v>302</v>
      </c>
      <c r="J56" s="179" t="s">
        <v>302</v>
      </c>
      <c r="K56" s="180" t="s">
        <v>302</v>
      </c>
      <c r="L56" s="178" t="s">
        <v>302</v>
      </c>
      <c r="M56" s="179" t="s">
        <v>302</v>
      </c>
      <c r="N56" s="180" t="s">
        <v>302</v>
      </c>
      <c r="O56" s="221"/>
      <c r="P56" s="221"/>
      <c r="Q56" s="221"/>
      <c r="R56" s="221"/>
      <c r="S56" s="221"/>
      <c r="T56" s="221"/>
      <c r="U56" s="221"/>
      <c r="V56" s="221"/>
      <c r="W56" s="221"/>
      <c r="X56" s="221"/>
      <c r="Y56" s="221"/>
      <c r="Z56" s="221"/>
      <c r="AA56" s="221"/>
      <c r="AB56" s="221"/>
      <c r="AC56" s="221"/>
      <c r="AD56" s="221"/>
      <c r="AE56" s="221"/>
      <c r="AF56" s="221"/>
      <c r="AG56" s="221"/>
      <c r="AH56" s="221"/>
      <c r="AI56" s="221"/>
      <c r="AJ56" s="221"/>
      <c r="AK56" s="221"/>
      <c r="AL56" s="221"/>
      <c r="AM56" s="221"/>
      <c r="AN56" s="221"/>
      <c r="AO56" s="221"/>
      <c r="AP56" s="221"/>
      <c r="AQ56" s="221"/>
      <c r="AR56" s="221"/>
      <c r="AS56" s="221"/>
      <c r="AT56" s="221"/>
      <c r="AU56" s="221"/>
      <c r="AV56" s="221"/>
      <c r="AW56" s="221"/>
      <c r="AX56" s="221"/>
      <c r="AY56" s="221"/>
      <c r="AZ56" s="221"/>
      <c r="BA56" s="221"/>
      <c r="BB56" s="221"/>
      <c r="BC56" s="221"/>
      <c r="BD56" s="221"/>
      <c r="BE56" s="221"/>
      <c r="BF56" s="221"/>
      <c r="BG56" s="221"/>
      <c r="BH56" s="221"/>
      <c r="BI56" s="221"/>
      <c r="BJ56" s="221"/>
      <c r="BK56" s="221"/>
      <c r="BL56" s="221"/>
      <c r="BM56" s="221"/>
      <c r="BN56" s="221"/>
      <c r="BO56" s="221"/>
      <c r="BP56" s="221"/>
      <c r="BQ56" s="221"/>
      <c r="BR56" s="221"/>
      <c r="BS56" s="221"/>
      <c r="BT56" s="221"/>
      <c r="BU56" s="221"/>
      <c r="BV56" s="221"/>
      <c r="BW56" s="221"/>
      <c r="BX56" s="221"/>
      <c r="BY56" s="221"/>
      <c r="BZ56" s="221"/>
      <c r="CA56" s="221"/>
      <c r="CB56" s="221"/>
      <c r="CC56" s="221"/>
      <c r="CD56" s="221"/>
      <c r="CE56" s="221"/>
      <c r="CF56" s="221"/>
      <c r="CG56" s="221"/>
      <c r="CH56" s="221"/>
      <c r="CI56" s="221"/>
      <c r="CJ56" s="221"/>
      <c r="CK56" s="221"/>
      <c r="CL56" s="221"/>
      <c r="CM56" s="221"/>
      <c r="CN56" s="221"/>
      <c r="CO56" s="221"/>
      <c r="CP56" s="221"/>
      <c r="CQ56" s="221"/>
      <c r="CR56" s="221"/>
      <c r="CS56" s="221"/>
      <c r="CT56" s="221"/>
      <c r="CU56" s="221"/>
      <c r="CV56" s="221"/>
      <c r="CW56" s="221"/>
      <c r="CX56" s="221"/>
    </row>
    <row r="57" spans="1:102" s="222" customFormat="1" ht="20.100000000000001" customHeight="1">
      <c r="A57" s="203"/>
      <c r="B57" s="104" t="s">
        <v>300</v>
      </c>
      <c r="C57" s="105">
        <v>0</v>
      </c>
      <c r="D57" s="179">
        <v>0</v>
      </c>
      <c r="E57" s="180">
        <v>0</v>
      </c>
      <c r="F57" s="178" t="s">
        <v>301</v>
      </c>
      <c r="G57" s="179" t="s">
        <v>301</v>
      </c>
      <c r="H57" s="180" t="s">
        <v>301</v>
      </c>
      <c r="I57" s="178" t="s">
        <v>302</v>
      </c>
      <c r="J57" s="179" t="s">
        <v>302</v>
      </c>
      <c r="K57" s="180" t="s">
        <v>302</v>
      </c>
      <c r="L57" s="178" t="s">
        <v>302</v>
      </c>
      <c r="M57" s="179" t="s">
        <v>302</v>
      </c>
      <c r="N57" s="180" t="s">
        <v>302</v>
      </c>
      <c r="O57" s="221"/>
      <c r="P57" s="221"/>
      <c r="Q57" s="221"/>
      <c r="R57" s="221"/>
      <c r="S57" s="221"/>
      <c r="T57" s="221"/>
      <c r="U57" s="221"/>
      <c r="V57" s="221"/>
      <c r="W57" s="221"/>
      <c r="X57" s="221"/>
      <c r="Y57" s="221"/>
      <c r="Z57" s="221"/>
      <c r="AA57" s="221"/>
      <c r="AB57" s="221"/>
      <c r="AC57" s="221"/>
      <c r="AD57" s="221"/>
      <c r="AE57" s="221"/>
      <c r="AF57" s="221"/>
      <c r="AG57" s="221"/>
      <c r="AH57" s="221"/>
      <c r="AI57" s="221"/>
      <c r="AJ57" s="221"/>
      <c r="AK57" s="221"/>
      <c r="AL57" s="221"/>
      <c r="AM57" s="221"/>
      <c r="AN57" s="221"/>
      <c r="AO57" s="221"/>
      <c r="AP57" s="221"/>
      <c r="AQ57" s="221"/>
      <c r="AR57" s="221"/>
      <c r="AS57" s="221"/>
      <c r="AT57" s="221"/>
      <c r="AU57" s="221"/>
      <c r="AV57" s="221"/>
      <c r="AW57" s="221"/>
      <c r="AX57" s="221"/>
      <c r="AY57" s="221"/>
      <c r="AZ57" s="221"/>
      <c r="BA57" s="221"/>
      <c r="BB57" s="221"/>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row>
    <row r="58" spans="1:102" s="222" customFormat="1" ht="20.100000000000001" customHeight="1">
      <c r="A58" s="203"/>
      <c r="B58" s="104" t="s">
        <v>68</v>
      </c>
      <c r="C58" s="105">
        <v>0</v>
      </c>
      <c r="D58" s="179">
        <v>0</v>
      </c>
      <c r="E58" s="180">
        <v>0</v>
      </c>
      <c r="F58" s="178" t="s">
        <v>301</v>
      </c>
      <c r="G58" s="179" t="s">
        <v>301</v>
      </c>
      <c r="H58" s="180" t="s">
        <v>301</v>
      </c>
      <c r="I58" s="178" t="s">
        <v>302</v>
      </c>
      <c r="J58" s="179" t="s">
        <v>302</v>
      </c>
      <c r="K58" s="180" t="s">
        <v>302</v>
      </c>
      <c r="L58" s="178" t="s">
        <v>302</v>
      </c>
      <c r="M58" s="179" t="s">
        <v>302</v>
      </c>
      <c r="N58" s="180" t="s">
        <v>302</v>
      </c>
      <c r="O58" s="221"/>
      <c r="P58" s="221"/>
      <c r="Q58" s="221"/>
      <c r="R58" s="221"/>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c r="AR58" s="221"/>
      <c r="AS58" s="221"/>
      <c r="AT58" s="221"/>
      <c r="AU58" s="221"/>
      <c r="AV58" s="221"/>
      <c r="AW58" s="221"/>
      <c r="AX58" s="221"/>
      <c r="AY58" s="221"/>
      <c r="AZ58" s="221"/>
      <c r="BA58" s="221"/>
      <c r="BB58" s="221"/>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row>
    <row r="59" spans="1:102" s="222" customFormat="1" ht="20.100000000000001" customHeight="1">
      <c r="A59" s="203"/>
      <c r="B59" s="104" t="s">
        <v>55</v>
      </c>
      <c r="C59" s="105">
        <v>1.4968619999999999</v>
      </c>
      <c r="D59" s="179">
        <v>117.683143</v>
      </c>
      <c r="E59" s="180">
        <v>132.025362</v>
      </c>
      <c r="F59" s="178">
        <v>60.633244748012849</v>
      </c>
      <c r="G59" s="179">
        <v>3.453269428740529</v>
      </c>
      <c r="H59" s="180">
        <v>5.4037155376252626</v>
      </c>
      <c r="I59" s="178">
        <v>66.71459548080864</v>
      </c>
      <c r="J59" s="179">
        <v>475.98629007095622</v>
      </c>
      <c r="K59" s="180">
        <v>347.03837460709036</v>
      </c>
      <c r="L59" s="178">
        <v>40.451223960525425</v>
      </c>
      <c r="M59" s="179">
        <v>16.437089040016545</v>
      </c>
      <c r="N59" s="180">
        <v>18.752966570165508</v>
      </c>
      <c r="O59" s="221"/>
      <c r="P59" s="221"/>
      <c r="Q59" s="221"/>
      <c r="R59" s="221"/>
      <c r="S59" s="221"/>
      <c r="T59" s="221"/>
      <c r="U59" s="221"/>
      <c r="V59" s="221"/>
      <c r="W59" s="221"/>
      <c r="X59" s="221"/>
      <c r="Y59" s="221"/>
      <c r="Z59" s="221"/>
      <c r="AA59" s="221"/>
      <c r="AB59" s="221"/>
      <c r="AC59" s="221"/>
      <c r="AD59" s="221"/>
      <c r="AE59" s="221"/>
      <c r="AF59" s="221"/>
      <c r="AG59" s="221"/>
      <c r="AH59" s="221"/>
      <c r="AI59" s="221"/>
      <c r="AJ59" s="221"/>
      <c r="AK59" s="221"/>
      <c r="AL59" s="221"/>
      <c r="AM59" s="221"/>
      <c r="AN59" s="221"/>
      <c r="AO59" s="221"/>
      <c r="AP59" s="221"/>
      <c r="AQ59" s="221"/>
      <c r="AR59" s="221"/>
      <c r="AS59" s="221"/>
      <c r="AT59" s="221"/>
      <c r="AU59" s="221"/>
      <c r="AV59" s="221"/>
      <c r="AW59" s="221"/>
      <c r="AX59" s="221"/>
      <c r="AY59" s="221"/>
      <c r="AZ59" s="221"/>
      <c r="BA59" s="221"/>
      <c r="BB59" s="221"/>
      <c r="BC59" s="221"/>
      <c r="BD59" s="221"/>
      <c r="BE59" s="221"/>
      <c r="BF59" s="221"/>
      <c r="BG59" s="221"/>
      <c r="BH59" s="221"/>
      <c r="BI59" s="221"/>
      <c r="BJ59" s="221"/>
      <c r="BK59" s="221"/>
      <c r="BL59" s="221"/>
      <c r="BM59" s="221"/>
      <c r="BN59" s="221"/>
      <c r="BO59" s="221"/>
      <c r="BP59" s="221"/>
      <c r="BQ59" s="221"/>
      <c r="BR59" s="221"/>
      <c r="BS59" s="221"/>
      <c r="BT59" s="221"/>
      <c r="BU59" s="221"/>
      <c r="BV59" s="221"/>
      <c r="BW59" s="221"/>
      <c r="BX59" s="221"/>
      <c r="BY59" s="221"/>
      <c r="BZ59" s="221"/>
      <c r="CA59" s="221"/>
      <c r="CB59" s="221"/>
      <c r="CC59" s="221"/>
      <c r="CD59" s="221"/>
      <c r="CE59" s="221"/>
      <c r="CF59" s="221"/>
      <c r="CG59" s="221"/>
      <c r="CH59" s="221"/>
      <c r="CI59" s="221"/>
      <c r="CJ59" s="221"/>
      <c r="CK59" s="221"/>
      <c r="CL59" s="221"/>
      <c r="CM59" s="221"/>
      <c r="CN59" s="221"/>
      <c r="CO59" s="221"/>
      <c r="CP59" s="221"/>
      <c r="CQ59" s="221"/>
      <c r="CR59" s="221"/>
      <c r="CS59" s="221"/>
      <c r="CT59" s="221"/>
      <c r="CU59" s="221"/>
      <c r="CV59" s="221"/>
      <c r="CW59" s="221"/>
      <c r="CX59" s="221"/>
    </row>
    <row r="60" spans="1:102" s="222" customFormat="1" ht="20.100000000000001" customHeight="1">
      <c r="A60" s="203"/>
      <c r="B60" s="104" t="s">
        <v>50</v>
      </c>
      <c r="C60" s="105">
        <v>721.40991900000006</v>
      </c>
      <c r="D60" s="179" t="s">
        <v>301</v>
      </c>
      <c r="E60" s="180" t="s">
        <v>301</v>
      </c>
      <c r="F60" s="178">
        <v>6.4466653112375623</v>
      </c>
      <c r="G60" s="179" t="s">
        <v>301</v>
      </c>
      <c r="H60" s="180" t="s">
        <v>301</v>
      </c>
      <c r="I60" s="178">
        <v>134.93465257604987</v>
      </c>
      <c r="J60" s="179" t="s">
        <v>301</v>
      </c>
      <c r="K60" s="180" t="s">
        <v>301</v>
      </c>
      <c r="L60" s="178">
        <v>8.6987854404591296</v>
      </c>
      <c r="M60" s="179" t="s">
        <v>301</v>
      </c>
      <c r="N60" s="180" t="s">
        <v>301</v>
      </c>
      <c r="O60" s="221"/>
      <c r="P60" s="221"/>
      <c r="Q60" s="221"/>
      <c r="R60" s="221"/>
      <c r="S60" s="221"/>
      <c r="T60" s="221"/>
      <c r="U60" s="221"/>
      <c r="V60" s="221"/>
      <c r="W60" s="221"/>
      <c r="X60" s="221"/>
      <c r="Y60" s="221"/>
      <c r="Z60" s="221"/>
      <c r="AA60" s="221"/>
      <c r="AB60" s="221"/>
      <c r="AC60" s="221"/>
      <c r="AD60" s="221"/>
      <c r="AE60" s="221"/>
      <c r="AF60" s="221"/>
      <c r="AG60" s="221"/>
      <c r="AH60" s="221"/>
      <c r="AI60" s="221"/>
      <c r="AJ60" s="221"/>
      <c r="AK60" s="221"/>
      <c r="AL60" s="221"/>
      <c r="AM60" s="221"/>
      <c r="AN60" s="221"/>
      <c r="AO60" s="221"/>
      <c r="AP60" s="221"/>
      <c r="AQ60" s="221"/>
      <c r="AR60" s="221"/>
      <c r="AS60" s="221"/>
      <c r="AT60" s="221"/>
      <c r="AU60" s="221"/>
      <c r="AV60" s="221"/>
      <c r="AW60" s="221"/>
      <c r="AX60" s="221"/>
      <c r="AY60" s="221"/>
      <c r="AZ60" s="221"/>
      <c r="BA60" s="221"/>
      <c r="BB60" s="221"/>
      <c r="BC60" s="221"/>
      <c r="BD60" s="221"/>
      <c r="BE60" s="221"/>
      <c r="BF60" s="221"/>
      <c r="BG60" s="221"/>
      <c r="BH60" s="221"/>
      <c r="BI60" s="221"/>
      <c r="BJ60" s="221"/>
      <c r="BK60" s="221"/>
      <c r="BL60" s="221"/>
      <c r="BM60" s="221"/>
      <c r="BN60" s="221"/>
      <c r="BO60" s="221"/>
      <c r="BP60" s="221"/>
      <c r="BQ60" s="221"/>
      <c r="BR60" s="221"/>
      <c r="BS60" s="221"/>
      <c r="BT60" s="221"/>
      <c r="BU60" s="221"/>
      <c r="BV60" s="221"/>
      <c r="BW60" s="221"/>
      <c r="BX60" s="221"/>
      <c r="BY60" s="221"/>
      <c r="BZ60" s="221"/>
      <c r="CA60" s="221"/>
      <c r="CB60" s="221"/>
      <c r="CC60" s="221"/>
      <c r="CD60" s="221"/>
      <c r="CE60" s="221"/>
      <c r="CF60" s="221"/>
      <c r="CG60" s="221"/>
      <c r="CH60" s="221"/>
      <c r="CI60" s="221"/>
      <c r="CJ60" s="221"/>
      <c r="CK60" s="221"/>
      <c r="CL60" s="221"/>
      <c r="CM60" s="221"/>
      <c r="CN60" s="221"/>
      <c r="CO60" s="221"/>
      <c r="CP60" s="221"/>
      <c r="CQ60" s="221"/>
      <c r="CR60" s="221"/>
      <c r="CS60" s="221"/>
      <c r="CT60" s="221"/>
      <c r="CU60" s="221"/>
      <c r="CV60" s="221"/>
      <c r="CW60" s="221"/>
      <c r="CX60" s="221"/>
    </row>
    <row r="61" spans="1:102" s="222" customFormat="1" ht="18">
      <c r="A61" s="221"/>
      <c r="B61" s="322"/>
      <c r="C61" s="184"/>
      <c r="D61" s="185"/>
      <c r="E61" s="186"/>
      <c r="F61" s="187"/>
      <c r="G61" s="188"/>
      <c r="H61" s="189"/>
      <c r="I61" s="187"/>
      <c r="J61" s="188"/>
      <c r="K61" s="189"/>
      <c r="L61" s="187"/>
      <c r="M61" s="188"/>
      <c r="N61" s="189"/>
      <c r="O61" s="221"/>
      <c r="P61" s="221"/>
      <c r="Q61" s="221"/>
      <c r="R61" s="221"/>
      <c r="S61" s="221"/>
      <c r="T61" s="221"/>
      <c r="U61" s="221"/>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c r="AR61" s="221"/>
      <c r="AS61" s="221"/>
      <c r="AT61" s="221"/>
      <c r="AU61" s="221"/>
      <c r="AV61" s="221"/>
      <c r="AW61" s="221"/>
      <c r="AX61" s="221"/>
      <c r="AY61" s="221"/>
      <c r="AZ61" s="221"/>
      <c r="BA61" s="221"/>
      <c r="BB61" s="221"/>
      <c r="BC61" s="221"/>
      <c r="BD61" s="221"/>
      <c r="BE61" s="221"/>
      <c r="BF61" s="221"/>
      <c r="BG61" s="221"/>
      <c r="BH61" s="221"/>
      <c r="BI61" s="221"/>
      <c r="BJ61" s="221"/>
      <c r="BK61" s="221"/>
      <c r="BL61" s="221"/>
      <c r="BM61" s="221"/>
      <c r="BN61" s="221"/>
      <c r="BO61" s="221"/>
      <c r="BP61" s="221"/>
      <c r="BQ61" s="221"/>
      <c r="BR61" s="221"/>
      <c r="BS61" s="221"/>
      <c r="BT61" s="221"/>
      <c r="BU61" s="221"/>
      <c r="BV61" s="221"/>
      <c r="BW61" s="221"/>
      <c r="BX61" s="221"/>
      <c r="BY61" s="221"/>
      <c r="BZ61" s="221"/>
      <c r="CA61" s="221"/>
      <c r="CB61" s="221"/>
      <c r="CC61" s="221"/>
      <c r="CD61" s="221"/>
      <c r="CE61" s="221"/>
      <c r="CF61" s="221"/>
      <c r="CG61" s="221"/>
      <c r="CH61" s="221"/>
      <c r="CI61" s="221"/>
      <c r="CJ61" s="221"/>
      <c r="CK61" s="221"/>
      <c r="CL61" s="221"/>
      <c r="CM61" s="221"/>
      <c r="CN61" s="221"/>
      <c r="CO61" s="221"/>
      <c r="CP61" s="221"/>
      <c r="CQ61" s="221"/>
      <c r="CR61" s="221"/>
      <c r="CS61" s="221"/>
      <c r="CT61" s="221"/>
      <c r="CU61" s="221"/>
      <c r="CV61" s="221"/>
      <c r="CW61" s="221"/>
      <c r="CX61" s="221"/>
    </row>
    <row r="62" spans="1:102" s="222" customFormat="1" ht="20.100000000000001" customHeight="1">
      <c r="A62" s="221"/>
      <c r="B62" s="85" t="s">
        <v>482</v>
      </c>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c r="AR62" s="221"/>
      <c r="AS62" s="221"/>
      <c r="AT62" s="221"/>
      <c r="AU62" s="221"/>
      <c r="AV62" s="221"/>
      <c r="AW62" s="221"/>
      <c r="AX62" s="221"/>
      <c r="AY62" s="221"/>
      <c r="AZ62" s="221"/>
      <c r="BA62" s="221"/>
      <c r="BB62" s="221"/>
      <c r="BC62" s="221"/>
      <c r="BD62" s="221"/>
      <c r="BE62" s="221"/>
      <c r="BF62" s="221"/>
      <c r="BG62" s="221"/>
      <c r="BH62" s="221"/>
      <c r="BI62" s="221"/>
      <c r="BJ62" s="221"/>
      <c r="BK62" s="221"/>
      <c r="BL62" s="221"/>
      <c r="BM62" s="221"/>
      <c r="BN62" s="221"/>
      <c r="BO62" s="221"/>
      <c r="BP62" s="221"/>
      <c r="BQ62" s="221"/>
      <c r="BR62" s="221"/>
      <c r="BS62" s="221"/>
      <c r="BT62" s="221"/>
      <c r="BU62" s="221"/>
      <c r="BV62" s="221"/>
      <c r="BW62" s="221"/>
      <c r="BX62" s="221"/>
      <c r="BY62" s="221"/>
      <c r="BZ62" s="221"/>
      <c r="CA62" s="221"/>
      <c r="CB62" s="221"/>
      <c r="CC62" s="221"/>
      <c r="CD62" s="221"/>
      <c r="CE62" s="221"/>
      <c r="CF62" s="221"/>
      <c r="CG62" s="221"/>
      <c r="CH62" s="221"/>
      <c r="CI62" s="221"/>
      <c r="CJ62" s="221"/>
      <c r="CK62" s="221"/>
      <c r="CL62" s="221"/>
      <c r="CM62" s="221"/>
      <c r="CN62" s="221"/>
      <c r="CO62" s="221"/>
      <c r="CP62" s="221"/>
      <c r="CQ62" s="221"/>
      <c r="CR62" s="221"/>
      <c r="CS62" s="221"/>
      <c r="CT62" s="221"/>
      <c r="CU62" s="221"/>
      <c r="CV62" s="221"/>
      <c r="CW62" s="221"/>
      <c r="CX62" s="221"/>
    </row>
    <row r="63" spans="1:102" ht="20.100000000000001" customHeight="1">
      <c r="B63" s="221"/>
      <c r="C63" s="228"/>
      <c r="D63" s="228"/>
      <c r="E63" s="228"/>
      <c r="F63" s="228"/>
      <c r="G63" s="228"/>
      <c r="H63" s="228"/>
      <c r="I63" s="228"/>
      <c r="J63" s="228"/>
      <c r="K63" s="228"/>
      <c r="L63" s="228"/>
      <c r="M63" s="228"/>
      <c r="N63" s="228"/>
    </row>
    <row r="64" spans="1:102" ht="20.100000000000001" customHeight="1">
      <c r="B64" s="223"/>
      <c r="C64" s="228"/>
      <c r="D64" s="228"/>
      <c r="E64" s="228"/>
      <c r="F64" s="228"/>
      <c r="G64" s="228"/>
      <c r="H64" s="228"/>
      <c r="I64" s="228"/>
      <c r="J64" s="228"/>
      <c r="K64" s="228"/>
      <c r="L64" s="228"/>
      <c r="M64" s="228"/>
      <c r="N64" s="228"/>
    </row>
    <row r="65" spans="2:14" ht="20.100000000000001" customHeight="1">
      <c r="B65" s="223"/>
      <c r="C65" s="224"/>
      <c r="D65" s="224"/>
      <c r="E65" s="224"/>
      <c r="F65" s="224"/>
      <c r="G65" s="224"/>
      <c r="H65" s="224"/>
      <c r="I65" s="224"/>
      <c r="J65" s="224"/>
      <c r="K65" s="224"/>
      <c r="L65" s="224"/>
      <c r="M65" s="224"/>
      <c r="N65" s="224"/>
    </row>
    <row r="66" spans="2:14" ht="20.100000000000001" customHeight="1">
      <c r="B66" s="224"/>
      <c r="C66" s="224"/>
      <c r="D66" s="224"/>
      <c r="E66" s="224"/>
      <c r="F66" s="224"/>
      <c r="G66" s="224"/>
      <c r="H66" s="224"/>
      <c r="I66" s="224"/>
      <c r="J66" s="224"/>
      <c r="K66" s="224"/>
      <c r="L66" s="224"/>
      <c r="M66" s="224"/>
      <c r="N66" s="224"/>
    </row>
    <row r="67" spans="2:14" ht="20.100000000000001" customHeight="1">
      <c r="B67" s="224"/>
      <c r="C67" s="228"/>
      <c r="D67" s="228"/>
      <c r="E67" s="228"/>
      <c r="F67" s="228"/>
      <c r="G67" s="228"/>
      <c r="H67" s="228"/>
      <c r="I67" s="228"/>
      <c r="J67" s="228"/>
      <c r="K67" s="228"/>
      <c r="L67" s="228"/>
      <c r="M67" s="228"/>
      <c r="N67" s="228"/>
    </row>
    <row r="68" spans="2:14" ht="20.100000000000001" customHeight="1">
      <c r="B68" s="224"/>
    </row>
    <row r="69" spans="2:14" ht="20.100000000000001" customHeight="1">
      <c r="B69" s="225"/>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B62" sqref="B62"/>
    </sheetView>
  </sheetViews>
  <sheetFormatPr baseColWidth="10" defaultColWidth="0" defaultRowHeight="12.75" zeroHeight="1"/>
  <cols>
    <col min="1" max="1" width="5.7109375" style="198" customWidth="1"/>
    <col min="2" max="2" width="35.7109375" style="198" customWidth="1"/>
    <col min="3" max="14" width="16.7109375" style="198" customWidth="1"/>
    <col min="15" max="15" width="11.5703125" style="198" customWidth="1"/>
    <col min="16" max="102" width="0" style="198" hidden="1" customWidth="1"/>
    <col min="103" max="16384" width="11.42578125" style="199" hidden="1"/>
  </cols>
  <sheetData>
    <row r="1" spans="1:102" ht="89.1" customHeight="1"/>
    <row r="2" spans="1:102" s="315" customFormat="1" ht="20.100000000000001" customHeight="1">
      <c r="A2" s="313"/>
      <c r="B2" s="87" t="s">
        <v>17</v>
      </c>
      <c r="C2" s="314"/>
      <c r="D2" s="314"/>
      <c r="E2" s="314"/>
      <c r="F2" s="314"/>
      <c r="G2" s="314"/>
      <c r="H2" s="314"/>
      <c r="I2" s="314"/>
      <c r="J2" s="314"/>
      <c r="K2" s="314"/>
      <c r="L2" s="314"/>
      <c r="M2" s="314"/>
      <c r="N2" s="314"/>
      <c r="O2" s="313"/>
      <c r="P2" s="313"/>
      <c r="Q2" s="313"/>
      <c r="R2" s="313"/>
      <c r="S2" s="313"/>
      <c r="T2" s="313"/>
      <c r="U2" s="313"/>
      <c r="V2" s="313"/>
      <c r="W2" s="313"/>
      <c r="X2" s="313"/>
      <c r="Y2" s="313"/>
      <c r="Z2" s="313"/>
      <c r="AA2" s="313"/>
      <c r="AB2" s="313"/>
      <c r="AC2" s="313"/>
      <c r="AD2" s="313"/>
      <c r="AE2" s="313"/>
      <c r="AF2" s="313"/>
      <c r="AG2" s="313"/>
      <c r="AH2" s="313"/>
      <c r="AI2" s="313"/>
      <c r="AJ2" s="313"/>
      <c r="AK2" s="313"/>
      <c r="AL2" s="313"/>
      <c r="AM2" s="313"/>
      <c r="AN2" s="313"/>
      <c r="AO2" s="313"/>
      <c r="AP2" s="313"/>
      <c r="AQ2" s="313"/>
      <c r="AR2" s="313"/>
      <c r="AS2" s="313"/>
      <c r="AT2" s="313"/>
      <c r="AU2" s="313"/>
      <c r="AV2" s="313"/>
      <c r="AW2" s="313"/>
      <c r="AX2" s="313"/>
      <c r="AY2" s="313"/>
      <c r="AZ2" s="313"/>
      <c r="BA2" s="313"/>
      <c r="BB2" s="313"/>
      <c r="BC2" s="313"/>
      <c r="BD2" s="313"/>
      <c r="BE2" s="313"/>
      <c r="BF2" s="313"/>
      <c r="BG2" s="313"/>
      <c r="BH2" s="313"/>
      <c r="BI2" s="313"/>
      <c r="BJ2" s="313"/>
      <c r="BK2" s="313"/>
      <c r="BL2" s="313"/>
      <c r="BM2" s="313"/>
      <c r="BN2" s="313"/>
      <c r="BO2" s="313"/>
      <c r="BP2" s="313"/>
      <c r="BQ2" s="313"/>
      <c r="BR2" s="313"/>
      <c r="BS2" s="313"/>
      <c r="BT2" s="313"/>
      <c r="BU2" s="313"/>
      <c r="BV2" s="313"/>
      <c r="BW2" s="313"/>
      <c r="BX2" s="313"/>
      <c r="BY2" s="313"/>
      <c r="BZ2" s="313"/>
      <c r="CA2" s="313"/>
      <c r="CB2" s="313"/>
      <c r="CC2" s="313"/>
      <c r="CD2" s="313"/>
      <c r="CE2" s="313"/>
      <c r="CF2" s="313"/>
      <c r="CG2" s="313"/>
      <c r="CH2" s="313"/>
      <c r="CI2" s="313"/>
      <c r="CJ2" s="313"/>
      <c r="CK2" s="313"/>
      <c r="CL2" s="313"/>
      <c r="CM2" s="313"/>
      <c r="CN2" s="313"/>
      <c r="CO2" s="313"/>
      <c r="CP2" s="313"/>
      <c r="CQ2" s="313"/>
      <c r="CR2" s="313"/>
      <c r="CS2" s="313"/>
      <c r="CT2" s="313"/>
      <c r="CU2" s="313"/>
      <c r="CV2" s="313"/>
      <c r="CW2" s="313"/>
      <c r="CX2" s="313"/>
    </row>
    <row r="3" spans="1:102" s="201" customFormat="1" ht="20.100000000000001" customHeight="1">
      <c r="A3" s="200"/>
      <c r="B3" s="91" t="s">
        <v>2</v>
      </c>
      <c r="C3" s="200"/>
      <c r="D3" s="200"/>
      <c r="E3" s="200"/>
      <c r="F3" s="200"/>
      <c r="G3" s="200"/>
      <c r="H3" s="202"/>
      <c r="I3" s="200"/>
      <c r="J3" s="316"/>
      <c r="K3" s="316"/>
      <c r="L3" s="316"/>
      <c r="M3" s="316"/>
      <c r="N3" s="316"/>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0"/>
      <c r="BP3" s="200"/>
      <c r="BQ3" s="200"/>
      <c r="BR3" s="200"/>
      <c r="BS3" s="200"/>
      <c r="BT3" s="200"/>
      <c r="BU3" s="200"/>
      <c r="BV3" s="200"/>
      <c r="BW3" s="200"/>
      <c r="BX3" s="200"/>
      <c r="BY3" s="200"/>
      <c r="BZ3" s="200"/>
      <c r="CA3" s="200"/>
      <c r="CB3" s="200"/>
      <c r="CC3" s="200"/>
      <c r="CD3" s="200"/>
      <c r="CE3" s="200"/>
      <c r="CF3" s="200"/>
      <c r="CG3" s="200"/>
      <c r="CH3" s="200"/>
      <c r="CI3" s="200"/>
      <c r="CJ3" s="200"/>
      <c r="CK3" s="200"/>
      <c r="CL3" s="200"/>
      <c r="CM3" s="200"/>
      <c r="CN3" s="200"/>
      <c r="CO3" s="200"/>
      <c r="CP3" s="200"/>
      <c r="CQ3" s="200"/>
      <c r="CR3" s="200"/>
      <c r="CS3" s="200"/>
      <c r="CT3" s="200"/>
      <c r="CU3" s="200"/>
      <c r="CV3" s="200"/>
      <c r="CW3" s="200"/>
      <c r="CX3" s="200"/>
    </row>
    <row r="4" spans="1:102" s="201" customFormat="1" ht="20.100000000000001" customHeight="1">
      <c r="A4" s="200"/>
      <c r="B4" s="317"/>
      <c r="C4" s="329"/>
      <c r="D4" s="329"/>
      <c r="E4" s="329"/>
      <c r="F4" s="200"/>
      <c r="G4" s="200"/>
      <c r="H4" s="200"/>
      <c r="I4" s="200"/>
      <c r="J4" s="316"/>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row>
    <row r="5" spans="1:102" s="205" customFormat="1" ht="20.100000000000001" customHeight="1">
      <c r="A5" s="203"/>
      <c r="B5" s="204"/>
      <c r="C5" s="662" t="s">
        <v>206</v>
      </c>
      <c r="D5" s="663"/>
      <c r="E5" s="664"/>
      <c r="F5" s="662" t="s">
        <v>200</v>
      </c>
      <c r="G5" s="663"/>
      <c r="H5" s="664"/>
      <c r="I5" s="662" t="s">
        <v>198</v>
      </c>
      <c r="J5" s="663"/>
      <c r="K5" s="664"/>
      <c r="L5" s="662" t="s">
        <v>199</v>
      </c>
      <c r="M5" s="663"/>
      <c r="N5" s="664"/>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row>
    <row r="6" spans="1:102" s="205" customFormat="1" ht="20.100000000000001" customHeight="1">
      <c r="A6" s="203"/>
      <c r="B6" s="206"/>
      <c r="C6" s="134">
        <v>45597</v>
      </c>
      <c r="D6" s="135">
        <v>45931</v>
      </c>
      <c r="E6" s="136">
        <v>45962</v>
      </c>
      <c r="F6" s="207">
        <f>C6</f>
        <v>45597</v>
      </c>
      <c r="G6" s="208">
        <f t="shared" ref="G6:H6" si="0">D6</f>
        <v>45931</v>
      </c>
      <c r="H6" s="209">
        <f t="shared" si="0"/>
        <v>45962</v>
      </c>
      <c r="I6" s="207">
        <f>C6</f>
        <v>45597</v>
      </c>
      <c r="J6" s="208">
        <f t="shared" ref="J6:K6" si="1">D6</f>
        <v>45931</v>
      </c>
      <c r="K6" s="209">
        <f t="shared" si="1"/>
        <v>45962</v>
      </c>
      <c r="L6" s="207">
        <f>C6</f>
        <v>45597</v>
      </c>
      <c r="M6" s="208">
        <f t="shared" ref="M6:N6" si="2">D6</f>
        <v>45931</v>
      </c>
      <c r="N6" s="209">
        <f t="shared" si="2"/>
        <v>45962</v>
      </c>
      <c r="O6" s="203"/>
      <c r="P6" s="203"/>
      <c r="Q6" s="203"/>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3"/>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c r="CU6" s="203"/>
      <c r="CV6" s="203"/>
      <c r="CW6" s="203"/>
      <c r="CX6" s="203"/>
    </row>
    <row r="7" spans="1:102" s="205" customFormat="1" ht="20.100000000000001" customHeight="1">
      <c r="A7" s="203"/>
      <c r="B7" s="210" t="s">
        <v>298</v>
      </c>
      <c r="C7" s="211">
        <v>292363.11666225002</v>
      </c>
      <c r="D7" s="321">
        <v>346526.04280190007</v>
      </c>
      <c r="E7" s="226">
        <v>352224.70637490001</v>
      </c>
      <c r="F7" s="214">
        <v>0.94389929525139782</v>
      </c>
      <c r="G7" s="212">
        <v>1.2244551697073009</v>
      </c>
      <c r="H7" s="213">
        <v>1.2633695640287161</v>
      </c>
      <c r="I7" s="214">
        <v>226.22999171406312</v>
      </c>
      <c r="J7" s="212">
        <v>195.4445157101716</v>
      </c>
      <c r="K7" s="213">
        <v>195.81521965882013</v>
      </c>
      <c r="L7" s="214">
        <v>2.1353832974363369</v>
      </c>
      <c r="M7" s="212">
        <v>2.393130476522594</v>
      </c>
      <c r="N7" s="213">
        <v>2.4738698869055087</v>
      </c>
      <c r="O7" s="203"/>
      <c r="P7" s="203"/>
      <c r="Q7" s="203"/>
      <c r="R7" s="203"/>
      <c r="S7" s="203"/>
      <c r="T7" s="203"/>
      <c r="U7" s="203"/>
      <c r="V7" s="203"/>
      <c r="W7" s="203"/>
      <c r="X7" s="203"/>
      <c r="Y7" s="203"/>
      <c r="Z7" s="203"/>
      <c r="AA7" s="203"/>
      <c r="AB7" s="203"/>
      <c r="AC7" s="203"/>
      <c r="AD7" s="203"/>
      <c r="AE7" s="203"/>
      <c r="AF7" s="203"/>
      <c r="AG7" s="203"/>
      <c r="AH7" s="203"/>
      <c r="AI7" s="203"/>
      <c r="AJ7" s="203"/>
      <c r="AK7" s="203"/>
      <c r="AL7" s="203"/>
      <c r="AM7" s="203"/>
      <c r="AN7" s="203"/>
      <c r="AO7" s="203"/>
      <c r="AP7" s="203"/>
      <c r="AQ7" s="203"/>
      <c r="AR7" s="203"/>
      <c r="AS7" s="203"/>
      <c r="AT7" s="203"/>
      <c r="AU7" s="203"/>
      <c r="AV7" s="203"/>
      <c r="AW7" s="203"/>
      <c r="AX7" s="203"/>
      <c r="AY7" s="203"/>
      <c r="AZ7" s="203"/>
      <c r="BA7" s="203"/>
      <c r="BB7" s="203"/>
      <c r="BC7" s="203"/>
      <c r="BD7" s="203"/>
      <c r="BE7" s="203"/>
      <c r="BF7" s="203"/>
      <c r="BG7" s="203"/>
      <c r="BH7" s="203"/>
      <c r="BI7" s="203"/>
      <c r="BJ7" s="203"/>
      <c r="BK7" s="203"/>
      <c r="BL7" s="203"/>
      <c r="BM7" s="203"/>
      <c r="BN7" s="203"/>
      <c r="BO7" s="203"/>
      <c r="BP7" s="203"/>
      <c r="BQ7" s="203"/>
      <c r="BR7" s="203"/>
      <c r="BS7" s="203"/>
      <c r="BT7" s="203"/>
      <c r="BU7" s="203"/>
      <c r="BV7" s="203"/>
      <c r="BW7" s="203"/>
      <c r="BX7" s="203"/>
      <c r="BY7" s="203"/>
      <c r="BZ7" s="203"/>
      <c r="CA7" s="203"/>
      <c r="CB7" s="203"/>
      <c r="CC7" s="203"/>
      <c r="CD7" s="203"/>
      <c r="CE7" s="203"/>
      <c r="CF7" s="203"/>
      <c r="CG7" s="203"/>
      <c r="CH7" s="203"/>
      <c r="CI7" s="203"/>
      <c r="CJ7" s="203"/>
      <c r="CK7" s="203"/>
      <c r="CL7" s="203"/>
      <c r="CM7" s="203"/>
      <c r="CN7" s="203"/>
      <c r="CO7" s="203"/>
      <c r="CP7" s="203"/>
      <c r="CQ7" s="203"/>
      <c r="CR7" s="203"/>
      <c r="CS7" s="203"/>
      <c r="CT7" s="203"/>
      <c r="CU7" s="203"/>
      <c r="CV7" s="203"/>
      <c r="CW7" s="203"/>
      <c r="CX7" s="203"/>
    </row>
    <row r="8" spans="1:102" s="222" customFormat="1" ht="20.100000000000001" customHeight="1">
      <c r="A8" s="203"/>
      <c r="B8" s="104" t="s">
        <v>47</v>
      </c>
      <c r="C8" s="215">
        <v>66661.576534899999</v>
      </c>
      <c r="D8" s="216">
        <v>77239.372118909989</v>
      </c>
      <c r="E8" s="217">
        <v>78318.409855060003</v>
      </c>
      <c r="F8" s="218">
        <v>0.9511693051514345</v>
      </c>
      <c r="G8" s="219">
        <v>1.0218061554215776</v>
      </c>
      <c r="H8" s="220">
        <v>1.020474461916522</v>
      </c>
      <c r="I8" s="218">
        <v>258.27743636101775</v>
      </c>
      <c r="J8" s="219">
        <v>251.66684285564429</v>
      </c>
      <c r="K8" s="220">
        <v>248.68052637731392</v>
      </c>
      <c r="L8" s="218">
        <v>2.4566556967980309</v>
      </c>
      <c r="M8" s="219">
        <v>2.571547291454122</v>
      </c>
      <c r="N8" s="220">
        <v>2.5377212634400692</v>
      </c>
      <c r="O8" s="203"/>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221"/>
      <c r="BN8" s="221"/>
      <c r="BO8" s="221"/>
      <c r="BP8" s="221"/>
      <c r="BQ8" s="221"/>
      <c r="BR8" s="221"/>
      <c r="BS8" s="221"/>
      <c r="BT8" s="221"/>
      <c r="BU8" s="221"/>
      <c r="BV8" s="221"/>
      <c r="BW8" s="221"/>
      <c r="BX8" s="221"/>
      <c r="BY8" s="221"/>
      <c r="BZ8" s="221"/>
      <c r="CA8" s="221"/>
      <c r="CB8" s="221"/>
      <c r="CC8" s="221"/>
      <c r="CD8" s="221"/>
      <c r="CE8" s="221"/>
      <c r="CF8" s="221"/>
      <c r="CG8" s="221"/>
      <c r="CH8" s="221"/>
      <c r="CI8" s="221"/>
      <c r="CJ8" s="221"/>
      <c r="CK8" s="221"/>
      <c r="CL8" s="221"/>
      <c r="CM8" s="221"/>
      <c r="CN8" s="221"/>
      <c r="CO8" s="221"/>
      <c r="CP8" s="221"/>
      <c r="CQ8" s="221"/>
      <c r="CR8" s="221"/>
      <c r="CS8" s="221"/>
      <c r="CT8" s="221"/>
      <c r="CU8" s="221"/>
      <c r="CV8" s="221"/>
      <c r="CW8" s="221"/>
      <c r="CX8" s="221"/>
    </row>
    <row r="9" spans="1:102" s="222" customFormat="1" ht="20.100000000000001" customHeight="1">
      <c r="A9" s="203"/>
      <c r="B9" s="104" t="s">
        <v>70</v>
      </c>
      <c r="C9" s="215">
        <v>46008.202826000008</v>
      </c>
      <c r="D9" s="216">
        <v>59527.964573000005</v>
      </c>
      <c r="E9" s="217">
        <v>61175.64559</v>
      </c>
      <c r="F9" s="218">
        <v>0.81385907729566132</v>
      </c>
      <c r="G9" s="219">
        <v>1.0127615589151953</v>
      </c>
      <c r="H9" s="220">
        <v>0.83259545704452609</v>
      </c>
      <c r="I9" s="218">
        <v>254.84826772941443</v>
      </c>
      <c r="J9" s="219">
        <v>213.3080276021181</v>
      </c>
      <c r="K9" s="220">
        <v>262.20881978443379</v>
      </c>
      <c r="L9" s="218">
        <v>2.0741057602465887</v>
      </c>
      <c r="M9" s="219">
        <v>2.1603017056344664</v>
      </c>
      <c r="N9" s="220">
        <v>2.1831387214952644</v>
      </c>
      <c r="O9" s="203"/>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1"/>
      <c r="AR9" s="221"/>
      <c r="AS9" s="221"/>
      <c r="AT9" s="221"/>
      <c r="AU9" s="221"/>
      <c r="AV9" s="221"/>
      <c r="AW9" s="221"/>
      <c r="AX9" s="221"/>
      <c r="AY9" s="221"/>
      <c r="AZ9" s="221"/>
      <c r="BA9" s="221"/>
      <c r="BB9" s="221"/>
      <c r="BC9" s="221"/>
      <c r="BD9" s="221"/>
      <c r="BE9" s="221"/>
      <c r="BF9" s="221"/>
      <c r="BG9" s="221"/>
      <c r="BH9" s="221"/>
      <c r="BI9" s="221"/>
      <c r="BJ9" s="221"/>
      <c r="BK9" s="221"/>
      <c r="BL9" s="221"/>
      <c r="BM9" s="221"/>
      <c r="BN9" s="221"/>
      <c r="BO9" s="221"/>
      <c r="BP9" s="221"/>
      <c r="BQ9" s="221"/>
      <c r="BR9" s="221"/>
      <c r="BS9" s="221"/>
      <c r="BT9" s="221"/>
      <c r="BU9" s="221"/>
      <c r="BV9" s="221"/>
      <c r="BW9" s="221"/>
      <c r="BX9" s="221"/>
      <c r="BY9" s="221"/>
      <c r="BZ9" s="221"/>
      <c r="CA9" s="221"/>
      <c r="CB9" s="221"/>
      <c r="CC9" s="221"/>
      <c r="CD9" s="221"/>
      <c r="CE9" s="221"/>
      <c r="CF9" s="221"/>
      <c r="CG9" s="221"/>
      <c r="CH9" s="221"/>
      <c r="CI9" s="221"/>
      <c r="CJ9" s="221"/>
      <c r="CK9" s="221"/>
      <c r="CL9" s="221"/>
      <c r="CM9" s="221"/>
      <c r="CN9" s="221"/>
      <c r="CO9" s="221"/>
      <c r="CP9" s="221"/>
      <c r="CQ9" s="221"/>
      <c r="CR9" s="221"/>
      <c r="CS9" s="221"/>
      <c r="CT9" s="221"/>
      <c r="CU9" s="221"/>
      <c r="CV9" s="221"/>
      <c r="CW9" s="221"/>
      <c r="CX9" s="221"/>
    </row>
    <row r="10" spans="1:102" s="222" customFormat="1" ht="20.100000000000001" customHeight="1">
      <c r="A10" s="203"/>
      <c r="B10" s="104" t="s">
        <v>43</v>
      </c>
      <c r="C10" s="215">
        <v>52402.786637999998</v>
      </c>
      <c r="D10" s="216">
        <v>67222.174239980013</v>
      </c>
      <c r="E10" s="217">
        <v>68604.839423729994</v>
      </c>
      <c r="F10" s="218">
        <v>0.53030537391018062</v>
      </c>
      <c r="G10" s="219">
        <v>0.51137098141576298</v>
      </c>
      <c r="H10" s="220">
        <v>0.52574237903578769</v>
      </c>
      <c r="I10" s="218">
        <v>260.2836671021185</v>
      </c>
      <c r="J10" s="219">
        <v>242.19046789067056</v>
      </c>
      <c r="K10" s="220">
        <v>245.80863297648943</v>
      </c>
      <c r="L10" s="218">
        <v>1.3802982740530192</v>
      </c>
      <c r="M10" s="219">
        <v>1.2384917725479501</v>
      </c>
      <c r="N10" s="220">
        <v>1.2923201548859431</v>
      </c>
      <c r="O10" s="203"/>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221"/>
      <c r="BD10" s="221"/>
      <c r="BE10" s="221"/>
      <c r="BF10" s="221"/>
      <c r="BG10" s="221"/>
      <c r="BH10" s="221"/>
      <c r="BI10" s="221"/>
      <c r="BJ10" s="221"/>
      <c r="BK10" s="221"/>
      <c r="BL10" s="221"/>
      <c r="BM10" s="221"/>
      <c r="BN10" s="221"/>
      <c r="BO10" s="221"/>
      <c r="BP10" s="221"/>
      <c r="BQ10" s="221"/>
      <c r="BR10" s="221"/>
      <c r="BS10" s="221"/>
      <c r="BT10" s="221"/>
      <c r="BU10" s="221"/>
      <c r="BV10" s="221"/>
      <c r="BW10" s="221"/>
      <c r="BX10" s="221"/>
      <c r="BY10" s="221"/>
      <c r="BZ10" s="221"/>
      <c r="CA10" s="221"/>
      <c r="CB10" s="221"/>
      <c r="CC10" s="221"/>
      <c r="CD10" s="221"/>
      <c r="CE10" s="221"/>
      <c r="CF10" s="221"/>
      <c r="CG10" s="221"/>
      <c r="CH10" s="221"/>
      <c r="CI10" s="221"/>
      <c r="CJ10" s="221"/>
      <c r="CK10" s="221"/>
      <c r="CL10" s="221"/>
      <c r="CM10" s="221"/>
      <c r="CN10" s="221"/>
      <c r="CO10" s="221"/>
      <c r="CP10" s="221"/>
      <c r="CQ10" s="221"/>
      <c r="CR10" s="221"/>
      <c r="CS10" s="221"/>
      <c r="CT10" s="221"/>
      <c r="CU10" s="221"/>
      <c r="CV10" s="221"/>
      <c r="CW10" s="221"/>
      <c r="CX10" s="221"/>
    </row>
    <row r="11" spans="1:102" s="222" customFormat="1" ht="20.100000000000001" customHeight="1">
      <c r="A11" s="203"/>
      <c r="B11" s="104" t="s">
        <v>33</v>
      </c>
      <c r="C11" s="215">
        <v>2.5251817000000001</v>
      </c>
      <c r="D11" s="216">
        <v>7.3143550000000002E-2</v>
      </c>
      <c r="E11" s="217">
        <v>3.1862269999999998E-2</v>
      </c>
      <c r="F11" s="218">
        <v>33.752199297183246</v>
      </c>
      <c r="G11" s="219">
        <v>100</v>
      </c>
      <c r="H11" s="220">
        <v>100</v>
      </c>
      <c r="I11" s="218">
        <v>98.219335637330289</v>
      </c>
      <c r="J11" s="219">
        <v>73.25512639186914</v>
      </c>
      <c r="K11" s="220">
        <v>74.881293768460324</v>
      </c>
      <c r="L11" s="218">
        <v>33.151185912681051</v>
      </c>
      <c r="M11" s="219">
        <v>73.25512639186914</v>
      </c>
      <c r="N11" s="220">
        <v>74.881293768460324</v>
      </c>
      <c r="O11" s="203"/>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c r="BB11" s="221"/>
      <c r="BC11" s="221"/>
      <c r="BD11" s="221"/>
      <c r="BE11" s="221"/>
      <c r="BF11" s="221"/>
      <c r="BG11" s="221"/>
      <c r="BH11" s="221"/>
      <c r="BI11" s="221"/>
      <c r="BJ11" s="221"/>
      <c r="BK11" s="221"/>
      <c r="BL11" s="221"/>
      <c r="BM11" s="221"/>
      <c r="BN11" s="221"/>
      <c r="BO11" s="221"/>
      <c r="BP11" s="221"/>
      <c r="BQ11" s="221"/>
      <c r="BR11" s="221"/>
      <c r="BS11" s="221"/>
      <c r="BT11" s="221"/>
      <c r="BU11" s="221"/>
      <c r="BV11" s="221"/>
      <c r="BW11" s="221"/>
      <c r="BX11" s="221"/>
      <c r="BY11" s="221"/>
      <c r="BZ11" s="221"/>
      <c r="CA11" s="221"/>
      <c r="CB11" s="221"/>
      <c r="CC11" s="221"/>
      <c r="CD11" s="221"/>
      <c r="CE11" s="221"/>
      <c r="CF11" s="221"/>
      <c r="CG11" s="221"/>
      <c r="CH11" s="221"/>
      <c r="CI11" s="221"/>
      <c r="CJ11" s="221"/>
      <c r="CK11" s="221"/>
      <c r="CL11" s="221"/>
      <c r="CM11" s="221"/>
      <c r="CN11" s="221"/>
      <c r="CO11" s="221"/>
      <c r="CP11" s="221"/>
      <c r="CQ11" s="221"/>
      <c r="CR11" s="221"/>
      <c r="CS11" s="221"/>
      <c r="CT11" s="221"/>
      <c r="CU11" s="221"/>
      <c r="CV11" s="221"/>
      <c r="CW11" s="221"/>
      <c r="CX11" s="221"/>
    </row>
    <row r="12" spans="1:102" s="222" customFormat="1" ht="20.100000000000001" customHeight="1">
      <c r="A12" s="203"/>
      <c r="B12" s="104" t="s">
        <v>71</v>
      </c>
      <c r="C12" s="215">
        <v>25733.838341999999</v>
      </c>
      <c r="D12" s="216">
        <v>31738.559844000003</v>
      </c>
      <c r="E12" s="217">
        <v>32217.920633999998</v>
      </c>
      <c r="F12" s="218">
        <v>1.9419584453687091</v>
      </c>
      <c r="G12" s="219">
        <v>2.387165276950113</v>
      </c>
      <c r="H12" s="220">
        <v>2.5880120988319648</v>
      </c>
      <c r="I12" s="218">
        <v>163.05235625644684</v>
      </c>
      <c r="J12" s="219">
        <v>156.00763664705747</v>
      </c>
      <c r="K12" s="220">
        <v>151.58680769273263</v>
      </c>
      <c r="L12" s="218">
        <v>3.1664090026947451</v>
      </c>
      <c r="M12" s="219">
        <v>3.724160131429056</v>
      </c>
      <c r="N12" s="220">
        <v>3.9230849233210638</v>
      </c>
      <c r="O12" s="203"/>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221"/>
      <c r="BG12" s="221"/>
      <c r="BH12" s="221"/>
      <c r="BI12" s="221"/>
      <c r="BJ12" s="221"/>
      <c r="BK12" s="221"/>
      <c r="BL12" s="221"/>
      <c r="BM12" s="221"/>
      <c r="BN12" s="221"/>
      <c r="BO12" s="221"/>
      <c r="BP12" s="221"/>
      <c r="BQ12" s="221"/>
      <c r="BR12" s="221"/>
      <c r="BS12" s="221"/>
      <c r="BT12" s="221"/>
      <c r="BU12" s="221"/>
      <c r="BV12" s="221"/>
      <c r="BW12" s="221"/>
      <c r="BX12" s="221"/>
      <c r="BY12" s="221"/>
      <c r="BZ12" s="221"/>
      <c r="CA12" s="221"/>
      <c r="CB12" s="221"/>
      <c r="CC12" s="221"/>
      <c r="CD12" s="221"/>
      <c r="CE12" s="221"/>
      <c r="CF12" s="221"/>
      <c r="CG12" s="221"/>
      <c r="CH12" s="221"/>
      <c r="CI12" s="221"/>
      <c r="CJ12" s="221"/>
      <c r="CK12" s="221"/>
      <c r="CL12" s="221"/>
      <c r="CM12" s="221"/>
      <c r="CN12" s="221"/>
      <c r="CO12" s="221"/>
      <c r="CP12" s="221"/>
      <c r="CQ12" s="221"/>
      <c r="CR12" s="221"/>
      <c r="CS12" s="221"/>
      <c r="CT12" s="221"/>
      <c r="CU12" s="221"/>
      <c r="CV12" s="221"/>
      <c r="CW12" s="221"/>
      <c r="CX12" s="221"/>
    </row>
    <row r="13" spans="1:102" s="222" customFormat="1" ht="20.100000000000001" customHeight="1">
      <c r="A13" s="203"/>
      <c r="B13" s="104" t="s">
        <v>56</v>
      </c>
      <c r="C13" s="215">
        <v>15551.827502</v>
      </c>
      <c r="D13" s="216">
        <v>12366.466646000001</v>
      </c>
      <c r="E13" s="217">
        <v>12003.20544</v>
      </c>
      <c r="F13" s="218">
        <v>1.4030173686786305</v>
      </c>
      <c r="G13" s="219">
        <v>1.5423907366595746</v>
      </c>
      <c r="H13" s="220">
        <v>1.5820148788522277</v>
      </c>
      <c r="I13" s="218">
        <v>219.91556482309312</v>
      </c>
      <c r="J13" s="219">
        <v>226.41574961535446</v>
      </c>
      <c r="K13" s="220">
        <v>227.15748335837347</v>
      </c>
      <c r="L13" s="218">
        <v>3.0854535708957092</v>
      </c>
      <c r="M13" s="219">
        <v>3.492215548405563</v>
      </c>
      <c r="N13" s="220">
        <v>3.5936651851557406</v>
      </c>
      <c r="O13" s="203"/>
      <c r="P13" s="221"/>
      <c r="Q13" s="221"/>
      <c r="R13" s="221"/>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1"/>
      <c r="AP13" s="221"/>
      <c r="AQ13" s="221"/>
      <c r="AR13" s="221"/>
      <c r="AS13" s="221"/>
      <c r="AT13" s="221"/>
      <c r="AU13" s="221"/>
      <c r="AV13" s="221"/>
      <c r="AW13" s="221"/>
      <c r="AX13" s="221"/>
      <c r="AY13" s="221"/>
      <c r="AZ13" s="221"/>
      <c r="BA13" s="221"/>
      <c r="BB13" s="221"/>
      <c r="BC13" s="221"/>
      <c r="BD13" s="221"/>
      <c r="BE13" s="221"/>
      <c r="BF13" s="221"/>
      <c r="BG13" s="221"/>
      <c r="BH13" s="221"/>
      <c r="BI13" s="221"/>
      <c r="BJ13" s="221"/>
      <c r="BK13" s="221"/>
      <c r="BL13" s="221"/>
      <c r="BM13" s="221"/>
      <c r="BN13" s="221"/>
      <c r="BO13" s="221"/>
      <c r="BP13" s="221"/>
      <c r="BQ13" s="221"/>
      <c r="BR13" s="221"/>
      <c r="BS13" s="221"/>
      <c r="BT13" s="221"/>
      <c r="BU13" s="221"/>
      <c r="BV13" s="221"/>
      <c r="BW13" s="221"/>
      <c r="BX13" s="221"/>
      <c r="BY13" s="221"/>
      <c r="BZ13" s="221"/>
      <c r="CA13" s="221"/>
      <c r="CB13" s="221"/>
      <c r="CC13" s="221"/>
      <c r="CD13" s="221"/>
      <c r="CE13" s="221"/>
      <c r="CF13" s="221"/>
      <c r="CG13" s="221"/>
      <c r="CH13" s="221"/>
      <c r="CI13" s="221"/>
      <c r="CJ13" s="221"/>
      <c r="CK13" s="221"/>
      <c r="CL13" s="221"/>
      <c r="CM13" s="221"/>
      <c r="CN13" s="221"/>
      <c r="CO13" s="221"/>
      <c r="CP13" s="221"/>
      <c r="CQ13" s="221"/>
      <c r="CR13" s="221"/>
      <c r="CS13" s="221"/>
      <c r="CT13" s="221"/>
      <c r="CU13" s="221"/>
      <c r="CV13" s="221"/>
      <c r="CW13" s="221"/>
      <c r="CX13" s="221"/>
    </row>
    <row r="14" spans="1:102" s="222" customFormat="1" ht="20.100000000000001" customHeight="1">
      <c r="A14" s="203"/>
      <c r="B14" s="104" t="s">
        <v>58</v>
      </c>
      <c r="C14" s="215">
        <v>60878.524341999997</v>
      </c>
      <c r="D14" s="216">
        <v>69254.922756000014</v>
      </c>
      <c r="E14" s="217">
        <v>70696.944585999998</v>
      </c>
      <c r="F14" s="218">
        <v>0.59517315821340844</v>
      </c>
      <c r="G14" s="219">
        <v>1.4828367329469434</v>
      </c>
      <c r="H14" s="220">
        <v>1.5226444513320172</v>
      </c>
      <c r="I14" s="218">
        <v>232.31915879639394</v>
      </c>
      <c r="J14" s="219">
        <v>160.1878324361482</v>
      </c>
      <c r="K14" s="220">
        <v>155.88168993110239</v>
      </c>
      <c r="L14" s="218">
        <v>1.3827012745433211</v>
      </c>
      <c r="M14" s="219">
        <v>2.3753240210747042</v>
      </c>
      <c r="N14" s="220">
        <v>2.3735239023785102</v>
      </c>
      <c r="O14" s="203"/>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1"/>
      <c r="AR14" s="221"/>
      <c r="AS14" s="221"/>
      <c r="AT14" s="221"/>
      <c r="AU14" s="221"/>
      <c r="AV14" s="221"/>
      <c r="AW14" s="221"/>
      <c r="AX14" s="221"/>
      <c r="AY14" s="221"/>
      <c r="AZ14" s="221"/>
      <c r="BA14" s="221"/>
      <c r="BB14" s="221"/>
      <c r="BC14" s="221"/>
      <c r="BD14" s="221"/>
      <c r="BE14" s="221"/>
      <c r="BF14" s="221"/>
      <c r="BG14" s="221"/>
      <c r="BH14" s="221"/>
      <c r="BI14" s="221"/>
      <c r="BJ14" s="221"/>
      <c r="BK14" s="221"/>
      <c r="BL14" s="221"/>
      <c r="BM14" s="221"/>
      <c r="BN14" s="221"/>
      <c r="BO14" s="221"/>
      <c r="BP14" s="221"/>
      <c r="BQ14" s="221"/>
      <c r="BR14" s="221"/>
      <c r="BS14" s="221"/>
      <c r="BT14" s="221"/>
      <c r="BU14" s="221"/>
      <c r="BV14" s="221"/>
      <c r="BW14" s="221"/>
      <c r="BX14" s="221"/>
      <c r="BY14" s="221"/>
      <c r="BZ14" s="221"/>
      <c r="CA14" s="221"/>
      <c r="CB14" s="221"/>
      <c r="CC14" s="221"/>
      <c r="CD14" s="221"/>
      <c r="CE14" s="221"/>
      <c r="CF14" s="221"/>
      <c r="CG14" s="221"/>
      <c r="CH14" s="221"/>
      <c r="CI14" s="221"/>
      <c r="CJ14" s="221"/>
      <c r="CK14" s="221"/>
      <c r="CL14" s="221"/>
      <c r="CM14" s="221"/>
      <c r="CN14" s="221"/>
      <c r="CO14" s="221"/>
      <c r="CP14" s="221"/>
      <c r="CQ14" s="221"/>
      <c r="CR14" s="221"/>
      <c r="CS14" s="221"/>
      <c r="CT14" s="221"/>
      <c r="CU14" s="221"/>
      <c r="CV14" s="221"/>
      <c r="CW14" s="221"/>
      <c r="CX14" s="221"/>
    </row>
    <row r="15" spans="1:102" s="222" customFormat="1" ht="20.100000000000001" customHeight="1">
      <c r="A15" s="203"/>
      <c r="B15" s="104" t="s">
        <v>228</v>
      </c>
      <c r="C15" s="215">
        <v>0</v>
      </c>
      <c r="D15" s="216">
        <v>0</v>
      </c>
      <c r="E15" s="217">
        <v>0</v>
      </c>
      <c r="F15" s="218" t="s">
        <v>301</v>
      </c>
      <c r="G15" s="219" t="s">
        <v>301</v>
      </c>
      <c r="H15" s="220" t="s">
        <v>301</v>
      </c>
      <c r="I15" s="218" t="s">
        <v>302</v>
      </c>
      <c r="J15" s="219" t="s">
        <v>302</v>
      </c>
      <c r="K15" s="220" t="s">
        <v>302</v>
      </c>
      <c r="L15" s="218" t="s">
        <v>302</v>
      </c>
      <c r="M15" s="219" t="s">
        <v>302</v>
      </c>
      <c r="N15" s="220" t="s">
        <v>302</v>
      </c>
      <c r="O15" s="203"/>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1"/>
      <c r="AP15" s="221"/>
      <c r="AQ15" s="221"/>
      <c r="AR15" s="221"/>
      <c r="AS15" s="221"/>
      <c r="AT15" s="221"/>
      <c r="AU15" s="221"/>
      <c r="AV15" s="221"/>
      <c r="AW15" s="221"/>
      <c r="AX15" s="221"/>
      <c r="AY15" s="221"/>
      <c r="AZ15" s="221"/>
      <c r="BA15" s="221"/>
      <c r="BB15" s="221"/>
      <c r="BC15" s="221"/>
      <c r="BD15" s="221"/>
      <c r="BE15" s="221"/>
      <c r="BF15" s="221"/>
      <c r="BG15" s="221"/>
      <c r="BH15" s="221"/>
      <c r="BI15" s="221"/>
      <c r="BJ15" s="221"/>
      <c r="BK15" s="221"/>
      <c r="BL15" s="221"/>
      <c r="BM15" s="221"/>
      <c r="BN15" s="221"/>
      <c r="BO15" s="221"/>
      <c r="BP15" s="221"/>
      <c r="BQ15" s="221"/>
      <c r="BR15" s="221"/>
      <c r="BS15" s="221"/>
      <c r="BT15" s="221"/>
      <c r="BU15" s="221"/>
      <c r="BV15" s="221"/>
      <c r="BW15" s="221"/>
      <c r="BX15" s="221"/>
      <c r="BY15" s="221"/>
      <c r="BZ15" s="221"/>
      <c r="CA15" s="221"/>
      <c r="CB15" s="221"/>
      <c r="CC15" s="221"/>
      <c r="CD15" s="221"/>
      <c r="CE15" s="221"/>
      <c r="CF15" s="221"/>
      <c r="CG15" s="221"/>
      <c r="CH15" s="221"/>
      <c r="CI15" s="221"/>
      <c r="CJ15" s="221"/>
      <c r="CK15" s="221"/>
      <c r="CL15" s="221"/>
      <c r="CM15" s="221"/>
      <c r="CN15" s="221"/>
      <c r="CO15" s="221"/>
      <c r="CP15" s="221"/>
      <c r="CQ15" s="221"/>
      <c r="CR15" s="221"/>
      <c r="CS15" s="221"/>
      <c r="CT15" s="221"/>
      <c r="CU15" s="221"/>
      <c r="CV15" s="221"/>
      <c r="CW15" s="221"/>
      <c r="CX15" s="221"/>
    </row>
    <row r="16" spans="1:102" s="222" customFormat="1" ht="20.100000000000001" customHeight="1">
      <c r="A16" s="203"/>
      <c r="B16" s="104" t="s">
        <v>37</v>
      </c>
      <c r="C16" s="215">
        <v>357.61002835000005</v>
      </c>
      <c r="D16" s="216">
        <v>374.05217594000004</v>
      </c>
      <c r="E16" s="217">
        <v>380.13805674999998</v>
      </c>
      <c r="F16" s="218">
        <v>1.7074159715745008</v>
      </c>
      <c r="G16" s="219">
        <v>1.3309892229576532</v>
      </c>
      <c r="H16" s="220">
        <v>1.3306952303717221</v>
      </c>
      <c r="I16" s="218">
        <v>170.14284421997371</v>
      </c>
      <c r="J16" s="219">
        <v>195.32298912133658</v>
      </c>
      <c r="K16" s="220">
        <v>185.00360856495323</v>
      </c>
      <c r="L16" s="218">
        <v>2.9050460967029532</v>
      </c>
      <c r="M16" s="219">
        <v>2.599727935163739</v>
      </c>
      <c r="N16" s="220">
        <v>2.4618341951894038</v>
      </c>
      <c r="O16" s="203"/>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c r="AS16" s="221"/>
      <c r="AT16" s="221"/>
      <c r="AU16" s="221"/>
      <c r="AV16" s="221"/>
      <c r="AW16" s="221"/>
      <c r="AX16" s="221"/>
      <c r="AY16" s="221"/>
      <c r="AZ16" s="221"/>
      <c r="BA16" s="221"/>
      <c r="BB16" s="221"/>
      <c r="BC16" s="221"/>
      <c r="BD16" s="221"/>
      <c r="BE16" s="221"/>
      <c r="BF16" s="221"/>
      <c r="BG16" s="221"/>
      <c r="BH16" s="221"/>
      <c r="BI16" s="221"/>
      <c r="BJ16" s="221"/>
      <c r="BK16" s="221"/>
      <c r="BL16" s="221"/>
      <c r="BM16" s="221"/>
      <c r="BN16" s="221"/>
      <c r="BO16" s="221"/>
      <c r="BP16" s="221"/>
      <c r="BQ16" s="221"/>
      <c r="BR16" s="221"/>
      <c r="BS16" s="221"/>
      <c r="BT16" s="221"/>
      <c r="BU16" s="221"/>
      <c r="BV16" s="221"/>
      <c r="BW16" s="221"/>
      <c r="BX16" s="221"/>
      <c r="BY16" s="221"/>
      <c r="BZ16" s="221"/>
      <c r="CA16" s="221"/>
      <c r="CB16" s="221"/>
      <c r="CC16" s="221"/>
      <c r="CD16" s="221"/>
      <c r="CE16" s="221"/>
      <c r="CF16" s="221"/>
      <c r="CG16" s="221"/>
      <c r="CH16" s="221"/>
      <c r="CI16" s="221"/>
      <c r="CJ16" s="221"/>
      <c r="CK16" s="221"/>
      <c r="CL16" s="221"/>
      <c r="CM16" s="221"/>
      <c r="CN16" s="221"/>
      <c r="CO16" s="221"/>
      <c r="CP16" s="221"/>
      <c r="CQ16" s="221"/>
      <c r="CR16" s="221"/>
      <c r="CS16" s="221"/>
      <c r="CT16" s="221"/>
      <c r="CU16" s="221"/>
      <c r="CV16" s="221"/>
      <c r="CW16" s="221"/>
      <c r="CX16" s="221"/>
    </row>
    <row r="17" spans="1:102" s="222" customFormat="1" ht="20.100000000000001" customHeight="1">
      <c r="A17" s="203"/>
      <c r="B17" s="104" t="s">
        <v>35</v>
      </c>
      <c r="C17" s="215">
        <v>8.9393923199999996</v>
      </c>
      <c r="D17" s="216">
        <v>25.111813059999996</v>
      </c>
      <c r="E17" s="217">
        <v>26.10344856</v>
      </c>
      <c r="F17" s="218">
        <v>0</v>
      </c>
      <c r="G17" s="219">
        <v>0</v>
      </c>
      <c r="H17" s="220">
        <v>0</v>
      </c>
      <c r="I17" s="218" t="s">
        <v>302</v>
      </c>
      <c r="J17" s="219" t="s">
        <v>302</v>
      </c>
      <c r="K17" s="220" t="s">
        <v>302</v>
      </c>
      <c r="L17" s="218">
        <v>1.4663337876639921</v>
      </c>
      <c r="M17" s="219">
        <v>1.4681905249895166</v>
      </c>
      <c r="N17" s="220">
        <v>1.4620906472290263</v>
      </c>
      <c r="O17" s="203"/>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1"/>
      <c r="BK17" s="221"/>
      <c r="BL17" s="221"/>
      <c r="BM17" s="221"/>
      <c r="BN17" s="221"/>
      <c r="BO17" s="221"/>
      <c r="BP17" s="221"/>
      <c r="BQ17" s="221"/>
      <c r="BR17" s="221"/>
      <c r="BS17" s="221"/>
      <c r="BT17" s="221"/>
      <c r="BU17" s="221"/>
      <c r="BV17" s="221"/>
      <c r="BW17" s="221"/>
      <c r="BX17" s="221"/>
      <c r="BY17" s="221"/>
      <c r="BZ17" s="221"/>
      <c r="CA17" s="221"/>
      <c r="CB17" s="221"/>
      <c r="CC17" s="221"/>
      <c r="CD17" s="221"/>
      <c r="CE17" s="221"/>
      <c r="CF17" s="221"/>
      <c r="CG17" s="221"/>
      <c r="CH17" s="221"/>
      <c r="CI17" s="221"/>
      <c r="CJ17" s="221"/>
      <c r="CK17" s="221"/>
      <c r="CL17" s="221"/>
      <c r="CM17" s="221"/>
      <c r="CN17" s="221"/>
      <c r="CO17" s="221"/>
      <c r="CP17" s="221"/>
      <c r="CQ17" s="221"/>
      <c r="CR17" s="221"/>
      <c r="CS17" s="221"/>
      <c r="CT17" s="221"/>
      <c r="CU17" s="221"/>
      <c r="CV17" s="221"/>
      <c r="CW17" s="221"/>
      <c r="CX17" s="221"/>
    </row>
    <row r="18" spans="1:102" s="222" customFormat="1" ht="20.100000000000001" customHeight="1">
      <c r="A18" s="203"/>
      <c r="B18" s="104" t="s">
        <v>32</v>
      </c>
      <c r="C18" s="215">
        <v>5755.5932290000001</v>
      </c>
      <c r="D18" s="216">
        <v>6638.6264110000002</v>
      </c>
      <c r="E18" s="217">
        <v>6678.589739</v>
      </c>
      <c r="F18" s="218">
        <v>2.2075106412979624</v>
      </c>
      <c r="G18" s="219">
        <v>2.3361208388383883</v>
      </c>
      <c r="H18" s="220">
        <v>2.4759500053488761</v>
      </c>
      <c r="I18" s="218">
        <v>197.24545761491174</v>
      </c>
      <c r="J18" s="219">
        <v>202.5364194724184</v>
      </c>
      <c r="K18" s="220">
        <v>191.15493174126479</v>
      </c>
      <c r="L18" s="218">
        <v>4.3542144663260389</v>
      </c>
      <c r="M18" s="219">
        <v>4.7314955015322973</v>
      </c>
      <c r="N18" s="220">
        <v>4.7329005426724864</v>
      </c>
      <c r="O18" s="203"/>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1"/>
      <c r="BK18" s="221"/>
      <c r="BL18" s="221"/>
      <c r="BM18" s="221"/>
      <c r="BN18" s="221"/>
      <c r="BO18" s="221"/>
      <c r="BP18" s="221"/>
      <c r="BQ18" s="221"/>
      <c r="BR18" s="221"/>
      <c r="BS18" s="221"/>
      <c r="BT18" s="221"/>
      <c r="BU18" s="221"/>
      <c r="BV18" s="221"/>
      <c r="BW18" s="221"/>
      <c r="BX18" s="221"/>
      <c r="BY18" s="221"/>
      <c r="BZ18" s="221"/>
      <c r="CA18" s="221"/>
      <c r="CB18" s="221"/>
      <c r="CC18" s="221"/>
      <c r="CD18" s="221"/>
      <c r="CE18" s="221"/>
      <c r="CF18" s="221"/>
      <c r="CG18" s="221"/>
      <c r="CH18" s="221"/>
      <c r="CI18" s="221"/>
      <c r="CJ18" s="221"/>
      <c r="CK18" s="221"/>
      <c r="CL18" s="221"/>
      <c r="CM18" s="221"/>
      <c r="CN18" s="221"/>
      <c r="CO18" s="221"/>
      <c r="CP18" s="221"/>
      <c r="CQ18" s="221"/>
      <c r="CR18" s="221"/>
      <c r="CS18" s="221"/>
      <c r="CT18" s="221"/>
      <c r="CU18" s="221"/>
      <c r="CV18" s="221"/>
      <c r="CW18" s="221"/>
      <c r="CX18" s="221"/>
    </row>
    <row r="19" spans="1:102" s="222" customFormat="1" ht="20.100000000000001" customHeight="1">
      <c r="A19" s="203"/>
      <c r="B19" s="104" t="s">
        <v>44</v>
      </c>
      <c r="C19" s="215">
        <v>5354.7746723400005</v>
      </c>
      <c r="D19" s="216">
        <v>6074.1283792099994</v>
      </c>
      <c r="E19" s="217">
        <v>6156.6557266100008</v>
      </c>
      <c r="F19" s="218">
        <v>0.54857919870535365</v>
      </c>
      <c r="G19" s="219">
        <v>0.74210067561763648</v>
      </c>
      <c r="H19" s="220">
        <v>0.76528840091474903</v>
      </c>
      <c r="I19" s="218">
        <v>434.89625804331962</v>
      </c>
      <c r="J19" s="219">
        <v>265.48394312721268</v>
      </c>
      <c r="K19" s="220">
        <v>275.92394473074279</v>
      </c>
      <c r="L19" s="218">
        <v>2.3857504075736098</v>
      </c>
      <c r="M19" s="219">
        <v>1.9701581356033875</v>
      </c>
      <c r="N19" s="220">
        <v>2.1116139443707977</v>
      </c>
      <c r="O19" s="203"/>
      <c r="P19" s="221"/>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1"/>
      <c r="BK19" s="221"/>
      <c r="BL19" s="221"/>
      <c r="BM19" s="221"/>
      <c r="BN19" s="221"/>
      <c r="BO19" s="221"/>
      <c r="BP19" s="221"/>
      <c r="BQ19" s="221"/>
      <c r="BR19" s="221"/>
      <c r="BS19" s="221"/>
      <c r="BT19" s="221"/>
      <c r="BU19" s="221"/>
      <c r="BV19" s="221"/>
      <c r="BW19" s="221"/>
      <c r="BX19" s="221"/>
      <c r="BY19" s="221"/>
      <c r="BZ19" s="221"/>
      <c r="CA19" s="221"/>
      <c r="CB19" s="221"/>
      <c r="CC19" s="221"/>
      <c r="CD19" s="221"/>
      <c r="CE19" s="221"/>
      <c r="CF19" s="221"/>
      <c r="CG19" s="221"/>
      <c r="CH19" s="221"/>
      <c r="CI19" s="221"/>
      <c r="CJ19" s="221"/>
      <c r="CK19" s="221"/>
      <c r="CL19" s="221"/>
      <c r="CM19" s="221"/>
      <c r="CN19" s="221"/>
      <c r="CO19" s="221"/>
      <c r="CP19" s="221"/>
      <c r="CQ19" s="221"/>
      <c r="CR19" s="221"/>
      <c r="CS19" s="221"/>
      <c r="CT19" s="221"/>
      <c r="CU19" s="221"/>
      <c r="CV19" s="221"/>
      <c r="CW19" s="221"/>
      <c r="CX19" s="221"/>
    </row>
    <row r="20" spans="1:102" s="222" customFormat="1" ht="20.100000000000001" customHeight="1">
      <c r="A20" s="203"/>
      <c r="B20" s="104" t="s">
        <v>65</v>
      </c>
      <c r="C20" s="215">
        <v>0</v>
      </c>
      <c r="D20" s="216">
        <v>0</v>
      </c>
      <c r="E20" s="217">
        <v>0</v>
      </c>
      <c r="F20" s="218" t="s">
        <v>301</v>
      </c>
      <c r="G20" s="219" t="s">
        <v>301</v>
      </c>
      <c r="H20" s="220" t="s">
        <v>301</v>
      </c>
      <c r="I20" s="218" t="s">
        <v>302</v>
      </c>
      <c r="J20" s="219" t="s">
        <v>302</v>
      </c>
      <c r="K20" s="220" t="s">
        <v>302</v>
      </c>
      <c r="L20" s="218" t="s">
        <v>302</v>
      </c>
      <c r="M20" s="219" t="s">
        <v>302</v>
      </c>
      <c r="N20" s="220" t="s">
        <v>302</v>
      </c>
      <c r="O20" s="203"/>
      <c r="P20" s="221"/>
      <c r="Q20" s="221"/>
      <c r="R20" s="221"/>
      <c r="S20" s="221"/>
      <c r="T20" s="221"/>
      <c r="U20" s="221"/>
      <c r="V20" s="221"/>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1"/>
      <c r="BK20" s="221"/>
      <c r="BL20" s="221"/>
      <c r="BM20" s="221"/>
      <c r="BN20" s="221"/>
      <c r="BO20" s="221"/>
      <c r="BP20" s="221"/>
      <c r="BQ20" s="221"/>
      <c r="BR20" s="221"/>
      <c r="BS20" s="221"/>
      <c r="BT20" s="221"/>
      <c r="BU20" s="221"/>
      <c r="BV20" s="221"/>
      <c r="BW20" s="221"/>
      <c r="BX20" s="221"/>
      <c r="BY20" s="221"/>
      <c r="BZ20" s="221"/>
      <c r="CA20" s="221"/>
      <c r="CB20" s="221"/>
      <c r="CC20" s="221"/>
      <c r="CD20" s="221"/>
      <c r="CE20" s="221"/>
      <c r="CF20" s="221"/>
      <c r="CG20" s="221"/>
      <c r="CH20" s="221"/>
      <c r="CI20" s="221"/>
      <c r="CJ20" s="221"/>
      <c r="CK20" s="221"/>
      <c r="CL20" s="221"/>
      <c r="CM20" s="221"/>
      <c r="CN20" s="221"/>
      <c r="CO20" s="221"/>
      <c r="CP20" s="221"/>
      <c r="CQ20" s="221"/>
      <c r="CR20" s="221"/>
      <c r="CS20" s="221"/>
      <c r="CT20" s="221"/>
      <c r="CU20" s="221"/>
      <c r="CV20" s="221"/>
      <c r="CW20" s="221"/>
      <c r="CX20" s="221"/>
    </row>
    <row r="21" spans="1:102" s="222" customFormat="1" ht="20.100000000000001" customHeight="1">
      <c r="A21" s="203"/>
      <c r="B21" s="104" t="s">
        <v>62</v>
      </c>
      <c r="C21" s="215">
        <v>0</v>
      </c>
      <c r="D21" s="216">
        <v>0</v>
      </c>
      <c r="E21" s="217">
        <v>0</v>
      </c>
      <c r="F21" s="218" t="s">
        <v>301</v>
      </c>
      <c r="G21" s="219" t="s">
        <v>301</v>
      </c>
      <c r="H21" s="220" t="s">
        <v>301</v>
      </c>
      <c r="I21" s="218" t="s">
        <v>302</v>
      </c>
      <c r="J21" s="219" t="s">
        <v>302</v>
      </c>
      <c r="K21" s="220" t="s">
        <v>302</v>
      </c>
      <c r="L21" s="218" t="s">
        <v>302</v>
      </c>
      <c r="M21" s="219" t="s">
        <v>302</v>
      </c>
      <c r="N21" s="220" t="s">
        <v>302</v>
      </c>
      <c r="O21" s="203"/>
      <c r="P21" s="221"/>
      <c r="Q21" s="221"/>
      <c r="R21" s="221"/>
      <c r="S21" s="221"/>
      <c r="T21" s="221"/>
      <c r="U21" s="221"/>
      <c r="V21" s="221"/>
      <c r="W21" s="221"/>
      <c r="X21" s="221"/>
      <c r="Y21" s="221"/>
      <c r="Z21" s="221"/>
      <c r="AA21" s="221"/>
      <c r="AB21" s="221"/>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1"/>
      <c r="BK21" s="221"/>
      <c r="BL21" s="221"/>
      <c r="BM21" s="221"/>
      <c r="BN21" s="221"/>
      <c r="BO21" s="221"/>
      <c r="BP21" s="221"/>
      <c r="BQ21" s="221"/>
      <c r="BR21" s="221"/>
      <c r="BS21" s="221"/>
      <c r="BT21" s="221"/>
      <c r="BU21" s="221"/>
      <c r="BV21" s="221"/>
      <c r="BW21" s="221"/>
      <c r="BX21" s="221"/>
      <c r="BY21" s="221"/>
      <c r="BZ21" s="221"/>
      <c r="CA21" s="221"/>
      <c r="CB21" s="221"/>
      <c r="CC21" s="221"/>
      <c r="CD21" s="221"/>
      <c r="CE21" s="221"/>
      <c r="CF21" s="221"/>
      <c r="CG21" s="221"/>
      <c r="CH21" s="221"/>
      <c r="CI21" s="221"/>
      <c r="CJ21" s="221"/>
      <c r="CK21" s="221"/>
      <c r="CL21" s="221"/>
      <c r="CM21" s="221"/>
      <c r="CN21" s="221"/>
      <c r="CO21" s="221"/>
      <c r="CP21" s="221"/>
      <c r="CQ21" s="221"/>
      <c r="CR21" s="221"/>
      <c r="CS21" s="221"/>
      <c r="CT21" s="221"/>
      <c r="CU21" s="221"/>
      <c r="CV21" s="221"/>
      <c r="CW21" s="221"/>
      <c r="CX21" s="221"/>
    </row>
    <row r="22" spans="1:102" s="222" customFormat="1" ht="20.100000000000001" customHeight="1">
      <c r="A22" s="203"/>
      <c r="B22" s="104" t="s">
        <v>61</v>
      </c>
      <c r="C22" s="215">
        <v>0</v>
      </c>
      <c r="D22" s="216">
        <v>0</v>
      </c>
      <c r="E22" s="217">
        <v>0</v>
      </c>
      <c r="F22" s="218" t="s">
        <v>301</v>
      </c>
      <c r="G22" s="219" t="s">
        <v>301</v>
      </c>
      <c r="H22" s="220" t="s">
        <v>301</v>
      </c>
      <c r="I22" s="218" t="s">
        <v>302</v>
      </c>
      <c r="J22" s="219" t="s">
        <v>302</v>
      </c>
      <c r="K22" s="220" t="s">
        <v>302</v>
      </c>
      <c r="L22" s="218" t="s">
        <v>302</v>
      </c>
      <c r="M22" s="219" t="s">
        <v>302</v>
      </c>
      <c r="N22" s="220" t="s">
        <v>302</v>
      </c>
      <c r="O22" s="203"/>
      <c r="P22" s="221"/>
      <c r="Q22" s="221"/>
      <c r="R22" s="221"/>
      <c r="S22" s="221"/>
      <c r="T22" s="221"/>
      <c r="U22" s="221"/>
      <c r="V22" s="221"/>
      <c r="W22" s="221"/>
      <c r="X22" s="221"/>
      <c r="Y22" s="221"/>
      <c r="Z22" s="221"/>
      <c r="AA22" s="221"/>
      <c r="AB22" s="221"/>
      <c r="AC22" s="221"/>
      <c r="AD22" s="221"/>
      <c r="AE22" s="221"/>
      <c r="AF22" s="221"/>
      <c r="AG22" s="221"/>
      <c r="AH22" s="221"/>
      <c r="AI22" s="221"/>
      <c r="AJ22" s="221"/>
      <c r="AK22" s="221"/>
      <c r="AL22" s="221"/>
      <c r="AM22" s="221"/>
      <c r="AN22" s="221"/>
      <c r="AO22" s="221"/>
      <c r="AP22" s="221"/>
      <c r="AQ22" s="221"/>
      <c r="AR22" s="221"/>
      <c r="AS22" s="221"/>
      <c r="AT22" s="221"/>
      <c r="AU22" s="221"/>
      <c r="AV22" s="221"/>
      <c r="AW22" s="221"/>
      <c r="AX22" s="221"/>
      <c r="AY22" s="221"/>
      <c r="AZ22" s="221"/>
      <c r="BA22" s="221"/>
      <c r="BB22" s="221"/>
      <c r="BC22" s="221"/>
      <c r="BD22" s="221"/>
      <c r="BE22" s="221"/>
      <c r="BF22" s="221"/>
      <c r="BG22" s="221"/>
      <c r="BH22" s="221"/>
      <c r="BI22" s="221"/>
      <c r="BJ22" s="221"/>
      <c r="BK22" s="221"/>
      <c r="BL22" s="221"/>
      <c r="BM22" s="221"/>
      <c r="BN22" s="221"/>
      <c r="BO22" s="221"/>
      <c r="BP22" s="221"/>
      <c r="BQ22" s="221"/>
      <c r="BR22" s="221"/>
      <c r="BS22" s="221"/>
      <c r="BT22" s="221"/>
      <c r="BU22" s="221"/>
      <c r="BV22" s="221"/>
      <c r="BW22" s="221"/>
      <c r="BX22" s="221"/>
      <c r="BY22" s="221"/>
      <c r="BZ22" s="221"/>
      <c r="CA22" s="221"/>
      <c r="CB22" s="221"/>
      <c r="CC22" s="221"/>
      <c r="CD22" s="221"/>
      <c r="CE22" s="221"/>
      <c r="CF22" s="221"/>
      <c r="CG22" s="221"/>
      <c r="CH22" s="221"/>
      <c r="CI22" s="221"/>
      <c r="CJ22" s="221"/>
      <c r="CK22" s="221"/>
      <c r="CL22" s="221"/>
      <c r="CM22" s="221"/>
      <c r="CN22" s="221"/>
      <c r="CO22" s="221"/>
      <c r="CP22" s="221"/>
      <c r="CQ22" s="221"/>
      <c r="CR22" s="221"/>
      <c r="CS22" s="221"/>
      <c r="CT22" s="221"/>
      <c r="CU22" s="221"/>
      <c r="CV22" s="221"/>
      <c r="CW22" s="221"/>
      <c r="CX22" s="221"/>
    </row>
    <row r="23" spans="1:102" s="222" customFormat="1" ht="20.100000000000001" customHeight="1">
      <c r="A23" s="203"/>
      <c r="B23" s="104" t="s">
        <v>40</v>
      </c>
      <c r="C23" s="215">
        <v>0</v>
      </c>
      <c r="D23" s="216">
        <v>0</v>
      </c>
      <c r="E23" s="217">
        <v>0</v>
      </c>
      <c r="F23" s="218" t="s">
        <v>301</v>
      </c>
      <c r="G23" s="219" t="s">
        <v>301</v>
      </c>
      <c r="H23" s="220" t="s">
        <v>301</v>
      </c>
      <c r="I23" s="218" t="s">
        <v>302</v>
      </c>
      <c r="J23" s="219" t="s">
        <v>302</v>
      </c>
      <c r="K23" s="220" t="s">
        <v>302</v>
      </c>
      <c r="L23" s="218" t="s">
        <v>302</v>
      </c>
      <c r="M23" s="219" t="s">
        <v>302</v>
      </c>
      <c r="N23" s="220" t="s">
        <v>302</v>
      </c>
      <c r="O23" s="203"/>
      <c r="P23" s="221"/>
      <c r="Q23" s="221"/>
      <c r="R23" s="221"/>
      <c r="S23" s="221"/>
      <c r="T23" s="221"/>
      <c r="U23" s="221"/>
      <c r="V23" s="221"/>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1"/>
      <c r="BK23" s="221"/>
      <c r="BL23" s="221"/>
      <c r="BM23" s="221"/>
      <c r="BN23" s="221"/>
      <c r="BO23" s="221"/>
      <c r="BP23" s="221"/>
      <c r="BQ23" s="221"/>
      <c r="BR23" s="221"/>
      <c r="BS23" s="221"/>
      <c r="BT23" s="221"/>
      <c r="BU23" s="221"/>
      <c r="BV23" s="221"/>
      <c r="BW23" s="221"/>
      <c r="BX23" s="221"/>
      <c r="BY23" s="221"/>
      <c r="BZ23" s="221"/>
      <c r="CA23" s="221"/>
      <c r="CB23" s="221"/>
      <c r="CC23" s="221"/>
      <c r="CD23" s="221"/>
      <c r="CE23" s="221"/>
      <c r="CF23" s="221"/>
      <c r="CG23" s="221"/>
      <c r="CH23" s="221"/>
      <c r="CI23" s="221"/>
      <c r="CJ23" s="221"/>
      <c r="CK23" s="221"/>
      <c r="CL23" s="221"/>
      <c r="CM23" s="221"/>
      <c r="CN23" s="221"/>
      <c r="CO23" s="221"/>
      <c r="CP23" s="221"/>
      <c r="CQ23" s="221"/>
      <c r="CR23" s="221"/>
      <c r="CS23" s="221"/>
      <c r="CT23" s="221"/>
      <c r="CU23" s="221"/>
      <c r="CV23" s="221"/>
      <c r="CW23" s="221"/>
      <c r="CX23" s="221"/>
    </row>
    <row r="24" spans="1:102" s="222" customFormat="1" ht="20.100000000000001" customHeight="1">
      <c r="A24" s="203"/>
      <c r="B24" s="104" t="s">
        <v>227</v>
      </c>
      <c r="C24" s="215">
        <v>0</v>
      </c>
      <c r="D24" s="216">
        <v>7863.6699152499996</v>
      </c>
      <c r="E24" s="217">
        <v>7531.6854809199995</v>
      </c>
      <c r="F24" s="218" t="s">
        <v>301</v>
      </c>
      <c r="G24" s="219">
        <v>2.776583650167856</v>
      </c>
      <c r="H24" s="220">
        <v>4.5800645063296432</v>
      </c>
      <c r="I24" s="218" t="s">
        <v>302</v>
      </c>
      <c r="J24" s="219">
        <v>122.58492357360306</v>
      </c>
      <c r="K24" s="220">
        <v>118.99653782460666</v>
      </c>
      <c r="L24" s="218" t="s">
        <v>302</v>
      </c>
      <c r="M24" s="219">
        <v>3.4036729455154249</v>
      </c>
      <c r="N24" s="220">
        <v>5.4501181926659381</v>
      </c>
      <c r="O24" s="203"/>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1"/>
      <c r="BK24" s="221"/>
      <c r="BL24" s="221"/>
      <c r="BM24" s="221"/>
      <c r="BN24" s="221"/>
      <c r="BO24" s="221"/>
      <c r="BP24" s="221"/>
      <c r="BQ24" s="221"/>
      <c r="BR24" s="221"/>
      <c r="BS24" s="221"/>
      <c r="BT24" s="221"/>
      <c r="BU24" s="221"/>
      <c r="BV24" s="221"/>
      <c r="BW24" s="221"/>
      <c r="BX24" s="221"/>
      <c r="BY24" s="221"/>
      <c r="BZ24" s="221"/>
      <c r="CA24" s="221"/>
      <c r="CB24" s="221"/>
      <c r="CC24" s="221"/>
      <c r="CD24" s="221"/>
      <c r="CE24" s="221"/>
      <c r="CF24" s="221"/>
      <c r="CG24" s="221"/>
      <c r="CH24" s="221"/>
      <c r="CI24" s="221"/>
      <c r="CJ24" s="221"/>
      <c r="CK24" s="221"/>
      <c r="CL24" s="221"/>
      <c r="CM24" s="221"/>
      <c r="CN24" s="221"/>
      <c r="CO24" s="221"/>
      <c r="CP24" s="221"/>
      <c r="CQ24" s="221"/>
      <c r="CR24" s="221"/>
      <c r="CS24" s="221"/>
      <c r="CT24" s="221"/>
      <c r="CU24" s="221"/>
      <c r="CV24" s="221"/>
      <c r="CW24" s="221"/>
      <c r="CX24" s="221"/>
    </row>
    <row r="25" spans="1:102" s="222" customFormat="1" ht="20.100000000000001" customHeight="1">
      <c r="A25" s="203"/>
      <c r="B25" s="104" t="s">
        <v>36</v>
      </c>
      <c r="C25" s="215">
        <v>0</v>
      </c>
      <c r="D25" s="216">
        <v>0</v>
      </c>
      <c r="E25" s="217">
        <v>0</v>
      </c>
      <c r="F25" s="218" t="s">
        <v>301</v>
      </c>
      <c r="G25" s="219" t="s">
        <v>301</v>
      </c>
      <c r="H25" s="220" t="s">
        <v>301</v>
      </c>
      <c r="I25" s="218" t="s">
        <v>302</v>
      </c>
      <c r="J25" s="219" t="s">
        <v>302</v>
      </c>
      <c r="K25" s="220" t="s">
        <v>302</v>
      </c>
      <c r="L25" s="218" t="s">
        <v>302</v>
      </c>
      <c r="M25" s="219" t="s">
        <v>302</v>
      </c>
      <c r="N25" s="220" t="s">
        <v>302</v>
      </c>
      <c r="O25" s="203"/>
      <c r="P25" s="221"/>
      <c r="Q25" s="221"/>
      <c r="R25" s="221"/>
      <c r="S25" s="221"/>
      <c r="T25" s="221"/>
      <c r="U25" s="221"/>
      <c r="V25" s="221"/>
      <c r="W25" s="221"/>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1"/>
      <c r="BK25" s="221"/>
      <c r="BL25" s="221"/>
      <c r="BM25" s="221"/>
      <c r="BN25" s="221"/>
      <c r="BO25" s="221"/>
      <c r="BP25" s="221"/>
      <c r="BQ25" s="221"/>
      <c r="BR25" s="221"/>
      <c r="BS25" s="221"/>
      <c r="BT25" s="221"/>
      <c r="BU25" s="221"/>
      <c r="BV25" s="221"/>
      <c r="BW25" s="221"/>
      <c r="BX25" s="221"/>
      <c r="BY25" s="221"/>
      <c r="BZ25" s="221"/>
      <c r="CA25" s="221"/>
      <c r="CB25" s="221"/>
      <c r="CC25" s="221"/>
      <c r="CD25" s="221"/>
      <c r="CE25" s="221"/>
      <c r="CF25" s="221"/>
      <c r="CG25" s="221"/>
      <c r="CH25" s="221"/>
      <c r="CI25" s="221"/>
      <c r="CJ25" s="221"/>
      <c r="CK25" s="221"/>
      <c r="CL25" s="221"/>
      <c r="CM25" s="221"/>
      <c r="CN25" s="221"/>
      <c r="CO25" s="221"/>
      <c r="CP25" s="221"/>
      <c r="CQ25" s="221"/>
      <c r="CR25" s="221"/>
      <c r="CS25" s="221"/>
      <c r="CT25" s="221"/>
      <c r="CU25" s="221"/>
      <c r="CV25" s="221"/>
      <c r="CW25" s="221"/>
      <c r="CX25" s="221"/>
    </row>
    <row r="26" spans="1:102" s="222" customFormat="1" ht="20.100000000000001" customHeight="1">
      <c r="A26" s="203"/>
      <c r="B26" s="104" t="s">
        <v>34</v>
      </c>
      <c r="C26" s="215">
        <v>0</v>
      </c>
      <c r="D26" s="216">
        <v>0</v>
      </c>
      <c r="E26" s="217">
        <v>0</v>
      </c>
      <c r="F26" s="218" t="s">
        <v>301</v>
      </c>
      <c r="G26" s="219" t="s">
        <v>301</v>
      </c>
      <c r="H26" s="220" t="s">
        <v>301</v>
      </c>
      <c r="I26" s="218" t="s">
        <v>302</v>
      </c>
      <c r="J26" s="219" t="s">
        <v>302</v>
      </c>
      <c r="K26" s="220" t="s">
        <v>302</v>
      </c>
      <c r="L26" s="218" t="s">
        <v>302</v>
      </c>
      <c r="M26" s="219" t="s">
        <v>302</v>
      </c>
      <c r="N26" s="220" t="s">
        <v>302</v>
      </c>
      <c r="O26" s="203"/>
      <c r="P26" s="221"/>
      <c r="Q26" s="221"/>
      <c r="R26" s="221"/>
      <c r="S26" s="221"/>
      <c r="T26" s="221"/>
      <c r="U26" s="221"/>
      <c r="V26" s="221"/>
      <c r="W26" s="221"/>
      <c r="X26" s="221"/>
      <c r="Y26" s="221"/>
      <c r="Z26" s="221"/>
      <c r="AA26" s="221"/>
      <c r="AB26" s="221"/>
      <c r="AC26" s="221"/>
      <c r="AD26" s="221"/>
      <c r="AE26" s="221"/>
      <c r="AF26" s="221"/>
      <c r="AG26" s="221"/>
      <c r="AH26" s="221"/>
      <c r="AI26" s="221"/>
      <c r="AJ26" s="221"/>
      <c r="AK26" s="221"/>
      <c r="AL26" s="221"/>
      <c r="AM26" s="221"/>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1"/>
      <c r="BK26" s="221"/>
      <c r="BL26" s="221"/>
      <c r="BM26" s="221"/>
      <c r="BN26" s="221"/>
      <c r="BO26" s="221"/>
      <c r="BP26" s="221"/>
      <c r="BQ26" s="221"/>
      <c r="BR26" s="221"/>
      <c r="BS26" s="221"/>
      <c r="BT26" s="221"/>
      <c r="BU26" s="221"/>
      <c r="BV26" s="221"/>
      <c r="BW26" s="221"/>
      <c r="BX26" s="221"/>
      <c r="BY26" s="221"/>
      <c r="BZ26" s="221"/>
      <c r="CA26" s="221"/>
      <c r="CB26" s="221"/>
      <c r="CC26" s="221"/>
      <c r="CD26" s="221"/>
      <c r="CE26" s="221"/>
      <c r="CF26" s="221"/>
      <c r="CG26" s="221"/>
      <c r="CH26" s="221"/>
      <c r="CI26" s="221"/>
      <c r="CJ26" s="221"/>
      <c r="CK26" s="221"/>
      <c r="CL26" s="221"/>
      <c r="CM26" s="221"/>
      <c r="CN26" s="221"/>
      <c r="CO26" s="221"/>
      <c r="CP26" s="221"/>
      <c r="CQ26" s="221"/>
      <c r="CR26" s="221"/>
      <c r="CS26" s="221"/>
      <c r="CT26" s="221"/>
      <c r="CU26" s="221"/>
      <c r="CV26" s="221"/>
      <c r="CW26" s="221"/>
      <c r="CX26" s="221"/>
    </row>
    <row r="27" spans="1:102" s="222" customFormat="1" ht="20.100000000000001" customHeight="1">
      <c r="A27" s="203"/>
      <c r="B27" s="104" t="s">
        <v>67</v>
      </c>
      <c r="C27" s="215">
        <v>9.277056</v>
      </c>
      <c r="D27" s="216">
        <v>5.3674299999999997</v>
      </c>
      <c r="E27" s="217">
        <v>5.1691029999999998</v>
      </c>
      <c r="F27" s="218">
        <v>0</v>
      </c>
      <c r="G27" s="219">
        <v>0</v>
      </c>
      <c r="H27" s="220">
        <v>0</v>
      </c>
      <c r="I27" s="218" t="s">
        <v>302</v>
      </c>
      <c r="J27" s="219" t="s">
        <v>302</v>
      </c>
      <c r="K27" s="220" t="s">
        <v>302</v>
      </c>
      <c r="L27" s="218">
        <v>1.2922310698566442</v>
      </c>
      <c r="M27" s="219">
        <v>1.9076354978080758</v>
      </c>
      <c r="N27" s="220">
        <v>1.9318632265598115</v>
      </c>
      <c r="O27" s="203"/>
      <c r="P27" s="221"/>
      <c r="Q27" s="221"/>
      <c r="R27" s="221"/>
      <c r="S27" s="221"/>
      <c r="T27" s="221"/>
      <c r="U27" s="221"/>
      <c r="V27" s="221"/>
      <c r="W27" s="221"/>
      <c r="X27" s="221"/>
      <c r="Y27" s="221"/>
      <c r="Z27" s="221"/>
      <c r="AA27" s="221"/>
      <c r="AB27" s="221"/>
      <c r="AC27" s="221"/>
      <c r="AD27" s="221"/>
      <c r="AE27" s="221"/>
      <c r="AF27" s="221"/>
      <c r="AG27" s="221"/>
      <c r="AH27" s="221"/>
      <c r="AI27" s="221"/>
      <c r="AJ27" s="221"/>
      <c r="AK27" s="221"/>
      <c r="AL27" s="221"/>
      <c r="AM27" s="221"/>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1"/>
      <c r="BK27" s="221"/>
      <c r="BL27" s="221"/>
      <c r="BM27" s="221"/>
      <c r="BN27" s="221"/>
      <c r="BO27" s="221"/>
      <c r="BP27" s="221"/>
      <c r="BQ27" s="221"/>
      <c r="BR27" s="221"/>
      <c r="BS27" s="221"/>
      <c r="BT27" s="221"/>
      <c r="BU27" s="221"/>
      <c r="BV27" s="221"/>
      <c r="BW27" s="221"/>
      <c r="BX27" s="221"/>
      <c r="BY27" s="221"/>
      <c r="BZ27" s="221"/>
      <c r="CA27" s="221"/>
      <c r="CB27" s="221"/>
      <c r="CC27" s="221"/>
      <c r="CD27" s="221"/>
      <c r="CE27" s="221"/>
      <c r="CF27" s="221"/>
      <c r="CG27" s="221"/>
      <c r="CH27" s="221"/>
      <c r="CI27" s="221"/>
      <c r="CJ27" s="221"/>
      <c r="CK27" s="221"/>
      <c r="CL27" s="221"/>
      <c r="CM27" s="221"/>
      <c r="CN27" s="221"/>
      <c r="CO27" s="221"/>
      <c r="CP27" s="221"/>
      <c r="CQ27" s="221"/>
      <c r="CR27" s="221"/>
      <c r="CS27" s="221"/>
      <c r="CT27" s="221"/>
      <c r="CU27" s="221"/>
      <c r="CV27" s="221"/>
      <c r="CW27" s="221"/>
      <c r="CX27" s="221"/>
    </row>
    <row r="28" spans="1:102" s="222" customFormat="1" ht="20.100000000000001" customHeight="1">
      <c r="A28" s="203"/>
      <c r="B28" s="104" t="s">
        <v>69</v>
      </c>
      <c r="C28" s="215">
        <v>0</v>
      </c>
      <c r="D28" s="216">
        <v>0</v>
      </c>
      <c r="E28" s="217">
        <v>0</v>
      </c>
      <c r="F28" s="218" t="s">
        <v>301</v>
      </c>
      <c r="G28" s="219" t="s">
        <v>301</v>
      </c>
      <c r="H28" s="220" t="s">
        <v>301</v>
      </c>
      <c r="I28" s="218" t="s">
        <v>302</v>
      </c>
      <c r="J28" s="219" t="s">
        <v>302</v>
      </c>
      <c r="K28" s="220" t="s">
        <v>302</v>
      </c>
      <c r="L28" s="218" t="s">
        <v>302</v>
      </c>
      <c r="M28" s="219" t="s">
        <v>302</v>
      </c>
      <c r="N28" s="220" t="s">
        <v>302</v>
      </c>
      <c r="O28" s="203"/>
      <c r="P28" s="221"/>
      <c r="Q28" s="221"/>
      <c r="R28" s="221"/>
      <c r="S28" s="221"/>
      <c r="T28" s="221"/>
      <c r="U28" s="221"/>
      <c r="V28" s="221"/>
      <c r="W28" s="221"/>
      <c r="X28" s="221"/>
      <c r="Y28" s="221"/>
      <c r="Z28" s="221"/>
      <c r="AA28" s="221"/>
      <c r="AB28" s="221"/>
      <c r="AC28" s="221"/>
      <c r="AD28" s="221"/>
      <c r="AE28" s="221"/>
      <c r="AF28" s="221"/>
      <c r="AG28" s="221"/>
      <c r="AH28" s="221"/>
      <c r="AI28" s="221"/>
      <c r="AJ28" s="221"/>
      <c r="AK28" s="221"/>
      <c r="AL28" s="221"/>
      <c r="AM28" s="221"/>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1"/>
      <c r="BK28" s="221"/>
      <c r="BL28" s="221"/>
      <c r="BM28" s="221"/>
      <c r="BN28" s="221"/>
      <c r="BO28" s="221"/>
      <c r="BP28" s="221"/>
      <c r="BQ28" s="221"/>
      <c r="BR28" s="221"/>
      <c r="BS28" s="221"/>
      <c r="BT28" s="221"/>
      <c r="BU28" s="221"/>
      <c r="BV28" s="221"/>
      <c r="BW28" s="221"/>
      <c r="BX28" s="221"/>
      <c r="BY28" s="221"/>
      <c r="BZ28" s="221"/>
      <c r="CA28" s="221"/>
      <c r="CB28" s="221"/>
      <c r="CC28" s="221"/>
      <c r="CD28" s="221"/>
      <c r="CE28" s="221"/>
      <c r="CF28" s="221"/>
      <c r="CG28" s="221"/>
      <c r="CH28" s="221"/>
      <c r="CI28" s="221"/>
      <c r="CJ28" s="221"/>
      <c r="CK28" s="221"/>
      <c r="CL28" s="221"/>
      <c r="CM28" s="221"/>
      <c r="CN28" s="221"/>
      <c r="CO28" s="221"/>
      <c r="CP28" s="221"/>
      <c r="CQ28" s="221"/>
      <c r="CR28" s="221"/>
      <c r="CS28" s="221"/>
      <c r="CT28" s="221"/>
      <c r="CU28" s="221"/>
      <c r="CV28" s="221"/>
      <c r="CW28" s="221"/>
      <c r="CX28" s="221"/>
    </row>
    <row r="29" spans="1:102" s="222" customFormat="1" ht="20.100000000000001" customHeight="1">
      <c r="A29" s="203"/>
      <c r="B29" s="104" t="s">
        <v>46</v>
      </c>
      <c r="C29" s="215">
        <v>0</v>
      </c>
      <c r="D29" s="216">
        <v>0</v>
      </c>
      <c r="E29" s="217">
        <v>0</v>
      </c>
      <c r="F29" s="218" t="s">
        <v>301</v>
      </c>
      <c r="G29" s="219" t="s">
        <v>301</v>
      </c>
      <c r="H29" s="220" t="s">
        <v>301</v>
      </c>
      <c r="I29" s="218" t="s">
        <v>302</v>
      </c>
      <c r="J29" s="219" t="s">
        <v>302</v>
      </c>
      <c r="K29" s="220" t="s">
        <v>302</v>
      </c>
      <c r="L29" s="218" t="s">
        <v>302</v>
      </c>
      <c r="M29" s="219" t="s">
        <v>302</v>
      </c>
      <c r="N29" s="220" t="s">
        <v>302</v>
      </c>
      <c r="O29" s="203"/>
      <c r="P29" s="221"/>
      <c r="Q29" s="221"/>
      <c r="R29" s="221"/>
      <c r="S29" s="221"/>
      <c r="T29" s="221"/>
      <c r="U29" s="221"/>
      <c r="V29" s="221"/>
      <c r="W29" s="221"/>
      <c r="X29" s="221"/>
      <c r="Y29" s="221"/>
      <c r="Z29" s="221"/>
      <c r="AA29" s="221"/>
      <c r="AB29" s="221"/>
      <c r="AC29" s="221"/>
      <c r="AD29" s="221"/>
      <c r="AE29" s="221"/>
      <c r="AF29" s="221"/>
      <c r="AG29" s="221"/>
      <c r="AH29" s="221"/>
      <c r="AI29" s="221"/>
      <c r="AJ29" s="221"/>
      <c r="AK29" s="221"/>
      <c r="AL29" s="221"/>
      <c r="AM29" s="221"/>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1"/>
      <c r="BK29" s="221"/>
      <c r="BL29" s="221"/>
      <c r="BM29" s="221"/>
      <c r="BN29" s="221"/>
      <c r="BO29" s="221"/>
      <c r="BP29" s="221"/>
      <c r="BQ29" s="221"/>
      <c r="BR29" s="221"/>
      <c r="BS29" s="221"/>
      <c r="BT29" s="221"/>
      <c r="BU29" s="221"/>
      <c r="BV29" s="221"/>
      <c r="BW29" s="221"/>
      <c r="BX29" s="221"/>
      <c r="BY29" s="221"/>
      <c r="BZ29" s="221"/>
      <c r="CA29" s="221"/>
      <c r="CB29" s="221"/>
      <c r="CC29" s="221"/>
      <c r="CD29" s="221"/>
      <c r="CE29" s="221"/>
      <c r="CF29" s="221"/>
      <c r="CG29" s="221"/>
      <c r="CH29" s="221"/>
      <c r="CI29" s="221"/>
      <c r="CJ29" s="221"/>
      <c r="CK29" s="221"/>
      <c r="CL29" s="221"/>
      <c r="CM29" s="221"/>
      <c r="CN29" s="221"/>
      <c r="CO29" s="221"/>
      <c r="CP29" s="221"/>
      <c r="CQ29" s="221"/>
      <c r="CR29" s="221"/>
      <c r="CS29" s="221"/>
      <c r="CT29" s="221"/>
      <c r="CU29" s="221"/>
      <c r="CV29" s="221"/>
      <c r="CW29" s="221"/>
      <c r="CX29" s="221"/>
    </row>
    <row r="30" spans="1:102" s="222" customFormat="1" ht="20.100000000000001" customHeight="1">
      <c r="A30" s="203"/>
      <c r="B30" s="104" t="s">
        <v>73</v>
      </c>
      <c r="C30" s="215">
        <v>0</v>
      </c>
      <c r="D30" s="216">
        <v>0</v>
      </c>
      <c r="E30" s="217">
        <v>0</v>
      </c>
      <c r="F30" s="218" t="s">
        <v>301</v>
      </c>
      <c r="G30" s="219" t="s">
        <v>301</v>
      </c>
      <c r="H30" s="220" t="s">
        <v>301</v>
      </c>
      <c r="I30" s="218" t="s">
        <v>302</v>
      </c>
      <c r="J30" s="219" t="s">
        <v>302</v>
      </c>
      <c r="K30" s="220" t="s">
        <v>302</v>
      </c>
      <c r="L30" s="218" t="s">
        <v>302</v>
      </c>
      <c r="M30" s="219" t="s">
        <v>302</v>
      </c>
      <c r="N30" s="220" t="s">
        <v>302</v>
      </c>
      <c r="O30" s="203"/>
      <c r="P30" s="221"/>
      <c r="Q30" s="221"/>
      <c r="R30" s="221"/>
      <c r="S30" s="221"/>
      <c r="T30" s="221"/>
      <c r="U30" s="221"/>
      <c r="V30" s="221"/>
      <c r="W30" s="221"/>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1"/>
      <c r="BK30" s="221"/>
      <c r="BL30" s="221"/>
      <c r="BM30" s="221"/>
      <c r="BN30" s="221"/>
      <c r="BO30" s="221"/>
      <c r="BP30" s="221"/>
      <c r="BQ30" s="221"/>
      <c r="BR30" s="221"/>
      <c r="BS30" s="221"/>
      <c r="BT30" s="221"/>
      <c r="BU30" s="221"/>
      <c r="BV30" s="221"/>
      <c r="BW30" s="221"/>
      <c r="BX30" s="221"/>
      <c r="BY30" s="221"/>
      <c r="BZ30" s="221"/>
      <c r="CA30" s="221"/>
      <c r="CB30" s="221"/>
      <c r="CC30" s="221"/>
      <c r="CD30" s="221"/>
      <c r="CE30" s="221"/>
      <c r="CF30" s="221"/>
      <c r="CG30" s="221"/>
      <c r="CH30" s="221"/>
      <c r="CI30" s="221"/>
      <c r="CJ30" s="221"/>
      <c r="CK30" s="221"/>
      <c r="CL30" s="221"/>
      <c r="CM30" s="221"/>
      <c r="CN30" s="221"/>
      <c r="CO30" s="221"/>
      <c r="CP30" s="221"/>
      <c r="CQ30" s="221"/>
      <c r="CR30" s="221"/>
      <c r="CS30" s="221"/>
      <c r="CT30" s="221"/>
      <c r="CU30" s="221"/>
      <c r="CV30" s="221"/>
      <c r="CW30" s="221"/>
      <c r="CX30" s="221"/>
    </row>
    <row r="31" spans="1:102" s="222" customFormat="1" ht="20.100000000000001" customHeight="1">
      <c r="A31" s="203"/>
      <c r="B31" s="104" t="s">
        <v>51</v>
      </c>
      <c r="C31" s="215">
        <v>0</v>
      </c>
      <c r="D31" s="216">
        <v>0</v>
      </c>
      <c r="E31" s="217">
        <v>0</v>
      </c>
      <c r="F31" s="218" t="s">
        <v>301</v>
      </c>
      <c r="G31" s="219" t="s">
        <v>301</v>
      </c>
      <c r="H31" s="220" t="s">
        <v>301</v>
      </c>
      <c r="I31" s="218" t="s">
        <v>302</v>
      </c>
      <c r="J31" s="219" t="s">
        <v>302</v>
      </c>
      <c r="K31" s="220" t="s">
        <v>302</v>
      </c>
      <c r="L31" s="218" t="s">
        <v>302</v>
      </c>
      <c r="M31" s="219" t="s">
        <v>302</v>
      </c>
      <c r="N31" s="220" t="s">
        <v>302</v>
      </c>
      <c r="O31" s="203"/>
      <c r="P31" s="221"/>
      <c r="Q31" s="221"/>
      <c r="R31" s="221"/>
      <c r="S31" s="221"/>
      <c r="T31" s="221"/>
      <c r="U31" s="221"/>
      <c r="V31" s="221"/>
      <c r="W31" s="221"/>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1"/>
      <c r="BK31" s="221"/>
      <c r="BL31" s="221"/>
      <c r="BM31" s="221"/>
      <c r="BN31" s="221"/>
      <c r="BO31" s="221"/>
      <c r="BP31" s="221"/>
      <c r="BQ31" s="221"/>
      <c r="BR31" s="221"/>
      <c r="BS31" s="221"/>
      <c r="BT31" s="221"/>
      <c r="BU31" s="221"/>
      <c r="BV31" s="221"/>
      <c r="BW31" s="221"/>
      <c r="BX31" s="221"/>
      <c r="BY31" s="221"/>
      <c r="BZ31" s="221"/>
      <c r="CA31" s="221"/>
      <c r="CB31" s="221"/>
      <c r="CC31" s="221"/>
      <c r="CD31" s="221"/>
      <c r="CE31" s="221"/>
      <c r="CF31" s="221"/>
      <c r="CG31" s="221"/>
      <c r="CH31" s="221"/>
      <c r="CI31" s="221"/>
      <c r="CJ31" s="221"/>
      <c r="CK31" s="221"/>
      <c r="CL31" s="221"/>
      <c r="CM31" s="221"/>
      <c r="CN31" s="221"/>
      <c r="CO31" s="221"/>
      <c r="CP31" s="221"/>
      <c r="CQ31" s="221"/>
      <c r="CR31" s="221"/>
      <c r="CS31" s="221"/>
      <c r="CT31" s="221"/>
      <c r="CU31" s="221"/>
      <c r="CV31" s="221"/>
      <c r="CW31" s="221"/>
      <c r="CX31" s="221"/>
    </row>
    <row r="32" spans="1:102" s="222" customFormat="1" ht="20.100000000000001" customHeight="1">
      <c r="A32" s="203"/>
      <c r="B32" s="104" t="s">
        <v>31</v>
      </c>
      <c r="C32" s="215">
        <v>16.081757</v>
      </c>
      <c r="D32" s="216">
        <v>9.3379639999999995</v>
      </c>
      <c r="E32" s="217">
        <v>9.0004689999999989</v>
      </c>
      <c r="F32" s="218">
        <v>16.885449767708838</v>
      </c>
      <c r="G32" s="219">
        <v>3.1864012326455748</v>
      </c>
      <c r="H32" s="220">
        <v>3.3058832823045115</v>
      </c>
      <c r="I32" s="218">
        <v>103.07769132273998</v>
      </c>
      <c r="J32" s="219">
        <v>132.68850089902367</v>
      </c>
      <c r="K32" s="220">
        <v>153.63995362046077</v>
      </c>
      <c r="L32" s="218">
        <v>17.405131790015233</v>
      </c>
      <c r="M32" s="219">
        <v>4.2279880282254245</v>
      </c>
      <c r="N32" s="220">
        <v>5.0791575416792174</v>
      </c>
      <c r="O32" s="203"/>
      <c r="P32" s="221"/>
      <c r="Q32" s="221"/>
      <c r="R32" s="221"/>
      <c r="S32" s="221"/>
      <c r="T32" s="221"/>
      <c r="U32" s="221"/>
      <c r="V32" s="221"/>
      <c r="W32" s="221"/>
      <c r="X32" s="221"/>
      <c r="Y32" s="221"/>
      <c r="Z32" s="221"/>
      <c r="AA32" s="221"/>
      <c r="AB32" s="221"/>
      <c r="AC32" s="221"/>
      <c r="AD32" s="221"/>
      <c r="AE32" s="221"/>
      <c r="AF32" s="221"/>
      <c r="AG32" s="221"/>
      <c r="AH32" s="221"/>
      <c r="AI32" s="221"/>
      <c r="AJ32" s="221"/>
      <c r="AK32" s="221"/>
      <c r="AL32" s="221"/>
      <c r="AM32" s="221"/>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1"/>
      <c r="BK32" s="221"/>
      <c r="BL32" s="221"/>
      <c r="BM32" s="221"/>
      <c r="BN32" s="221"/>
      <c r="BO32" s="221"/>
      <c r="BP32" s="221"/>
      <c r="BQ32" s="221"/>
      <c r="BR32" s="221"/>
      <c r="BS32" s="221"/>
      <c r="BT32" s="221"/>
      <c r="BU32" s="221"/>
      <c r="BV32" s="221"/>
      <c r="BW32" s="221"/>
      <c r="BX32" s="221"/>
      <c r="BY32" s="221"/>
      <c r="BZ32" s="221"/>
      <c r="CA32" s="221"/>
      <c r="CB32" s="221"/>
      <c r="CC32" s="221"/>
      <c r="CD32" s="221"/>
      <c r="CE32" s="221"/>
      <c r="CF32" s="221"/>
      <c r="CG32" s="221"/>
      <c r="CH32" s="221"/>
      <c r="CI32" s="221"/>
      <c r="CJ32" s="221"/>
      <c r="CK32" s="221"/>
      <c r="CL32" s="221"/>
      <c r="CM32" s="221"/>
      <c r="CN32" s="221"/>
      <c r="CO32" s="221"/>
      <c r="CP32" s="221"/>
      <c r="CQ32" s="221"/>
      <c r="CR32" s="221"/>
      <c r="CS32" s="221"/>
      <c r="CT32" s="221"/>
      <c r="CU32" s="221"/>
      <c r="CV32" s="221"/>
      <c r="CW32" s="221"/>
      <c r="CX32" s="221"/>
    </row>
    <row r="33" spans="1:102" s="222" customFormat="1" ht="20.100000000000001" customHeight="1">
      <c r="A33" s="203"/>
      <c r="B33" s="104" t="s">
        <v>45</v>
      </c>
      <c r="C33" s="215">
        <v>1.55813</v>
      </c>
      <c r="D33" s="216">
        <v>1.0867449999999999</v>
      </c>
      <c r="E33" s="217">
        <v>1.038149</v>
      </c>
      <c r="F33" s="218">
        <v>0.42551006655413864</v>
      </c>
      <c r="G33" s="219">
        <v>0.61007872131916874</v>
      </c>
      <c r="H33" s="220">
        <v>0.63863665042301243</v>
      </c>
      <c r="I33" s="218">
        <v>187.37556561085972</v>
      </c>
      <c r="J33" s="219">
        <v>147.85822021116138</v>
      </c>
      <c r="K33" s="220">
        <v>154.35897435897436</v>
      </c>
      <c r="L33" s="218">
        <v>0.79730189393696294</v>
      </c>
      <c r="M33" s="219">
        <v>0.90205153922953418</v>
      </c>
      <c r="N33" s="220">
        <v>0.98579298347347066</v>
      </c>
      <c r="O33" s="203"/>
      <c r="P33" s="221"/>
      <c r="Q33" s="221"/>
      <c r="R33" s="221"/>
      <c r="S33" s="221"/>
      <c r="T33" s="221"/>
      <c r="U33" s="221"/>
      <c r="V33" s="221"/>
      <c r="W33" s="221"/>
      <c r="X33" s="221"/>
      <c r="Y33" s="221"/>
      <c r="Z33" s="221"/>
      <c r="AA33" s="221"/>
      <c r="AB33" s="221"/>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1"/>
      <c r="BK33" s="221"/>
      <c r="BL33" s="221"/>
      <c r="BM33" s="221"/>
      <c r="BN33" s="221"/>
      <c r="BO33" s="221"/>
      <c r="BP33" s="221"/>
      <c r="BQ33" s="221"/>
      <c r="BR33" s="221"/>
      <c r="BS33" s="221"/>
      <c r="BT33" s="221"/>
      <c r="BU33" s="221"/>
      <c r="BV33" s="221"/>
      <c r="BW33" s="221"/>
      <c r="BX33" s="221"/>
      <c r="BY33" s="221"/>
      <c r="BZ33" s="221"/>
      <c r="CA33" s="221"/>
      <c r="CB33" s="221"/>
      <c r="CC33" s="221"/>
      <c r="CD33" s="221"/>
      <c r="CE33" s="221"/>
      <c r="CF33" s="221"/>
      <c r="CG33" s="221"/>
      <c r="CH33" s="221"/>
      <c r="CI33" s="221"/>
      <c r="CJ33" s="221"/>
      <c r="CK33" s="221"/>
      <c r="CL33" s="221"/>
      <c r="CM33" s="221"/>
      <c r="CN33" s="221"/>
      <c r="CO33" s="221"/>
      <c r="CP33" s="221"/>
      <c r="CQ33" s="221"/>
      <c r="CR33" s="221"/>
      <c r="CS33" s="221"/>
      <c r="CT33" s="221"/>
      <c r="CU33" s="221"/>
      <c r="CV33" s="221"/>
      <c r="CW33" s="221"/>
      <c r="CX33" s="221"/>
    </row>
    <row r="34" spans="1:102" s="222" customFormat="1" ht="20.100000000000001" customHeight="1">
      <c r="A34" s="203"/>
      <c r="B34" s="104" t="s">
        <v>48</v>
      </c>
      <c r="C34" s="215">
        <v>0</v>
      </c>
      <c r="D34" s="216">
        <v>0</v>
      </c>
      <c r="E34" s="217">
        <v>0</v>
      </c>
      <c r="F34" s="218" t="s">
        <v>301</v>
      </c>
      <c r="G34" s="219" t="s">
        <v>301</v>
      </c>
      <c r="H34" s="220" t="s">
        <v>301</v>
      </c>
      <c r="I34" s="218" t="s">
        <v>302</v>
      </c>
      <c r="J34" s="219" t="s">
        <v>302</v>
      </c>
      <c r="K34" s="220" t="s">
        <v>302</v>
      </c>
      <c r="L34" s="218" t="s">
        <v>302</v>
      </c>
      <c r="M34" s="219" t="s">
        <v>302</v>
      </c>
      <c r="N34" s="220" t="s">
        <v>302</v>
      </c>
      <c r="O34" s="203"/>
      <c r="P34" s="221"/>
      <c r="Q34" s="221"/>
      <c r="R34" s="221"/>
      <c r="S34" s="221"/>
      <c r="T34" s="221"/>
      <c r="U34" s="221"/>
      <c r="V34" s="221"/>
      <c r="W34" s="221"/>
      <c r="X34" s="221"/>
      <c r="Y34" s="221"/>
      <c r="Z34" s="221"/>
      <c r="AA34" s="221"/>
      <c r="AB34" s="221"/>
      <c r="AC34" s="221"/>
      <c r="AD34" s="221"/>
      <c r="AE34" s="221"/>
      <c r="AF34" s="221"/>
      <c r="AG34" s="221"/>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1"/>
      <c r="BD34" s="221"/>
      <c r="BE34" s="221"/>
      <c r="BF34" s="221"/>
      <c r="BG34" s="221"/>
      <c r="BH34" s="221"/>
      <c r="BI34" s="221"/>
      <c r="BJ34" s="221"/>
      <c r="BK34" s="221"/>
      <c r="BL34" s="221"/>
      <c r="BM34" s="221"/>
      <c r="BN34" s="221"/>
      <c r="BO34" s="221"/>
      <c r="BP34" s="221"/>
      <c r="BQ34" s="221"/>
      <c r="BR34" s="221"/>
      <c r="BS34" s="221"/>
      <c r="BT34" s="221"/>
      <c r="BU34" s="221"/>
      <c r="BV34" s="221"/>
      <c r="BW34" s="221"/>
      <c r="BX34" s="221"/>
      <c r="BY34" s="221"/>
      <c r="BZ34" s="221"/>
      <c r="CA34" s="221"/>
      <c r="CB34" s="221"/>
      <c r="CC34" s="221"/>
      <c r="CD34" s="221"/>
      <c r="CE34" s="221"/>
      <c r="CF34" s="221"/>
      <c r="CG34" s="221"/>
      <c r="CH34" s="221"/>
      <c r="CI34" s="221"/>
      <c r="CJ34" s="221"/>
      <c r="CK34" s="221"/>
      <c r="CL34" s="221"/>
      <c r="CM34" s="221"/>
      <c r="CN34" s="221"/>
      <c r="CO34" s="221"/>
      <c r="CP34" s="221"/>
      <c r="CQ34" s="221"/>
      <c r="CR34" s="221"/>
      <c r="CS34" s="221"/>
      <c r="CT34" s="221"/>
      <c r="CU34" s="221"/>
      <c r="CV34" s="221"/>
      <c r="CW34" s="221"/>
      <c r="CX34" s="221"/>
    </row>
    <row r="35" spans="1:102" s="222" customFormat="1" ht="20.100000000000001" customHeight="1">
      <c r="A35" s="203"/>
      <c r="B35" s="104" t="s">
        <v>39</v>
      </c>
      <c r="C35" s="215">
        <v>0</v>
      </c>
      <c r="D35" s="216">
        <v>0</v>
      </c>
      <c r="E35" s="217">
        <v>0</v>
      </c>
      <c r="F35" s="218" t="s">
        <v>301</v>
      </c>
      <c r="G35" s="219" t="s">
        <v>301</v>
      </c>
      <c r="H35" s="220" t="s">
        <v>301</v>
      </c>
      <c r="I35" s="218" t="s">
        <v>302</v>
      </c>
      <c r="J35" s="219" t="s">
        <v>302</v>
      </c>
      <c r="K35" s="220" t="s">
        <v>302</v>
      </c>
      <c r="L35" s="218" t="s">
        <v>302</v>
      </c>
      <c r="M35" s="219" t="s">
        <v>302</v>
      </c>
      <c r="N35" s="220" t="s">
        <v>302</v>
      </c>
      <c r="O35" s="203"/>
      <c r="P35" s="221"/>
      <c r="Q35" s="221"/>
      <c r="R35" s="221"/>
      <c r="S35" s="221"/>
      <c r="T35" s="221"/>
      <c r="U35" s="221"/>
      <c r="V35" s="221"/>
      <c r="W35" s="221"/>
      <c r="X35" s="221"/>
      <c r="Y35" s="221"/>
      <c r="Z35" s="221"/>
      <c r="AA35" s="221"/>
      <c r="AB35" s="221"/>
      <c r="AC35" s="221"/>
      <c r="AD35" s="221"/>
      <c r="AE35" s="221"/>
      <c r="AF35" s="221"/>
      <c r="AG35" s="221"/>
      <c r="AH35" s="221"/>
      <c r="AI35" s="221"/>
      <c r="AJ35" s="221"/>
      <c r="AK35" s="221"/>
      <c r="AL35" s="221"/>
      <c r="AM35" s="221"/>
      <c r="AN35" s="221"/>
      <c r="AO35" s="221"/>
      <c r="AP35" s="221"/>
      <c r="AQ35" s="221"/>
      <c r="AR35" s="221"/>
      <c r="AS35" s="221"/>
      <c r="AT35" s="221"/>
      <c r="AU35" s="221"/>
      <c r="AV35" s="221"/>
      <c r="AW35" s="221"/>
      <c r="AX35" s="221"/>
      <c r="AY35" s="221"/>
      <c r="AZ35" s="221"/>
      <c r="BA35" s="221"/>
      <c r="BB35" s="221"/>
      <c r="BC35" s="221"/>
      <c r="BD35" s="221"/>
      <c r="BE35" s="221"/>
      <c r="BF35" s="221"/>
      <c r="BG35" s="221"/>
      <c r="BH35" s="221"/>
      <c r="BI35" s="221"/>
      <c r="BJ35" s="221"/>
      <c r="BK35" s="221"/>
      <c r="BL35" s="221"/>
      <c r="BM35" s="221"/>
      <c r="BN35" s="221"/>
      <c r="BO35" s="221"/>
      <c r="BP35" s="221"/>
      <c r="BQ35" s="221"/>
      <c r="BR35" s="221"/>
      <c r="BS35" s="221"/>
      <c r="BT35" s="221"/>
      <c r="BU35" s="221"/>
      <c r="BV35" s="221"/>
      <c r="BW35" s="221"/>
      <c r="BX35" s="221"/>
      <c r="BY35" s="221"/>
      <c r="BZ35" s="221"/>
      <c r="CA35" s="221"/>
      <c r="CB35" s="221"/>
      <c r="CC35" s="221"/>
      <c r="CD35" s="221"/>
      <c r="CE35" s="221"/>
      <c r="CF35" s="221"/>
      <c r="CG35" s="221"/>
      <c r="CH35" s="221"/>
      <c r="CI35" s="221"/>
      <c r="CJ35" s="221"/>
      <c r="CK35" s="221"/>
      <c r="CL35" s="221"/>
      <c r="CM35" s="221"/>
      <c r="CN35" s="221"/>
      <c r="CO35" s="221"/>
      <c r="CP35" s="221"/>
      <c r="CQ35" s="221"/>
      <c r="CR35" s="221"/>
      <c r="CS35" s="221"/>
      <c r="CT35" s="221"/>
      <c r="CU35" s="221"/>
      <c r="CV35" s="221"/>
      <c r="CW35" s="221"/>
      <c r="CX35" s="221"/>
    </row>
    <row r="36" spans="1:102" s="222" customFormat="1" ht="20.100000000000001" customHeight="1">
      <c r="A36" s="203"/>
      <c r="B36" s="104" t="s">
        <v>299</v>
      </c>
      <c r="C36" s="215">
        <v>678.75202063999996</v>
      </c>
      <c r="D36" s="216">
        <v>483.56586200000004</v>
      </c>
      <c r="E36" s="217">
        <v>464.44530700000001</v>
      </c>
      <c r="F36" s="218">
        <v>2.7169072281526021</v>
      </c>
      <c r="G36" s="219">
        <v>3.2713413503949949</v>
      </c>
      <c r="H36" s="220">
        <v>3.8373394523286675</v>
      </c>
      <c r="I36" s="218">
        <v>236.27788682900692</v>
      </c>
      <c r="J36" s="219">
        <v>191.73149024374979</v>
      </c>
      <c r="K36" s="220">
        <v>203.00275895262479</v>
      </c>
      <c r="L36" s="218">
        <v>6.4194509857835147</v>
      </c>
      <c r="M36" s="219">
        <v>6.2721915220723332</v>
      </c>
      <c r="N36" s="220">
        <v>7.7899049586047378</v>
      </c>
      <c r="O36" s="203"/>
      <c r="P36" s="221"/>
      <c r="Q36" s="221"/>
      <c r="R36" s="221"/>
      <c r="S36" s="221"/>
      <c r="T36" s="221"/>
      <c r="U36" s="221"/>
      <c r="V36" s="221"/>
      <c r="W36" s="221"/>
      <c r="X36" s="221"/>
      <c r="Y36" s="221"/>
      <c r="Z36" s="221"/>
      <c r="AA36" s="221"/>
      <c r="AB36" s="221"/>
      <c r="AC36" s="221"/>
      <c r="AD36" s="221"/>
      <c r="AE36" s="221"/>
      <c r="AF36" s="221"/>
      <c r="AG36" s="221"/>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1"/>
      <c r="BD36" s="221"/>
      <c r="BE36" s="221"/>
      <c r="BF36" s="221"/>
      <c r="BG36" s="221"/>
      <c r="BH36" s="221"/>
      <c r="BI36" s="221"/>
      <c r="BJ36" s="221"/>
      <c r="BK36" s="221"/>
      <c r="BL36" s="221"/>
      <c r="BM36" s="221"/>
      <c r="BN36" s="221"/>
      <c r="BO36" s="221"/>
      <c r="BP36" s="221"/>
      <c r="BQ36" s="221"/>
      <c r="BR36" s="221"/>
      <c r="BS36" s="221"/>
      <c r="BT36" s="221"/>
      <c r="BU36" s="221"/>
      <c r="BV36" s="221"/>
      <c r="BW36" s="221"/>
      <c r="BX36" s="221"/>
      <c r="BY36" s="221"/>
      <c r="BZ36" s="221"/>
      <c r="CA36" s="221"/>
      <c r="CB36" s="221"/>
      <c r="CC36" s="221"/>
      <c r="CD36" s="221"/>
      <c r="CE36" s="221"/>
      <c r="CF36" s="221"/>
      <c r="CG36" s="221"/>
      <c r="CH36" s="221"/>
      <c r="CI36" s="221"/>
      <c r="CJ36" s="221"/>
      <c r="CK36" s="221"/>
      <c r="CL36" s="221"/>
      <c r="CM36" s="221"/>
      <c r="CN36" s="221"/>
      <c r="CO36" s="221"/>
      <c r="CP36" s="221"/>
      <c r="CQ36" s="221"/>
      <c r="CR36" s="221"/>
      <c r="CS36" s="221"/>
      <c r="CT36" s="221"/>
      <c r="CU36" s="221"/>
      <c r="CV36" s="221"/>
      <c r="CW36" s="221"/>
      <c r="CX36" s="221"/>
    </row>
    <row r="37" spans="1:102" s="222" customFormat="1" ht="20.100000000000001" customHeight="1">
      <c r="A37" s="203"/>
      <c r="B37" s="104" t="s">
        <v>66</v>
      </c>
      <c r="C37" s="215">
        <v>0</v>
      </c>
      <c r="D37" s="216">
        <v>0</v>
      </c>
      <c r="E37" s="217">
        <v>0</v>
      </c>
      <c r="F37" s="218" t="s">
        <v>301</v>
      </c>
      <c r="G37" s="219" t="s">
        <v>301</v>
      </c>
      <c r="H37" s="220" t="s">
        <v>301</v>
      </c>
      <c r="I37" s="218" t="s">
        <v>302</v>
      </c>
      <c r="J37" s="219" t="s">
        <v>302</v>
      </c>
      <c r="K37" s="220" t="s">
        <v>302</v>
      </c>
      <c r="L37" s="218" t="s">
        <v>302</v>
      </c>
      <c r="M37" s="219" t="s">
        <v>302</v>
      </c>
      <c r="N37" s="220" t="s">
        <v>302</v>
      </c>
      <c r="O37" s="203"/>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c r="AZ37" s="221"/>
      <c r="BA37" s="221"/>
      <c r="BB37" s="221"/>
      <c r="BC37" s="221"/>
      <c r="BD37" s="221"/>
      <c r="BE37" s="221"/>
      <c r="BF37" s="221"/>
      <c r="BG37" s="221"/>
      <c r="BH37" s="221"/>
      <c r="BI37" s="221"/>
      <c r="BJ37" s="221"/>
      <c r="BK37" s="221"/>
      <c r="BL37" s="221"/>
      <c r="BM37" s="221"/>
      <c r="BN37" s="221"/>
      <c r="BO37" s="221"/>
      <c r="BP37" s="221"/>
      <c r="BQ37" s="221"/>
      <c r="BR37" s="221"/>
      <c r="BS37" s="221"/>
      <c r="BT37" s="221"/>
      <c r="BU37" s="221"/>
      <c r="BV37" s="221"/>
      <c r="BW37" s="221"/>
      <c r="BX37" s="221"/>
      <c r="BY37" s="221"/>
      <c r="BZ37" s="221"/>
      <c r="CA37" s="221"/>
      <c r="CB37" s="221"/>
      <c r="CC37" s="221"/>
      <c r="CD37" s="221"/>
      <c r="CE37" s="221"/>
      <c r="CF37" s="221"/>
      <c r="CG37" s="221"/>
      <c r="CH37" s="221"/>
      <c r="CI37" s="221"/>
      <c r="CJ37" s="221"/>
      <c r="CK37" s="221"/>
      <c r="CL37" s="221"/>
      <c r="CM37" s="221"/>
      <c r="CN37" s="221"/>
      <c r="CO37" s="221"/>
      <c r="CP37" s="221"/>
      <c r="CQ37" s="221"/>
      <c r="CR37" s="221"/>
      <c r="CS37" s="221"/>
      <c r="CT37" s="221"/>
      <c r="CU37" s="221"/>
      <c r="CV37" s="221"/>
      <c r="CW37" s="221"/>
      <c r="CX37" s="221"/>
    </row>
    <row r="38" spans="1:102" s="222" customFormat="1" ht="20.100000000000001" customHeight="1">
      <c r="A38" s="203"/>
      <c r="B38" s="104" t="s">
        <v>52</v>
      </c>
      <c r="C38" s="215">
        <v>0</v>
      </c>
      <c r="D38" s="216">
        <v>0</v>
      </c>
      <c r="E38" s="217">
        <v>0</v>
      </c>
      <c r="F38" s="218" t="s">
        <v>301</v>
      </c>
      <c r="G38" s="219" t="s">
        <v>301</v>
      </c>
      <c r="H38" s="220" t="s">
        <v>301</v>
      </c>
      <c r="I38" s="218" t="s">
        <v>302</v>
      </c>
      <c r="J38" s="219" t="s">
        <v>302</v>
      </c>
      <c r="K38" s="220" t="s">
        <v>302</v>
      </c>
      <c r="L38" s="218" t="s">
        <v>302</v>
      </c>
      <c r="M38" s="219" t="s">
        <v>302</v>
      </c>
      <c r="N38" s="220" t="s">
        <v>302</v>
      </c>
      <c r="O38" s="203"/>
      <c r="P38" s="221"/>
      <c r="Q38" s="221"/>
      <c r="R38" s="221"/>
      <c r="S38" s="221"/>
      <c r="T38" s="221"/>
      <c r="U38" s="221"/>
      <c r="V38" s="221"/>
      <c r="W38" s="221"/>
      <c r="X38" s="221"/>
      <c r="Y38" s="221"/>
      <c r="Z38" s="221"/>
      <c r="AA38" s="221"/>
      <c r="AB38" s="221"/>
      <c r="AC38" s="221"/>
      <c r="AD38" s="221"/>
      <c r="AE38" s="221"/>
      <c r="AF38" s="221"/>
      <c r="AG38" s="221"/>
      <c r="AH38" s="221"/>
      <c r="AI38" s="221"/>
      <c r="AJ38" s="221"/>
      <c r="AK38" s="221"/>
      <c r="AL38" s="221"/>
      <c r="AM38" s="221"/>
      <c r="AN38" s="221"/>
      <c r="AO38" s="221"/>
      <c r="AP38" s="221"/>
      <c r="AQ38" s="221"/>
      <c r="AR38" s="221"/>
      <c r="AS38" s="221"/>
      <c r="AT38" s="221"/>
      <c r="AU38" s="221"/>
      <c r="AV38" s="221"/>
      <c r="AW38" s="221"/>
      <c r="AX38" s="221"/>
      <c r="AY38" s="221"/>
      <c r="AZ38" s="221"/>
      <c r="BA38" s="221"/>
      <c r="BB38" s="221"/>
      <c r="BC38" s="221"/>
      <c r="BD38" s="221"/>
      <c r="BE38" s="221"/>
      <c r="BF38" s="221"/>
      <c r="BG38" s="221"/>
      <c r="BH38" s="221"/>
      <c r="BI38" s="221"/>
      <c r="BJ38" s="221"/>
      <c r="BK38" s="221"/>
      <c r="BL38" s="221"/>
      <c r="BM38" s="221"/>
      <c r="BN38" s="221"/>
      <c r="BO38" s="221"/>
      <c r="BP38" s="221"/>
      <c r="BQ38" s="221"/>
      <c r="BR38" s="221"/>
      <c r="BS38" s="221"/>
      <c r="BT38" s="221"/>
      <c r="BU38" s="221"/>
      <c r="BV38" s="221"/>
      <c r="BW38" s="221"/>
      <c r="BX38" s="221"/>
      <c r="BY38" s="221"/>
      <c r="BZ38" s="221"/>
      <c r="CA38" s="221"/>
      <c r="CB38" s="221"/>
      <c r="CC38" s="221"/>
      <c r="CD38" s="221"/>
      <c r="CE38" s="221"/>
      <c r="CF38" s="221"/>
      <c r="CG38" s="221"/>
      <c r="CH38" s="221"/>
      <c r="CI38" s="221"/>
      <c r="CJ38" s="221"/>
      <c r="CK38" s="221"/>
      <c r="CL38" s="221"/>
      <c r="CM38" s="221"/>
      <c r="CN38" s="221"/>
      <c r="CO38" s="221"/>
      <c r="CP38" s="221"/>
      <c r="CQ38" s="221"/>
      <c r="CR38" s="221"/>
      <c r="CS38" s="221"/>
      <c r="CT38" s="221"/>
      <c r="CU38" s="221"/>
      <c r="CV38" s="221"/>
      <c r="CW38" s="221"/>
      <c r="CX38" s="221"/>
    </row>
    <row r="39" spans="1:102" s="222" customFormat="1" ht="20.100000000000001" customHeight="1">
      <c r="A39" s="203"/>
      <c r="B39" s="104" t="s">
        <v>49</v>
      </c>
      <c r="C39" s="215">
        <v>0</v>
      </c>
      <c r="D39" s="216">
        <v>0</v>
      </c>
      <c r="E39" s="217">
        <v>0</v>
      </c>
      <c r="F39" s="218" t="s">
        <v>301</v>
      </c>
      <c r="G39" s="219" t="s">
        <v>301</v>
      </c>
      <c r="H39" s="220" t="s">
        <v>301</v>
      </c>
      <c r="I39" s="218" t="s">
        <v>302</v>
      </c>
      <c r="J39" s="219" t="s">
        <v>302</v>
      </c>
      <c r="K39" s="220" t="s">
        <v>302</v>
      </c>
      <c r="L39" s="218" t="s">
        <v>302</v>
      </c>
      <c r="M39" s="219" t="s">
        <v>302</v>
      </c>
      <c r="N39" s="220" t="s">
        <v>302</v>
      </c>
      <c r="O39" s="203"/>
      <c r="P39" s="221"/>
      <c r="Q39" s="221"/>
      <c r="R39" s="221"/>
      <c r="S39" s="221"/>
      <c r="T39" s="221"/>
      <c r="U39" s="221"/>
      <c r="V39" s="221"/>
      <c r="W39" s="221"/>
      <c r="X39" s="221"/>
      <c r="Y39" s="221"/>
      <c r="Z39" s="221"/>
      <c r="AA39" s="221"/>
      <c r="AB39" s="221"/>
      <c r="AC39" s="221"/>
      <c r="AD39" s="221"/>
      <c r="AE39" s="221"/>
      <c r="AF39" s="221"/>
      <c r="AG39" s="221"/>
      <c r="AH39" s="221"/>
      <c r="AI39" s="221"/>
      <c r="AJ39" s="221"/>
      <c r="AK39" s="221"/>
      <c r="AL39" s="221"/>
      <c r="AM39" s="221"/>
      <c r="AN39" s="221"/>
      <c r="AO39" s="221"/>
      <c r="AP39" s="221"/>
      <c r="AQ39" s="221"/>
      <c r="AR39" s="221"/>
      <c r="AS39" s="221"/>
      <c r="AT39" s="221"/>
      <c r="AU39" s="221"/>
      <c r="AV39" s="221"/>
      <c r="AW39" s="221"/>
      <c r="AX39" s="221"/>
      <c r="AY39" s="221"/>
      <c r="AZ39" s="221"/>
      <c r="BA39" s="221"/>
      <c r="BB39" s="221"/>
      <c r="BC39" s="221"/>
      <c r="BD39" s="221"/>
      <c r="BE39" s="221"/>
      <c r="BF39" s="221"/>
      <c r="BG39" s="221"/>
      <c r="BH39" s="221"/>
      <c r="BI39" s="221"/>
      <c r="BJ39" s="221"/>
      <c r="BK39" s="221"/>
      <c r="BL39" s="221"/>
      <c r="BM39" s="221"/>
      <c r="BN39" s="221"/>
      <c r="BO39" s="221"/>
      <c r="BP39" s="221"/>
      <c r="BQ39" s="221"/>
      <c r="BR39" s="221"/>
      <c r="BS39" s="221"/>
      <c r="BT39" s="221"/>
      <c r="BU39" s="221"/>
      <c r="BV39" s="221"/>
      <c r="BW39" s="221"/>
      <c r="BX39" s="221"/>
      <c r="BY39" s="221"/>
      <c r="BZ39" s="221"/>
      <c r="CA39" s="221"/>
      <c r="CB39" s="221"/>
      <c r="CC39" s="221"/>
      <c r="CD39" s="221"/>
      <c r="CE39" s="221"/>
      <c r="CF39" s="221"/>
      <c r="CG39" s="221"/>
      <c r="CH39" s="221"/>
      <c r="CI39" s="221"/>
      <c r="CJ39" s="221"/>
      <c r="CK39" s="221"/>
      <c r="CL39" s="221"/>
      <c r="CM39" s="221"/>
      <c r="CN39" s="221"/>
      <c r="CO39" s="221"/>
      <c r="CP39" s="221"/>
      <c r="CQ39" s="221"/>
      <c r="CR39" s="221"/>
      <c r="CS39" s="221"/>
      <c r="CT39" s="221"/>
      <c r="CU39" s="221"/>
      <c r="CV39" s="221"/>
      <c r="CW39" s="221"/>
      <c r="CX39" s="221"/>
    </row>
    <row r="40" spans="1:102" s="222" customFormat="1" ht="20.100000000000001" customHeight="1">
      <c r="A40" s="203"/>
      <c r="B40" s="104" t="s">
        <v>42</v>
      </c>
      <c r="C40" s="215">
        <v>2.8369620000000002</v>
      </c>
      <c r="D40" s="216">
        <v>3.0969720000000001</v>
      </c>
      <c r="E40" s="217">
        <v>3.543542</v>
      </c>
      <c r="F40" s="218">
        <v>0</v>
      </c>
      <c r="G40" s="219">
        <v>0</v>
      </c>
      <c r="H40" s="220">
        <v>0</v>
      </c>
      <c r="I40" s="218" t="s">
        <v>302</v>
      </c>
      <c r="J40" s="219" t="s">
        <v>302</v>
      </c>
      <c r="K40" s="220" t="s">
        <v>302</v>
      </c>
      <c r="L40" s="218">
        <v>2.4563247586678987</v>
      </c>
      <c r="M40" s="219">
        <v>4.3366552878101583</v>
      </c>
      <c r="N40" s="220">
        <v>2.1797117121795084</v>
      </c>
      <c r="O40" s="203"/>
      <c r="P40" s="221"/>
      <c r="Q40" s="221"/>
      <c r="R40" s="221"/>
      <c r="S40" s="221"/>
      <c r="T40" s="221"/>
      <c r="U40" s="221"/>
      <c r="V40" s="221"/>
      <c r="W40" s="221"/>
      <c r="X40" s="221"/>
      <c r="Y40" s="221"/>
      <c r="Z40" s="221"/>
      <c r="AA40" s="221"/>
      <c r="AB40" s="221"/>
      <c r="AC40" s="221"/>
      <c r="AD40" s="221"/>
      <c r="AE40" s="221"/>
      <c r="AF40" s="221"/>
      <c r="AG40" s="221"/>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1"/>
      <c r="BD40" s="221"/>
      <c r="BE40" s="221"/>
      <c r="BF40" s="221"/>
      <c r="BG40" s="221"/>
      <c r="BH40" s="221"/>
      <c r="BI40" s="221"/>
      <c r="BJ40" s="221"/>
      <c r="BK40" s="221"/>
      <c r="BL40" s="221"/>
      <c r="BM40" s="221"/>
      <c r="BN40" s="221"/>
      <c r="BO40" s="221"/>
      <c r="BP40" s="221"/>
      <c r="BQ40" s="221"/>
      <c r="BR40" s="221"/>
      <c r="BS40" s="221"/>
      <c r="BT40" s="221"/>
      <c r="BU40" s="221"/>
      <c r="BV40" s="221"/>
      <c r="BW40" s="221"/>
      <c r="BX40" s="221"/>
      <c r="BY40" s="221"/>
      <c r="BZ40" s="221"/>
      <c r="CA40" s="221"/>
      <c r="CB40" s="221"/>
      <c r="CC40" s="221"/>
      <c r="CD40" s="221"/>
      <c r="CE40" s="221"/>
      <c r="CF40" s="221"/>
      <c r="CG40" s="221"/>
      <c r="CH40" s="221"/>
      <c r="CI40" s="221"/>
      <c r="CJ40" s="221"/>
      <c r="CK40" s="221"/>
      <c r="CL40" s="221"/>
      <c r="CM40" s="221"/>
      <c r="CN40" s="221"/>
      <c r="CO40" s="221"/>
      <c r="CP40" s="221"/>
      <c r="CQ40" s="221"/>
      <c r="CR40" s="221"/>
      <c r="CS40" s="221"/>
      <c r="CT40" s="221"/>
      <c r="CU40" s="221"/>
      <c r="CV40" s="221"/>
      <c r="CW40" s="221"/>
      <c r="CX40" s="221"/>
    </row>
    <row r="41" spans="1:102" s="222" customFormat="1" ht="20.100000000000001" customHeight="1">
      <c r="A41" s="203"/>
      <c r="B41" s="104" t="s">
        <v>234</v>
      </c>
      <c r="C41" s="215">
        <v>0</v>
      </c>
      <c r="D41" s="216">
        <v>0</v>
      </c>
      <c r="E41" s="217">
        <v>0</v>
      </c>
      <c r="F41" s="218" t="s">
        <v>301</v>
      </c>
      <c r="G41" s="219" t="s">
        <v>301</v>
      </c>
      <c r="H41" s="220" t="s">
        <v>301</v>
      </c>
      <c r="I41" s="218" t="s">
        <v>302</v>
      </c>
      <c r="J41" s="219" t="s">
        <v>302</v>
      </c>
      <c r="K41" s="220" t="s">
        <v>302</v>
      </c>
      <c r="L41" s="218" t="s">
        <v>302</v>
      </c>
      <c r="M41" s="219" t="s">
        <v>302</v>
      </c>
      <c r="N41" s="220" t="s">
        <v>302</v>
      </c>
      <c r="O41" s="203"/>
      <c r="P41" s="221"/>
      <c r="Q41" s="221"/>
      <c r="R41" s="221"/>
      <c r="S41" s="221"/>
      <c r="T41" s="221"/>
      <c r="U41" s="221"/>
      <c r="V41" s="221"/>
      <c r="W41" s="221"/>
      <c r="X41" s="221"/>
      <c r="Y41" s="221"/>
      <c r="Z41" s="221"/>
      <c r="AA41" s="221"/>
      <c r="AB41" s="221"/>
      <c r="AC41" s="221"/>
      <c r="AD41" s="221"/>
      <c r="AE41" s="221"/>
      <c r="AF41" s="221"/>
      <c r="AG41" s="221"/>
      <c r="AH41" s="221"/>
      <c r="AI41" s="221"/>
      <c r="AJ41" s="221"/>
      <c r="AK41" s="221"/>
      <c r="AL41" s="221"/>
      <c r="AM41" s="221"/>
      <c r="AN41" s="221"/>
      <c r="AO41" s="221"/>
      <c r="AP41" s="221"/>
      <c r="AQ41" s="221"/>
      <c r="AR41" s="221"/>
      <c r="AS41" s="221"/>
      <c r="AT41" s="221"/>
      <c r="AU41" s="221"/>
      <c r="AV41" s="221"/>
      <c r="AW41" s="221"/>
      <c r="AX41" s="221"/>
      <c r="AY41" s="221"/>
      <c r="AZ41" s="221"/>
      <c r="BA41" s="221"/>
      <c r="BB41" s="221"/>
      <c r="BC41" s="221"/>
      <c r="BD41" s="221"/>
      <c r="BE41" s="221"/>
      <c r="BF41" s="221"/>
      <c r="BG41" s="221"/>
      <c r="BH41" s="221"/>
      <c r="BI41" s="221"/>
      <c r="BJ41" s="221"/>
      <c r="BK41" s="221"/>
      <c r="BL41" s="221"/>
      <c r="BM41" s="221"/>
      <c r="BN41" s="221"/>
      <c r="BO41" s="221"/>
      <c r="BP41" s="221"/>
      <c r="BQ41" s="221"/>
      <c r="BR41" s="221"/>
      <c r="BS41" s="221"/>
      <c r="BT41" s="221"/>
      <c r="BU41" s="221"/>
      <c r="BV41" s="221"/>
      <c r="BW41" s="221"/>
      <c r="BX41" s="221"/>
      <c r="BY41" s="221"/>
      <c r="BZ41" s="221"/>
      <c r="CA41" s="221"/>
      <c r="CB41" s="221"/>
      <c r="CC41" s="221"/>
      <c r="CD41" s="221"/>
      <c r="CE41" s="221"/>
      <c r="CF41" s="221"/>
      <c r="CG41" s="221"/>
      <c r="CH41" s="221"/>
      <c r="CI41" s="221"/>
      <c r="CJ41" s="221"/>
      <c r="CK41" s="221"/>
      <c r="CL41" s="221"/>
      <c r="CM41" s="221"/>
      <c r="CN41" s="221"/>
      <c r="CO41" s="221"/>
      <c r="CP41" s="221"/>
      <c r="CQ41" s="221"/>
      <c r="CR41" s="221"/>
      <c r="CS41" s="221"/>
      <c r="CT41" s="221"/>
      <c r="CU41" s="221"/>
      <c r="CV41" s="221"/>
      <c r="CW41" s="221"/>
      <c r="CX41" s="221"/>
    </row>
    <row r="42" spans="1:102" s="222" customFormat="1" ht="20.100000000000001" customHeight="1">
      <c r="A42" s="203"/>
      <c r="B42" s="104" t="s">
        <v>59</v>
      </c>
      <c r="C42" s="215">
        <v>0</v>
      </c>
      <c r="D42" s="216">
        <v>0</v>
      </c>
      <c r="E42" s="217">
        <v>0</v>
      </c>
      <c r="F42" s="218" t="s">
        <v>301</v>
      </c>
      <c r="G42" s="219" t="s">
        <v>301</v>
      </c>
      <c r="H42" s="220" t="s">
        <v>301</v>
      </c>
      <c r="I42" s="218" t="s">
        <v>302</v>
      </c>
      <c r="J42" s="219" t="s">
        <v>302</v>
      </c>
      <c r="K42" s="220" t="s">
        <v>302</v>
      </c>
      <c r="L42" s="218" t="s">
        <v>302</v>
      </c>
      <c r="M42" s="219" t="s">
        <v>302</v>
      </c>
      <c r="N42" s="220" t="s">
        <v>302</v>
      </c>
      <c r="O42" s="203"/>
      <c r="P42" s="221"/>
      <c r="Q42" s="221"/>
      <c r="R42" s="221"/>
      <c r="S42" s="221"/>
      <c r="T42" s="221"/>
      <c r="U42" s="221"/>
      <c r="V42" s="221"/>
      <c r="W42" s="221"/>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221"/>
      <c r="AZ42" s="221"/>
      <c r="BA42" s="221"/>
      <c r="BB42" s="221"/>
      <c r="BC42" s="221"/>
      <c r="BD42" s="221"/>
      <c r="BE42" s="221"/>
      <c r="BF42" s="221"/>
      <c r="BG42" s="221"/>
      <c r="BH42" s="221"/>
      <c r="BI42" s="221"/>
      <c r="BJ42" s="221"/>
      <c r="BK42" s="221"/>
      <c r="BL42" s="221"/>
      <c r="BM42" s="221"/>
      <c r="BN42" s="221"/>
      <c r="BO42" s="221"/>
      <c r="BP42" s="221"/>
      <c r="BQ42" s="221"/>
      <c r="BR42" s="221"/>
      <c r="BS42" s="221"/>
      <c r="BT42" s="221"/>
      <c r="BU42" s="221"/>
      <c r="BV42" s="221"/>
      <c r="BW42" s="221"/>
      <c r="BX42" s="221"/>
      <c r="BY42" s="221"/>
      <c r="BZ42" s="221"/>
      <c r="CA42" s="221"/>
      <c r="CB42" s="221"/>
      <c r="CC42" s="221"/>
      <c r="CD42" s="221"/>
      <c r="CE42" s="221"/>
      <c r="CF42" s="221"/>
      <c r="CG42" s="221"/>
      <c r="CH42" s="221"/>
      <c r="CI42" s="221"/>
      <c r="CJ42" s="221"/>
      <c r="CK42" s="221"/>
      <c r="CL42" s="221"/>
      <c r="CM42" s="221"/>
      <c r="CN42" s="221"/>
      <c r="CO42" s="221"/>
      <c r="CP42" s="221"/>
      <c r="CQ42" s="221"/>
      <c r="CR42" s="221"/>
      <c r="CS42" s="221"/>
      <c r="CT42" s="221"/>
      <c r="CU42" s="221"/>
      <c r="CV42" s="221"/>
      <c r="CW42" s="221"/>
      <c r="CX42" s="221"/>
    </row>
    <row r="43" spans="1:102" s="222" customFormat="1" ht="20.100000000000001" customHeight="1">
      <c r="A43" s="203"/>
      <c r="B43" s="104" t="s">
        <v>64</v>
      </c>
      <c r="C43" s="215">
        <v>0</v>
      </c>
      <c r="D43" s="216">
        <v>0</v>
      </c>
      <c r="E43" s="217">
        <v>0</v>
      </c>
      <c r="F43" s="218" t="s">
        <v>301</v>
      </c>
      <c r="G43" s="219" t="s">
        <v>301</v>
      </c>
      <c r="H43" s="220" t="s">
        <v>301</v>
      </c>
      <c r="I43" s="218" t="s">
        <v>302</v>
      </c>
      <c r="J43" s="219" t="s">
        <v>302</v>
      </c>
      <c r="K43" s="220" t="s">
        <v>302</v>
      </c>
      <c r="L43" s="218" t="s">
        <v>302</v>
      </c>
      <c r="M43" s="219" t="s">
        <v>302</v>
      </c>
      <c r="N43" s="220" t="s">
        <v>302</v>
      </c>
      <c r="O43" s="203"/>
      <c r="P43" s="221"/>
      <c r="Q43" s="221"/>
      <c r="R43" s="221"/>
      <c r="S43" s="221"/>
      <c r="T43" s="221"/>
      <c r="U43" s="221"/>
      <c r="V43" s="221"/>
      <c r="W43" s="221"/>
      <c r="X43" s="221"/>
      <c r="Y43" s="221"/>
      <c r="Z43" s="221"/>
      <c r="AA43" s="221"/>
      <c r="AB43" s="221"/>
      <c r="AC43" s="221"/>
      <c r="AD43" s="221"/>
      <c r="AE43" s="221"/>
      <c r="AF43" s="221"/>
      <c r="AG43" s="221"/>
      <c r="AH43" s="221"/>
      <c r="AI43" s="221"/>
      <c r="AJ43" s="221"/>
      <c r="AK43" s="221"/>
      <c r="AL43" s="221"/>
      <c r="AM43" s="221"/>
      <c r="AN43" s="221"/>
      <c r="AO43" s="221"/>
      <c r="AP43" s="221"/>
      <c r="AQ43" s="221"/>
      <c r="AR43" s="221"/>
      <c r="AS43" s="221"/>
      <c r="AT43" s="221"/>
      <c r="AU43" s="221"/>
      <c r="AV43" s="221"/>
      <c r="AW43" s="221"/>
      <c r="AX43" s="221"/>
      <c r="AY43" s="221"/>
      <c r="AZ43" s="221"/>
      <c r="BA43" s="221"/>
      <c r="BB43" s="221"/>
      <c r="BC43" s="221"/>
      <c r="BD43" s="221"/>
      <c r="BE43" s="221"/>
      <c r="BF43" s="221"/>
      <c r="BG43" s="221"/>
      <c r="BH43" s="221"/>
      <c r="BI43" s="221"/>
      <c r="BJ43" s="221"/>
      <c r="BK43" s="221"/>
      <c r="BL43" s="221"/>
      <c r="BM43" s="221"/>
      <c r="BN43" s="221"/>
      <c r="BO43" s="221"/>
      <c r="BP43" s="221"/>
      <c r="BQ43" s="221"/>
      <c r="BR43" s="221"/>
      <c r="BS43" s="221"/>
      <c r="BT43" s="221"/>
      <c r="BU43" s="221"/>
      <c r="BV43" s="221"/>
      <c r="BW43" s="221"/>
      <c r="BX43" s="221"/>
      <c r="BY43" s="221"/>
      <c r="BZ43" s="221"/>
      <c r="CA43" s="221"/>
      <c r="CB43" s="221"/>
      <c r="CC43" s="221"/>
      <c r="CD43" s="221"/>
      <c r="CE43" s="221"/>
      <c r="CF43" s="221"/>
      <c r="CG43" s="221"/>
      <c r="CH43" s="221"/>
      <c r="CI43" s="221"/>
      <c r="CJ43" s="221"/>
      <c r="CK43" s="221"/>
      <c r="CL43" s="221"/>
      <c r="CM43" s="221"/>
      <c r="CN43" s="221"/>
      <c r="CO43" s="221"/>
      <c r="CP43" s="221"/>
      <c r="CQ43" s="221"/>
      <c r="CR43" s="221"/>
      <c r="CS43" s="221"/>
      <c r="CT43" s="221"/>
      <c r="CU43" s="221"/>
      <c r="CV43" s="221"/>
      <c r="CW43" s="221"/>
      <c r="CX43" s="221"/>
    </row>
    <row r="44" spans="1:102" s="222" customFormat="1" ht="20.100000000000001" customHeight="1">
      <c r="A44" s="203"/>
      <c r="B44" s="104" t="s">
        <v>57</v>
      </c>
      <c r="C44" s="215">
        <v>0</v>
      </c>
      <c r="D44" s="216">
        <v>0</v>
      </c>
      <c r="E44" s="217">
        <v>0</v>
      </c>
      <c r="F44" s="218" t="s">
        <v>301</v>
      </c>
      <c r="G44" s="219" t="s">
        <v>301</v>
      </c>
      <c r="H44" s="220" t="s">
        <v>301</v>
      </c>
      <c r="I44" s="218" t="s">
        <v>302</v>
      </c>
      <c r="J44" s="219" t="s">
        <v>302</v>
      </c>
      <c r="K44" s="220" t="s">
        <v>302</v>
      </c>
      <c r="L44" s="218" t="s">
        <v>302</v>
      </c>
      <c r="M44" s="219" t="s">
        <v>302</v>
      </c>
      <c r="N44" s="220" t="s">
        <v>302</v>
      </c>
      <c r="O44" s="203"/>
      <c r="P44" s="221"/>
      <c r="Q44" s="221"/>
      <c r="R44" s="221"/>
      <c r="S44" s="221"/>
      <c r="T44" s="221"/>
      <c r="U44" s="221"/>
      <c r="V44" s="221"/>
      <c r="W44" s="221"/>
      <c r="X44" s="221"/>
      <c r="Y44" s="221"/>
      <c r="Z44" s="221"/>
      <c r="AA44" s="221"/>
      <c r="AB44" s="221"/>
      <c r="AC44" s="221"/>
      <c r="AD44" s="221"/>
      <c r="AE44" s="221"/>
      <c r="AF44" s="221"/>
      <c r="AG44" s="221"/>
      <c r="AH44" s="221"/>
      <c r="AI44" s="221"/>
      <c r="AJ44" s="221"/>
      <c r="AK44" s="221"/>
      <c r="AL44" s="221"/>
      <c r="AM44" s="221"/>
      <c r="AN44" s="221"/>
      <c r="AO44" s="221"/>
      <c r="AP44" s="221"/>
      <c r="AQ44" s="221"/>
      <c r="AR44" s="221"/>
      <c r="AS44" s="221"/>
      <c r="AT44" s="221"/>
      <c r="AU44" s="221"/>
      <c r="AV44" s="221"/>
      <c r="AW44" s="221"/>
      <c r="AX44" s="221"/>
      <c r="AY44" s="221"/>
      <c r="AZ44" s="221"/>
      <c r="BA44" s="221"/>
      <c r="BB44" s="221"/>
      <c r="BC44" s="221"/>
      <c r="BD44" s="221"/>
      <c r="BE44" s="221"/>
      <c r="BF44" s="221"/>
      <c r="BG44" s="221"/>
      <c r="BH44" s="221"/>
      <c r="BI44" s="221"/>
      <c r="BJ44" s="221"/>
      <c r="BK44" s="221"/>
      <c r="BL44" s="221"/>
      <c r="BM44" s="221"/>
      <c r="BN44" s="221"/>
      <c r="BO44" s="221"/>
      <c r="BP44" s="221"/>
      <c r="BQ44" s="221"/>
      <c r="BR44" s="221"/>
      <c r="BS44" s="221"/>
      <c r="BT44" s="221"/>
      <c r="BU44" s="221"/>
      <c r="BV44" s="221"/>
      <c r="BW44" s="221"/>
      <c r="BX44" s="221"/>
      <c r="BY44" s="221"/>
      <c r="BZ44" s="221"/>
      <c r="CA44" s="221"/>
      <c r="CB44" s="221"/>
      <c r="CC44" s="221"/>
      <c r="CD44" s="221"/>
      <c r="CE44" s="221"/>
      <c r="CF44" s="221"/>
      <c r="CG44" s="221"/>
      <c r="CH44" s="221"/>
      <c r="CI44" s="221"/>
      <c r="CJ44" s="221"/>
      <c r="CK44" s="221"/>
      <c r="CL44" s="221"/>
      <c r="CM44" s="221"/>
      <c r="CN44" s="221"/>
      <c r="CO44" s="221"/>
      <c r="CP44" s="221"/>
      <c r="CQ44" s="221"/>
      <c r="CR44" s="221"/>
      <c r="CS44" s="221"/>
      <c r="CT44" s="221"/>
      <c r="CU44" s="221"/>
      <c r="CV44" s="221"/>
      <c r="CW44" s="221"/>
      <c r="CX44" s="221"/>
    </row>
    <row r="45" spans="1:102" s="222" customFormat="1" ht="20.100000000000001" customHeight="1">
      <c r="A45" s="203"/>
      <c r="B45" s="104" t="s">
        <v>60</v>
      </c>
      <c r="C45" s="215">
        <v>0</v>
      </c>
      <c r="D45" s="216">
        <v>0</v>
      </c>
      <c r="E45" s="217">
        <v>0</v>
      </c>
      <c r="F45" s="218" t="s">
        <v>301</v>
      </c>
      <c r="G45" s="219" t="s">
        <v>301</v>
      </c>
      <c r="H45" s="220" t="s">
        <v>301</v>
      </c>
      <c r="I45" s="218" t="s">
        <v>302</v>
      </c>
      <c r="J45" s="219" t="s">
        <v>302</v>
      </c>
      <c r="K45" s="220" t="s">
        <v>302</v>
      </c>
      <c r="L45" s="218" t="s">
        <v>302</v>
      </c>
      <c r="M45" s="219" t="s">
        <v>302</v>
      </c>
      <c r="N45" s="220" t="s">
        <v>302</v>
      </c>
      <c r="O45" s="203"/>
      <c r="P45" s="221"/>
      <c r="Q45" s="221"/>
      <c r="R45" s="221"/>
      <c r="S45" s="221"/>
      <c r="T45" s="221"/>
      <c r="U45" s="221"/>
      <c r="V45" s="221"/>
      <c r="W45" s="221"/>
      <c r="X45" s="221"/>
      <c r="Y45" s="221"/>
      <c r="Z45" s="221"/>
      <c r="AA45" s="221"/>
      <c r="AB45" s="221"/>
      <c r="AC45" s="221"/>
      <c r="AD45" s="221"/>
      <c r="AE45" s="221"/>
      <c r="AF45" s="221"/>
      <c r="AG45" s="221"/>
      <c r="AH45" s="221"/>
      <c r="AI45" s="221"/>
      <c r="AJ45" s="221"/>
      <c r="AK45" s="221"/>
      <c r="AL45" s="221"/>
      <c r="AM45" s="221"/>
      <c r="AN45" s="221"/>
      <c r="AO45" s="221"/>
      <c r="AP45" s="221"/>
      <c r="AQ45" s="221"/>
      <c r="AR45" s="221"/>
      <c r="AS45" s="221"/>
      <c r="AT45" s="221"/>
      <c r="AU45" s="221"/>
      <c r="AV45" s="221"/>
      <c r="AW45" s="221"/>
      <c r="AX45" s="221"/>
      <c r="AY45" s="221"/>
      <c r="AZ45" s="221"/>
      <c r="BA45" s="221"/>
      <c r="BB45" s="221"/>
      <c r="BC45" s="221"/>
      <c r="BD45" s="221"/>
      <c r="BE45" s="221"/>
      <c r="BF45" s="221"/>
      <c r="BG45" s="221"/>
      <c r="BH45" s="221"/>
      <c r="BI45" s="221"/>
      <c r="BJ45" s="221"/>
      <c r="BK45" s="221"/>
      <c r="BL45" s="221"/>
      <c r="BM45" s="221"/>
      <c r="BN45" s="221"/>
      <c r="BO45" s="221"/>
      <c r="BP45" s="221"/>
      <c r="BQ45" s="221"/>
      <c r="BR45" s="221"/>
      <c r="BS45" s="221"/>
      <c r="BT45" s="221"/>
      <c r="BU45" s="221"/>
      <c r="BV45" s="221"/>
      <c r="BW45" s="221"/>
      <c r="BX45" s="221"/>
      <c r="BY45" s="221"/>
      <c r="BZ45" s="221"/>
      <c r="CA45" s="221"/>
      <c r="CB45" s="221"/>
      <c r="CC45" s="221"/>
      <c r="CD45" s="221"/>
      <c r="CE45" s="221"/>
      <c r="CF45" s="221"/>
      <c r="CG45" s="221"/>
      <c r="CH45" s="221"/>
      <c r="CI45" s="221"/>
      <c r="CJ45" s="221"/>
      <c r="CK45" s="221"/>
      <c r="CL45" s="221"/>
      <c r="CM45" s="221"/>
      <c r="CN45" s="221"/>
      <c r="CO45" s="221"/>
      <c r="CP45" s="221"/>
      <c r="CQ45" s="221"/>
      <c r="CR45" s="221"/>
      <c r="CS45" s="221"/>
      <c r="CT45" s="221"/>
      <c r="CU45" s="221"/>
      <c r="CV45" s="221"/>
      <c r="CW45" s="221"/>
      <c r="CX45" s="221"/>
    </row>
    <row r="46" spans="1:102" s="222" customFormat="1" ht="20.100000000000001" customHeight="1">
      <c r="A46" s="203"/>
      <c r="B46" s="104" t="s">
        <v>226</v>
      </c>
      <c r="C46" s="215">
        <v>0</v>
      </c>
      <c r="D46" s="216">
        <v>0</v>
      </c>
      <c r="E46" s="217">
        <v>0</v>
      </c>
      <c r="F46" s="218" t="s">
        <v>301</v>
      </c>
      <c r="G46" s="219" t="s">
        <v>301</v>
      </c>
      <c r="H46" s="220" t="s">
        <v>301</v>
      </c>
      <c r="I46" s="218" t="s">
        <v>302</v>
      </c>
      <c r="J46" s="219" t="s">
        <v>302</v>
      </c>
      <c r="K46" s="220" t="s">
        <v>302</v>
      </c>
      <c r="L46" s="218" t="s">
        <v>302</v>
      </c>
      <c r="M46" s="219" t="s">
        <v>302</v>
      </c>
      <c r="N46" s="220" t="s">
        <v>302</v>
      </c>
      <c r="O46" s="203"/>
      <c r="P46" s="221"/>
      <c r="Q46" s="221"/>
      <c r="R46" s="221"/>
      <c r="S46" s="221"/>
      <c r="T46" s="221"/>
      <c r="U46" s="221"/>
      <c r="V46" s="221"/>
      <c r="W46" s="221"/>
      <c r="X46" s="221"/>
      <c r="Y46" s="221"/>
      <c r="Z46" s="221"/>
      <c r="AA46" s="221"/>
      <c r="AB46" s="221"/>
      <c r="AC46" s="221"/>
      <c r="AD46" s="221"/>
      <c r="AE46" s="221"/>
      <c r="AF46" s="221"/>
      <c r="AG46" s="221"/>
      <c r="AH46" s="221"/>
      <c r="AI46" s="221"/>
      <c r="AJ46" s="221"/>
      <c r="AK46" s="221"/>
      <c r="AL46" s="221"/>
      <c r="AM46" s="221"/>
      <c r="AN46" s="221"/>
      <c r="AO46" s="221"/>
      <c r="AP46" s="221"/>
      <c r="AQ46" s="221"/>
      <c r="AR46" s="221"/>
      <c r="AS46" s="221"/>
      <c r="AT46" s="221"/>
      <c r="AU46" s="221"/>
      <c r="AV46" s="221"/>
      <c r="AW46" s="221"/>
      <c r="AX46" s="221"/>
      <c r="AY46" s="221"/>
      <c r="AZ46" s="221"/>
      <c r="BA46" s="221"/>
      <c r="BB46" s="221"/>
      <c r="BC46" s="221"/>
      <c r="BD46" s="221"/>
      <c r="BE46" s="221"/>
      <c r="BF46" s="221"/>
      <c r="BG46" s="221"/>
      <c r="BH46" s="221"/>
      <c r="BI46" s="221"/>
      <c r="BJ46" s="221"/>
      <c r="BK46" s="221"/>
      <c r="BL46" s="221"/>
      <c r="BM46" s="221"/>
      <c r="BN46" s="221"/>
      <c r="BO46" s="221"/>
      <c r="BP46" s="221"/>
      <c r="BQ46" s="221"/>
      <c r="BR46" s="221"/>
      <c r="BS46" s="221"/>
      <c r="BT46" s="221"/>
      <c r="BU46" s="221"/>
      <c r="BV46" s="221"/>
      <c r="BW46" s="221"/>
      <c r="BX46" s="221"/>
      <c r="BY46" s="221"/>
      <c r="BZ46" s="221"/>
      <c r="CA46" s="221"/>
      <c r="CB46" s="221"/>
      <c r="CC46" s="221"/>
      <c r="CD46" s="221"/>
      <c r="CE46" s="221"/>
      <c r="CF46" s="221"/>
      <c r="CG46" s="221"/>
      <c r="CH46" s="221"/>
      <c r="CI46" s="221"/>
      <c r="CJ46" s="221"/>
      <c r="CK46" s="221"/>
      <c r="CL46" s="221"/>
      <c r="CM46" s="221"/>
      <c r="CN46" s="221"/>
      <c r="CO46" s="221"/>
      <c r="CP46" s="221"/>
      <c r="CQ46" s="221"/>
      <c r="CR46" s="221"/>
      <c r="CS46" s="221"/>
      <c r="CT46" s="221"/>
      <c r="CU46" s="221"/>
      <c r="CV46" s="221"/>
      <c r="CW46" s="221"/>
      <c r="CX46" s="221"/>
    </row>
    <row r="47" spans="1:102" s="222" customFormat="1" ht="20.100000000000001" customHeight="1">
      <c r="A47" s="203"/>
      <c r="B47" s="104" t="s">
        <v>74</v>
      </c>
      <c r="C47" s="215">
        <v>5866.8330470000001</v>
      </c>
      <c r="D47" s="216">
        <v>7698.4658129999998</v>
      </c>
      <c r="E47" s="217">
        <v>7951.3399620000009</v>
      </c>
      <c r="F47" s="218">
        <v>1.0132256112247264</v>
      </c>
      <c r="G47" s="219">
        <v>1.1973936916669659</v>
      </c>
      <c r="H47" s="220">
        <v>1.2556763196789091</v>
      </c>
      <c r="I47" s="218">
        <v>252.68914548596831</v>
      </c>
      <c r="J47" s="219">
        <v>202.44249614106798</v>
      </c>
      <c r="K47" s="220">
        <v>227.82203572158966</v>
      </c>
      <c r="L47" s="218">
        <v>2.560311138848741</v>
      </c>
      <c r="M47" s="219">
        <v>2.4240336780462886</v>
      </c>
      <c r="N47" s="220">
        <v>2.8607073535664274</v>
      </c>
      <c r="O47" s="203"/>
      <c r="P47" s="221"/>
      <c r="Q47" s="221"/>
      <c r="R47" s="221"/>
      <c r="S47" s="221"/>
      <c r="T47" s="221"/>
      <c r="U47" s="221"/>
      <c r="V47" s="221"/>
      <c r="W47" s="221"/>
      <c r="X47" s="221"/>
      <c r="Y47" s="221"/>
      <c r="Z47" s="221"/>
      <c r="AA47" s="221"/>
      <c r="AB47" s="221"/>
      <c r="AC47" s="221"/>
      <c r="AD47" s="221"/>
      <c r="AE47" s="221"/>
      <c r="AF47" s="221"/>
      <c r="AG47" s="221"/>
      <c r="AH47" s="221"/>
      <c r="AI47" s="221"/>
      <c r="AJ47" s="221"/>
      <c r="AK47" s="221"/>
      <c r="AL47" s="221"/>
      <c r="AM47" s="221"/>
      <c r="AN47" s="221"/>
      <c r="AO47" s="221"/>
      <c r="AP47" s="221"/>
      <c r="AQ47" s="221"/>
      <c r="AR47" s="221"/>
      <c r="AS47" s="221"/>
      <c r="AT47" s="221"/>
      <c r="AU47" s="221"/>
      <c r="AV47" s="221"/>
      <c r="AW47" s="221"/>
      <c r="AX47" s="221"/>
      <c r="AY47" s="221"/>
      <c r="AZ47" s="221"/>
      <c r="BA47" s="221"/>
      <c r="BB47" s="221"/>
      <c r="BC47" s="221"/>
      <c r="BD47" s="221"/>
      <c r="BE47" s="221"/>
      <c r="BF47" s="221"/>
      <c r="BG47" s="221"/>
      <c r="BH47" s="221"/>
      <c r="BI47" s="221"/>
      <c r="BJ47" s="221"/>
      <c r="BK47" s="221"/>
      <c r="BL47" s="221"/>
      <c r="BM47" s="221"/>
      <c r="BN47" s="221"/>
      <c r="BO47" s="221"/>
      <c r="BP47" s="221"/>
      <c r="BQ47" s="221"/>
      <c r="BR47" s="221"/>
      <c r="BS47" s="221"/>
      <c r="BT47" s="221"/>
      <c r="BU47" s="221"/>
      <c r="BV47" s="221"/>
      <c r="BW47" s="221"/>
      <c r="BX47" s="221"/>
      <c r="BY47" s="221"/>
      <c r="BZ47" s="221"/>
      <c r="CA47" s="221"/>
      <c r="CB47" s="221"/>
      <c r="CC47" s="221"/>
      <c r="CD47" s="221"/>
      <c r="CE47" s="221"/>
      <c r="CF47" s="221"/>
      <c r="CG47" s="221"/>
      <c r="CH47" s="221"/>
      <c r="CI47" s="221"/>
      <c r="CJ47" s="221"/>
      <c r="CK47" s="221"/>
      <c r="CL47" s="221"/>
      <c r="CM47" s="221"/>
      <c r="CN47" s="221"/>
      <c r="CO47" s="221"/>
      <c r="CP47" s="221"/>
      <c r="CQ47" s="221"/>
      <c r="CR47" s="221"/>
      <c r="CS47" s="221"/>
      <c r="CT47" s="221"/>
      <c r="CU47" s="221"/>
      <c r="CV47" s="221"/>
      <c r="CW47" s="221"/>
      <c r="CX47" s="221"/>
    </row>
    <row r="48" spans="1:102" s="222" customFormat="1" ht="20.100000000000001" customHeight="1">
      <c r="A48" s="203"/>
      <c r="B48" s="104" t="s">
        <v>72</v>
      </c>
      <c r="C48" s="215">
        <v>0</v>
      </c>
      <c r="D48" s="216">
        <v>0</v>
      </c>
      <c r="E48" s="217">
        <v>0</v>
      </c>
      <c r="F48" s="218" t="s">
        <v>301</v>
      </c>
      <c r="G48" s="219" t="s">
        <v>301</v>
      </c>
      <c r="H48" s="220" t="s">
        <v>301</v>
      </c>
      <c r="I48" s="218" t="s">
        <v>302</v>
      </c>
      <c r="J48" s="219" t="s">
        <v>302</v>
      </c>
      <c r="K48" s="220" t="s">
        <v>302</v>
      </c>
      <c r="L48" s="218" t="s">
        <v>302</v>
      </c>
      <c r="M48" s="219" t="s">
        <v>302</v>
      </c>
      <c r="N48" s="220" t="s">
        <v>302</v>
      </c>
      <c r="O48" s="203"/>
      <c r="P48" s="221"/>
      <c r="Q48" s="221"/>
      <c r="R48" s="221"/>
      <c r="S48" s="221"/>
      <c r="T48" s="221"/>
      <c r="U48" s="221"/>
      <c r="V48" s="221"/>
      <c r="W48" s="221"/>
      <c r="X48" s="221"/>
      <c r="Y48" s="221"/>
      <c r="Z48" s="221"/>
      <c r="AA48" s="221"/>
      <c r="AB48" s="221"/>
      <c r="AC48" s="221"/>
      <c r="AD48" s="221"/>
      <c r="AE48" s="221"/>
      <c r="AF48" s="221"/>
      <c r="AG48" s="221"/>
      <c r="AH48" s="221"/>
      <c r="AI48" s="221"/>
      <c r="AJ48" s="221"/>
      <c r="AK48" s="221"/>
      <c r="AL48" s="221"/>
      <c r="AM48" s="221"/>
      <c r="AN48" s="221"/>
      <c r="AO48" s="221"/>
      <c r="AP48" s="221"/>
      <c r="AQ48" s="221"/>
      <c r="AR48" s="221"/>
      <c r="AS48" s="221"/>
      <c r="AT48" s="221"/>
      <c r="AU48" s="221"/>
      <c r="AV48" s="221"/>
      <c r="AW48" s="221"/>
      <c r="AX48" s="221"/>
      <c r="AY48" s="221"/>
      <c r="AZ48" s="221"/>
      <c r="BA48" s="221"/>
      <c r="BB48" s="221"/>
      <c r="BC48" s="221"/>
      <c r="BD48" s="221"/>
      <c r="BE48" s="221"/>
      <c r="BF48" s="221"/>
      <c r="BG48" s="221"/>
      <c r="BH48" s="221"/>
      <c r="BI48" s="221"/>
      <c r="BJ48" s="221"/>
      <c r="BK48" s="221"/>
      <c r="BL48" s="221"/>
      <c r="BM48" s="221"/>
      <c r="BN48" s="221"/>
      <c r="BO48" s="221"/>
      <c r="BP48" s="221"/>
      <c r="BQ48" s="221"/>
      <c r="BR48" s="221"/>
      <c r="BS48" s="221"/>
      <c r="BT48" s="221"/>
      <c r="BU48" s="221"/>
      <c r="BV48" s="221"/>
      <c r="BW48" s="221"/>
      <c r="BX48" s="221"/>
      <c r="BY48" s="221"/>
      <c r="BZ48" s="221"/>
      <c r="CA48" s="221"/>
      <c r="CB48" s="221"/>
      <c r="CC48" s="221"/>
      <c r="CD48" s="221"/>
      <c r="CE48" s="221"/>
      <c r="CF48" s="221"/>
      <c r="CG48" s="221"/>
      <c r="CH48" s="221"/>
      <c r="CI48" s="221"/>
      <c r="CJ48" s="221"/>
      <c r="CK48" s="221"/>
      <c r="CL48" s="221"/>
      <c r="CM48" s="221"/>
      <c r="CN48" s="221"/>
      <c r="CO48" s="221"/>
      <c r="CP48" s="221"/>
      <c r="CQ48" s="221"/>
      <c r="CR48" s="221"/>
      <c r="CS48" s="221"/>
      <c r="CT48" s="221"/>
      <c r="CU48" s="221"/>
      <c r="CV48" s="221"/>
      <c r="CW48" s="221"/>
      <c r="CX48" s="221"/>
    </row>
    <row r="49" spans="1:102" s="222" customFormat="1" ht="20.100000000000001" customHeight="1">
      <c r="A49" s="203"/>
      <c r="B49" s="104" t="s">
        <v>41</v>
      </c>
      <c r="C49" s="215">
        <v>0</v>
      </c>
      <c r="D49" s="216">
        <v>0</v>
      </c>
      <c r="E49" s="217">
        <v>0</v>
      </c>
      <c r="F49" s="218" t="s">
        <v>301</v>
      </c>
      <c r="G49" s="219" t="s">
        <v>301</v>
      </c>
      <c r="H49" s="220" t="s">
        <v>301</v>
      </c>
      <c r="I49" s="218" t="s">
        <v>302</v>
      </c>
      <c r="J49" s="219" t="s">
        <v>302</v>
      </c>
      <c r="K49" s="220" t="s">
        <v>302</v>
      </c>
      <c r="L49" s="218" t="s">
        <v>302</v>
      </c>
      <c r="M49" s="219" t="s">
        <v>302</v>
      </c>
      <c r="N49" s="220" t="s">
        <v>302</v>
      </c>
      <c r="O49" s="203"/>
      <c r="P49" s="221"/>
      <c r="Q49" s="221"/>
      <c r="R49" s="221"/>
      <c r="S49" s="221"/>
      <c r="T49" s="221"/>
      <c r="U49" s="221"/>
      <c r="V49" s="221"/>
      <c r="W49" s="221"/>
      <c r="X49" s="221"/>
      <c r="Y49" s="221"/>
      <c r="Z49" s="221"/>
      <c r="AA49" s="221"/>
      <c r="AB49" s="221"/>
      <c r="AC49" s="221"/>
      <c r="AD49" s="221"/>
      <c r="AE49" s="221"/>
      <c r="AF49" s="221"/>
      <c r="AG49" s="221"/>
      <c r="AH49" s="221"/>
      <c r="AI49" s="221"/>
      <c r="AJ49" s="221"/>
      <c r="AK49" s="221"/>
      <c r="AL49" s="221"/>
      <c r="AM49" s="221"/>
      <c r="AN49" s="221"/>
      <c r="AO49" s="221"/>
      <c r="AP49" s="221"/>
      <c r="AQ49" s="221"/>
      <c r="AR49" s="221"/>
      <c r="AS49" s="221"/>
      <c r="AT49" s="221"/>
      <c r="AU49" s="221"/>
      <c r="AV49" s="221"/>
      <c r="AW49" s="221"/>
      <c r="AX49" s="221"/>
      <c r="AY49" s="221"/>
      <c r="AZ49" s="221"/>
      <c r="BA49" s="221"/>
      <c r="BB49" s="221"/>
      <c r="BC49" s="221"/>
      <c r="BD49" s="221"/>
      <c r="BE49" s="221"/>
      <c r="BF49" s="221"/>
      <c r="BG49" s="221"/>
      <c r="BH49" s="221"/>
      <c r="BI49" s="221"/>
      <c r="BJ49" s="221"/>
      <c r="BK49" s="221"/>
      <c r="BL49" s="221"/>
      <c r="BM49" s="221"/>
      <c r="BN49" s="221"/>
      <c r="BO49" s="221"/>
      <c r="BP49" s="221"/>
      <c r="BQ49" s="221"/>
      <c r="BR49" s="221"/>
      <c r="BS49" s="221"/>
      <c r="BT49" s="221"/>
      <c r="BU49" s="221"/>
      <c r="BV49" s="221"/>
      <c r="BW49" s="221"/>
      <c r="BX49" s="221"/>
      <c r="BY49" s="221"/>
      <c r="BZ49" s="221"/>
      <c r="CA49" s="221"/>
      <c r="CB49" s="221"/>
      <c r="CC49" s="221"/>
      <c r="CD49" s="221"/>
      <c r="CE49" s="221"/>
      <c r="CF49" s="221"/>
      <c r="CG49" s="221"/>
      <c r="CH49" s="221"/>
      <c r="CI49" s="221"/>
      <c r="CJ49" s="221"/>
      <c r="CK49" s="221"/>
      <c r="CL49" s="221"/>
      <c r="CM49" s="221"/>
      <c r="CN49" s="221"/>
      <c r="CO49" s="221"/>
      <c r="CP49" s="221"/>
      <c r="CQ49" s="221"/>
      <c r="CR49" s="221"/>
      <c r="CS49" s="221"/>
      <c r="CT49" s="221"/>
      <c r="CU49" s="221"/>
      <c r="CV49" s="221"/>
      <c r="CW49" s="221"/>
      <c r="CX49" s="221"/>
    </row>
    <row r="50" spans="1:102" s="222" customFormat="1" ht="20.100000000000001" customHeight="1">
      <c r="A50" s="203"/>
      <c r="B50" s="104" t="s">
        <v>38</v>
      </c>
      <c r="C50" s="215">
        <v>0</v>
      </c>
      <c r="D50" s="219">
        <v>0</v>
      </c>
      <c r="E50" s="220">
        <v>0</v>
      </c>
      <c r="F50" s="218" t="s">
        <v>301</v>
      </c>
      <c r="G50" s="219" t="s">
        <v>301</v>
      </c>
      <c r="H50" s="220" t="s">
        <v>301</v>
      </c>
      <c r="I50" s="218" t="s">
        <v>302</v>
      </c>
      <c r="J50" s="219" t="s">
        <v>302</v>
      </c>
      <c r="K50" s="220" t="s">
        <v>302</v>
      </c>
      <c r="L50" s="218" t="s">
        <v>302</v>
      </c>
      <c r="M50" s="219" t="s">
        <v>302</v>
      </c>
      <c r="N50" s="220" t="s">
        <v>302</v>
      </c>
      <c r="O50" s="203"/>
      <c r="P50" s="221"/>
      <c r="Q50" s="221"/>
      <c r="R50" s="221"/>
      <c r="S50" s="221"/>
      <c r="T50" s="221"/>
      <c r="U50" s="221"/>
      <c r="V50" s="221"/>
      <c r="W50" s="221"/>
      <c r="X50" s="221"/>
      <c r="Y50" s="221"/>
      <c r="Z50" s="221"/>
      <c r="AA50" s="221"/>
      <c r="AB50" s="221"/>
      <c r="AC50" s="221"/>
      <c r="AD50" s="221"/>
      <c r="AE50" s="221"/>
      <c r="AF50" s="221"/>
      <c r="AG50" s="221"/>
      <c r="AH50" s="221"/>
      <c r="AI50" s="221"/>
      <c r="AJ50" s="221"/>
      <c r="AK50" s="221"/>
      <c r="AL50" s="221"/>
      <c r="AM50" s="221"/>
      <c r="AN50" s="221"/>
      <c r="AO50" s="221"/>
      <c r="AP50" s="221"/>
      <c r="AQ50" s="221"/>
      <c r="AR50" s="221"/>
      <c r="AS50" s="221"/>
      <c r="AT50" s="221"/>
      <c r="AU50" s="221"/>
      <c r="AV50" s="221"/>
      <c r="AW50" s="221"/>
      <c r="AX50" s="221"/>
      <c r="AY50" s="221"/>
      <c r="AZ50" s="221"/>
      <c r="BA50" s="221"/>
      <c r="BB50" s="221"/>
      <c r="BC50" s="221"/>
      <c r="BD50" s="221"/>
      <c r="BE50" s="221"/>
      <c r="BF50" s="221"/>
      <c r="BG50" s="221"/>
      <c r="BH50" s="221"/>
      <c r="BI50" s="221"/>
      <c r="BJ50" s="221"/>
      <c r="BK50" s="221"/>
      <c r="BL50" s="221"/>
      <c r="BM50" s="221"/>
      <c r="BN50" s="221"/>
      <c r="BO50" s="221"/>
      <c r="BP50" s="221"/>
      <c r="BQ50" s="221"/>
      <c r="BR50" s="221"/>
      <c r="BS50" s="221"/>
      <c r="BT50" s="221"/>
      <c r="BU50" s="221"/>
      <c r="BV50" s="221"/>
      <c r="BW50" s="221"/>
      <c r="BX50" s="221"/>
      <c r="BY50" s="221"/>
      <c r="BZ50" s="221"/>
      <c r="CA50" s="221"/>
      <c r="CB50" s="221"/>
      <c r="CC50" s="221"/>
      <c r="CD50" s="221"/>
      <c r="CE50" s="221"/>
      <c r="CF50" s="221"/>
      <c r="CG50" s="221"/>
      <c r="CH50" s="221"/>
      <c r="CI50" s="221"/>
      <c r="CJ50" s="221"/>
      <c r="CK50" s="221"/>
      <c r="CL50" s="221"/>
      <c r="CM50" s="221"/>
      <c r="CN50" s="221"/>
      <c r="CO50" s="221"/>
      <c r="CP50" s="221"/>
      <c r="CQ50" s="221"/>
      <c r="CR50" s="221"/>
      <c r="CS50" s="221"/>
      <c r="CT50" s="221"/>
      <c r="CU50" s="221"/>
      <c r="CV50" s="221"/>
      <c r="CW50" s="221"/>
      <c r="CX50" s="221"/>
    </row>
    <row r="51" spans="1:102" s="222" customFormat="1" ht="20.100000000000001" customHeight="1">
      <c r="A51" s="203"/>
      <c r="B51" s="104" t="s">
        <v>232</v>
      </c>
      <c r="C51" s="215">
        <v>0</v>
      </c>
      <c r="D51" s="216">
        <v>0</v>
      </c>
      <c r="E51" s="217">
        <v>0</v>
      </c>
      <c r="F51" s="218" t="s">
        <v>301</v>
      </c>
      <c r="G51" s="219" t="s">
        <v>301</v>
      </c>
      <c r="H51" s="220" t="s">
        <v>301</v>
      </c>
      <c r="I51" s="218" t="s">
        <v>302</v>
      </c>
      <c r="J51" s="219" t="s">
        <v>302</v>
      </c>
      <c r="K51" s="220" t="s">
        <v>302</v>
      </c>
      <c r="L51" s="218" t="s">
        <v>302</v>
      </c>
      <c r="M51" s="219" t="s">
        <v>302</v>
      </c>
      <c r="N51" s="220" t="s">
        <v>302</v>
      </c>
      <c r="O51" s="203"/>
      <c r="P51" s="221"/>
      <c r="Q51" s="221"/>
      <c r="R51" s="221"/>
      <c r="S51" s="221"/>
      <c r="T51" s="221"/>
      <c r="U51" s="221"/>
      <c r="V51" s="221"/>
      <c r="W51" s="221"/>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c r="AU51" s="221"/>
      <c r="AV51" s="221"/>
      <c r="AW51" s="221"/>
      <c r="AX51" s="221"/>
      <c r="AY51" s="221"/>
      <c r="AZ51" s="221"/>
      <c r="BA51" s="221"/>
      <c r="BB51" s="221"/>
      <c r="BC51" s="221"/>
      <c r="BD51" s="221"/>
      <c r="BE51" s="221"/>
      <c r="BF51" s="221"/>
      <c r="BG51" s="221"/>
      <c r="BH51" s="221"/>
      <c r="BI51" s="221"/>
      <c r="BJ51" s="221"/>
      <c r="BK51" s="221"/>
      <c r="BL51" s="221"/>
      <c r="BM51" s="221"/>
      <c r="BN51" s="221"/>
      <c r="BO51" s="221"/>
      <c r="BP51" s="221"/>
      <c r="BQ51" s="221"/>
      <c r="BR51" s="221"/>
      <c r="BS51" s="221"/>
      <c r="BT51" s="221"/>
      <c r="BU51" s="221"/>
      <c r="BV51" s="221"/>
      <c r="BW51" s="221"/>
      <c r="BX51" s="221"/>
      <c r="BY51" s="221"/>
      <c r="BZ51" s="221"/>
      <c r="CA51" s="221"/>
      <c r="CB51" s="221"/>
      <c r="CC51" s="221"/>
      <c r="CD51" s="221"/>
      <c r="CE51" s="221"/>
      <c r="CF51" s="221"/>
      <c r="CG51" s="221"/>
      <c r="CH51" s="221"/>
      <c r="CI51" s="221"/>
      <c r="CJ51" s="221"/>
      <c r="CK51" s="221"/>
      <c r="CL51" s="221"/>
      <c r="CM51" s="221"/>
      <c r="CN51" s="221"/>
      <c r="CO51" s="221"/>
      <c r="CP51" s="221"/>
      <c r="CQ51" s="221"/>
      <c r="CR51" s="221"/>
      <c r="CS51" s="221"/>
      <c r="CT51" s="221"/>
      <c r="CU51" s="221"/>
      <c r="CV51" s="221"/>
      <c r="CW51" s="221"/>
      <c r="CX51" s="221"/>
    </row>
    <row r="52" spans="1:102" s="222" customFormat="1" ht="20.100000000000001" customHeight="1">
      <c r="A52" s="203"/>
      <c r="B52" s="104" t="s">
        <v>63</v>
      </c>
      <c r="C52" s="215">
        <v>0</v>
      </c>
      <c r="D52" s="219">
        <v>0</v>
      </c>
      <c r="E52" s="220">
        <v>0</v>
      </c>
      <c r="F52" s="218" t="s">
        <v>301</v>
      </c>
      <c r="G52" s="219" t="s">
        <v>301</v>
      </c>
      <c r="H52" s="220" t="s">
        <v>301</v>
      </c>
      <c r="I52" s="218" t="s">
        <v>302</v>
      </c>
      <c r="J52" s="219" t="s">
        <v>302</v>
      </c>
      <c r="K52" s="220" t="s">
        <v>302</v>
      </c>
      <c r="L52" s="218" t="s">
        <v>302</v>
      </c>
      <c r="M52" s="219" t="s">
        <v>302</v>
      </c>
      <c r="N52" s="220" t="s">
        <v>302</v>
      </c>
      <c r="O52" s="203"/>
      <c r="P52" s="221"/>
      <c r="Q52" s="221"/>
      <c r="R52" s="221"/>
      <c r="S52" s="221"/>
      <c r="T52" s="221"/>
      <c r="U52" s="221"/>
      <c r="V52" s="221"/>
      <c r="W52" s="221"/>
      <c r="X52" s="221"/>
      <c r="Y52" s="221"/>
      <c r="Z52" s="221"/>
      <c r="AA52" s="221"/>
      <c r="AB52" s="221"/>
      <c r="AC52" s="221"/>
      <c r="AD52" s="221"/>
      <c r="AE52" s="221"/>
      <c r="AF52" s="221"/>
      <c r="AG52" s="221"/>
      <c r="AH52" s="221"/>
      <c r="AI52" s="221"/>
      <c r="AJ52" s="221"/>
      <c r="AK52" s="221"/>
      <c r="AL52" s="221"/>
      <c r="AM52" s="221"/>
      <c r="AN52" s="221"/>
      <c r="AO52" s="221"/>
      <c r="AP52" s="221"/>
      <c r="AQ52" s="221"/>
      <c r="AR52" s="221"/>
      <c r="AS52" s="221"/>
      <c r="AT52" s="221"/>
      <c r="AU52" s="221"/>
      <c r="AV52" s="221"/>
      <c r="AW52" s="221"/>
      <c r="AX52" s="221"/>
      <c r="AY52" s="221"/>
      <c r="AZ52" s="221"/>
      <c r="BA52" s="221"/>
      <c r="BB52" s="221"/>
      <c r="BC52" s="221"/>
      <c r="BD52" s="221"/>
      <c r="BE52" s="221"/>
      <c r="BF52" s="221"/>
      <c r="BG52" s="221"/>
      <c r="BH52" s="221"/>
      <c r="BI52" s="221"/>
      <c r="BJ52" s="221"/>
      <c r="BK52" s="221"/>
      <c r="BL52" s="221"/>
      <c r="BM52" s="221"/>
      <c r="BN52" s="221"/>
      <c r="BO52" s="221"/>
      <c r="BP52" s="221"/>
      <c r="BQ52" s="221"/>
      <c r="BR52" s="221"/>
      <c r="BS52" s="221"/>
      <c r="BT52" s="221"/>
      <c r="BU52" s="221"/>
      <c r="BV52" s="221"/>
      <c r="BW52" s="221"/>
      <c r="BX52" s="221"/>
      <c r="BY52" s="221"/>
      <c r="BZ52" s="221"/>
      <c r="CA52" s="221"/>
      <c r="CB52" s="221"/>
      <c r="CC52" s="221"/>
      <c r="CD52" s="221"/>
      <c r="CE52" s="221"/>
      <c r="CF52" s="221"/>
      <c r="CG52" s="221"/>
      <c r="CH52" s="221"/>
      <c r="CI52" s="221"/>
      <c r="CJ52" s="221"/>
      <c r="CK52" s="221"/>
      <c r="CL52" s="221"/>
      <c r="CM52" s="221"/>
      <c r="CN52" s="221"/>
      <c r="CO52" s="221"/>
      <c r="CP52" s="221"/>
      <c r="CQ52" s="221"/>
      <c r="CR52" s="221"/>
      <c r="CS52" s="221"/>
      <c r="CT52" s="221"/>
      <c r="CU52" s="221"/>
      <c r="CV52" s="221"/>
      <c r="CW52" s="221"/>
      <c r="CX52" s="221"/>
    </row>
    <row r="53" spans="1:102" s="222" customFormat="1" ht="20.100000000000001" customHeight="1">
      <c r="A53" s="203"/>
      <c r="B53" s="104" t="s">
        <v>54</v>
      </c>
      <c r="C53" s="215">
        <v>0</v>
      </c>
      <c r="D53" s="216">
        <v>0</v>
      </c>
      <c r="E53" s="217">
        <v>0</v>
      </c>
      <c r="F53" s="218" t="s">
        <v>301</v>
      </c>
      <c r="G53" s="219" t="s">
        <v>301</v>
      </c>
      <c r="H53" s="220" t="s">
        <v>301</v>
      </c>
      <c r="I53" s="218" t="s">
        <v>302</v>
      </c>
      <c r="J53" s="219" t="s">
        <v>302</v>
      </c>
      <c r="K53" s="220" t="s">
        <v>302</v>
      </c>
      <c r="L53" s="218" t="s">
        <v>302</v>
      </c>
      <c r="M53" s="219" t="s">
        <v>302</v>
      </c>
      <c r="N53" s="220" t="s">
        <v>302</v>
      </c>
      <c r="O53" s="203"/>
      <c r="P53" s="221"/>
      <c r="Q53" s="221"/>
      <c r="R53" s="221"/>
      <c r="S53" s="221"/>
      <c r="T53" s="221"/>
      <c r="U53" s="221"/>
      <c r="V53" s="221"/>
      <c r="W53" s="221"/>
      <c r="X53" s="221"/>
      <c r="Y53" s="221"/>
      <c r="Z53" s="221"/>
      <c r="AA53" s="221"/>
      <c r="AB53" s="221"/>
      <c r="AC53" s="221"/>
      <c r="AD53" s="221"/>
      <c r="AE53" s="221"/>
      <c r="AF53" s="221"/>
      <c r="AG53" s="221"/>
      <c r="AH53" s="221"/>
      <c r="AI53" s="221"/>
      <c r="AJ53" s="221"/>
      <c r="AK53" s="221"/>
      <c r="AL53" s="221"/>
      <c r="AM53" s="221"/>
      <c r="AN53" s="221"/>
      <c r="AO53" s="221"/>
      <c r="AP53" s="221"/>
      <c r="AQ53" s="221"/>
      <c r="AR53" s="221"/>
      <c r="AS53" s="221"/>
      <c r="AT53" s="221"/>
      <c r="AU53" s="221"/>
      <c r="AV53" s="221"/>
      <c r="AW53" s="221"/>
      <c r="AX53" s="221"/>
      <c r="AY53" s="221"/>
      <c r="AZ53" s="221"/>
      <c r="BA53" s="221"/>
      <c r="BB53" s="221"/>
      <c r="BC53" s="221"/>
      <c r="BD53" s="221"/>
      <c r="BE53" s="221"/>
      <c r="BF53" s="221"/>
      <c r="BG53" s="221"/>
      <c r="BH53" s="221"/>
      <c r="BI53" s="221"/>
      <c r="BJ53" s="221"/>
      <c r="BK53" s="221"/>
      <c r="BL53" s="221"/>
      <c r="BM53" s="221"/>
      <c r="BN53" s="221"/>
      <c r="BO53" s="221"/>
      <c r="BP53" s="221"/>
      <c r="BQ53" s="221"/>
      <c r="BR53" s="221"/>
      <c r="BS53" s="221"/>
      <c r="BT53" s="221"/>
      <c r="BU53" s="221"/>
      <c r="BV53" s="221"/>
      <c r="BW53" s="221"/>
      <c r="BX53" s="221"/>
      <c r="BY53" s="221"/>
      <c r="BZ53" s="221"/>
      <c r="CA53" s="221"/>
      <c r="CB53" s="221"/>
      <c r="CC53" s="221"/>
      <c r="CD53" s="221"/>
      <c r="CE53" s="221"/>
      <c r="CF53" s="221"/>
      <c r="CG53" s="221"/>
      <c r="CH53" s="221"/>
      <c r="CI53" s="221"/>
      <c r="CJ53" s="221"/>
      <c r="CK53" s="221"/>
      <c r="CL53" s="221"/>
      <c r="CM53" s="221"/>
      <c r="CN53" s="221"/>
      <c r="CO53" s="221"/>
      <c r="CP53" s="221"/>
      <c r="CQ53" s="221"/>
      <c r="CR53" s="221"/>
      <c r="CS53" s="221"/>
      <c r="CT53" s="221"/>
      <c r="CU53" s="221"/>
      <c r="CV53" s="221"/>
      <c r="CW53" s="221"/>
      <c r="CX53" s="221"/>
    </row>
    <row r="54" spans="1:102" s="222" customFormat="1" ht="20.100000000000001" customHeight="1">
      <c r="A54" s="203"/>
      <c r="B54" s="104" t="s">
        <v>185</v>
      </c>
      <c r="C54" s="215">
        <v>0</v>
      </c>
      <c r="D54" s="219">
        <v>0</v>
      </c>
      <c r="E54" s="220">
        <v>0</v>
      </c>
      <c r="F54" s="218" t="s">
        <v>301</v>
      </c>
      <c r="G54" s="219" t="s">
        <v>301</v>
      </c>
      <c r="H54" s="220" t="s">
        <v>301</v>
      </c>
      <c r="I54" s="218" t="s">
        <v>302</v>
      </c>
      <c r="J54" s="219" t="s">
        <v>302</v>
      </c>
      <c r="K54" s="220" t="s">
        <v>302</v>
      </c>
      <c r="L54" s="218" t="s">
        <v>302</v>
      </c>
      <c r="M54" s="219" t="s">
        <v>302</v>
      </c>
      <c r="N54" s="220" t="s">
        <v>302</v>
      </c>
      <c r="O54" s="203"/>
      <c r="P54" s="221"/>
      <c r="Q54" s="221"/>
      <c r="R54" s="221"/>
      <c r="S54" s="221"/>
      <c r="T54" s="221"/>
      <c r="U54" s="221"/>
      <c r="V54" s="221"/>
      <c r="W54" s="221"/>
      <c r="X54" s="221"/>
      <c r="Y54" s="221"/>
      <c r="Z54" s="221"/>
      <c r="AA54" s="221"/>
      <c r="AB54" s="221"/>
      <c r="AC54" s="221"/>
      <c r="AD54" s="221"/>
      <c r="AE54" s="221"/>
      <c r="AF54" s="221"/>
      <c r="AG54" s="221"/>
      <c r="AH54" s="221"/>
      <c r="AI54" s="221"/>
      <c r="AJ54" s="221"/>
      <c r="AK54" s="221"/>
      <c r="AL54" s="221"/>
      <c r="AM54" s="221"/>
      <c r="AN54" s="221"/>
      <c r="AO54" s="221"/>
      <c r="AP54" s="221"/>
      <c r="AQ54" s="221"/>
      <c r="AR54" s="221"/>
      <c r="AS54" s="221"/>
      <c r="AT54" s="221"/>
      <c r="AU54" s="221"/>
      <c r="AV54" s="221"/>
      <c r="AW54" s="221"/>
      <c r="AX54" s="221"/>
      <c r="AY54" s="221"/>
      <c r="AZ54" s="221"/>
      <c r="BA54" s="221"/>
      <c r="BB54" s="221"/>
      <c r="BC54" s="221"/>
      <c r="BD54" s="221"/>
      <c r="BE54" s="221"/>
      <c r="BF54" s="221"/>
      <c r="BG54" s="221"/>
      <c r="BH54" s="221"/>
      <c r="BI54" s="221"/>
      <c r="BJ54" s="221"/>
      <c r="BK54" s="221"/>
      <c r="BL54" s="221"/>
      <c r="BM54" s="221"/>
      <c r="BN54" s="221"/>
      <c r="BO54" s="221"/>
      <c r="BP54" s="221"/>
      <c r="BQ54" s="221"/>
      <c r="BR54" s="221"/>
      <c r="BS54" s="221"/>
      <c r="BT54" s="221"/>
      <c r="BU54" s="221"/>
      <c r="BV54" s="221"/>
      <c r="BW54" s="221"/>
      <c r="BX54" s="221"/>
      <c r="BY54" s="221"/>
      <c r="BZ54" s="221"/>
      <c r="CA54" s="221"/>
      <c r="CB54" s="221"/>
      <c r="CC54" s="221"/>
      <c r="CD54" s="221"/>
      <c r="CE54" s="221"/>
      <c r="CF54" s="221"/>
      <c r="CG54" s="221"/>
      <c r="CH54" s="221"/>
      <c r="CI54" s="221"/>
      <c r="CJ54" s="221"/>
      <c r="CK54" s="221"/>
      <c r="CL54" s="221"/>
      <c r="CM54" s="221"/>
      <c r="CN54" s="221"/>
      <c r="CO54" s="221"/>
      <c r="CP54" s="221"/>
      <c r="CQ54" s="221"/>
      <c r="CR54" s="221"/>
      <c r="CS54" s="221"/>
      <c r="CT54" s="221"/>
      <c r="CU54" s="221"/>
      <c r="CV54" s="221"/>
      <c r="CW54" s="221"/>
      <c r="CX54" s="221"/>
    </row>
    <row r="55" spans="1:102" s="222" customFormat="1" ht="20.100000000000001" customHeight="1">
      <c r="A55" s="203"/>
      <c r="B55" s="104" t="s">
        <v>53</v>
      </c>
      <c r="C55" s="215">
        <v>0</v>
      </c>
      <c r="D55" s="219">
        <v>0</v>
      </c>
      <c r="E55" s="220">
        <v>0</v>
      </c>
      <c r="F55" s="218" t="s">
        <v>301</v>
      </c>
      <c r="G55" s="219" t="s">
        <v>301</v>
      </c>
      <c r="H55" s="220" t="s">
        <v>301</v>
      </c>
      <c r="I55" s="218" t="s">
        <v>302</v>
      </c>
      <c r="J55" s="219" t="s">
        <v>302</v>
      </c>
      <c r="K55" s="220" t="s">
        <v>302</v>
      </c>
      <c r="L55" s="218" t="s">
        <v>302</v>
      </c>
      <c r="M55" s="219" t="s">
        <v>302</v>
      </c>
      <c r="N55" s="220" t="s">
        <v>302</v>
      </c>
      <c r="O55" s="203"/>
      <c r="P55" s="221"/>
      <c r="Q55" s="221"/>
      <c r="R55" s="221"/>
      <c r="S55" s="221"/>
      <c r="T55" s="221"/>
      <c r="U55" s="221"/>
      <c r="V55" s="221"/>
      <c r="W55" s="221"/>
      <c r="X55" s="221"/>
      <c r="Y55" s="221"/>
      <c r="Z55" s="221"/>
      <c r="AA55" s="221"/>
      <c r="AB55" s="221"/>
      <c r="AC55" s="221"/>
      <c r="AD55" s="221"/>
      <c r="AE55" s="221"/>
      <c r="AF55" s="221"/>
      <c r="AG55" s="221"/>
      <c r="AH55" s="221"/>
      <c r="AI55" s="221"/>
      <c r="AJ55" s="221"/>
      <c r="AK55" s="221"/>
      <c r="AL55" s="221"/>
      <c r="AM55" s="221"/>
      <c r="AN55" s="221"/>
      <c r="AO55" s="221"/>
      <c r="AP55" s="221"/>
      <c r="AQ55" s="221"/>
      <c r="AR55" s="221"/>
      <c r="AS55" s="221"/>
      <c r="AT55" s="221"/>
      <c r="AU55" s="221"/>
      <c r="AV55" s="221"/>
      <c r="AW55" s="221"/>
      <c r="AX55" s="221"/>
      <c r="AY55" s="221"/>
      <c r="AZ55" s="221"/>
      <c r="BA55" s="221"/>
      <c r="BB55" s="221"/>
      <c r="BC55" s="221"/>
      <c r="BD55" s="221"/>
      <c r="BE55" s="221"/>
      <c r="BF55" s="221"/>
      <c r="BG55" s="221"/>
      <c r="BH55" s="221"/>
      <c r="BI55" s="221"/>
      <c r="BJ55" s="221"/>
      <c r="BK55" s="221"/>
      <c r="BL55" s="221"/>
      <c r="BM55" s="221"/>
      <c r="BN55" s="221"/>
      <c r="BO55" s="221"/>
      <c r="BP55" s="221"/>
      <c r="BQ55" s="221"/>
      <c r="BR55" s="221"/>
      <c r="BS55" s="221"/>
      <c r="BT55" s="221"/>
      <c r="BU55" s="221"/>
      <c r="BV55" s="221"/>
      <c r="BW55" s="221"/>
      <c r="BX55" s="221"/>
      <c r="BY55" s="221"/>
      <c r="BZ55" s="221"/>
      <c r="CA55" s="221"/>
      <c r="CB55" s="221"/>
      <c r="CC55" s="221"/>
      <c r="CD55" s="221"/>
      <c r="CE55" s="221"/>
      <c r="CF55" s="221"/>
      <c r="CG55" s="221"/>
      <c r="CH55" s="221"/>
      <c r="CI55" s="221"/>
      <c r="CJ55" s="221"/>
      <c r="CK55" s="221"/>
      <c r="CL55" s="221"/>
      <c r="CM55" s="221"/>
      <c r="CN55" s="221"/>
      <c r="CO55" s="221"/>
      <c r="CP55" s="221"/>
      <c r="CQ55" s="221"/>
      <c r="CR55" s="221"/>
      <c r="CS55" s="221"/>
      <c r="CT55" s="221"/>
      <c r="CU55" s="221"/>
      <c r="CV55" s="221"/>
      <c r="CW55" s="221"/>
      <c r="CX55" s="221"/>
    </row>
    <row r="56" spans="1:102" s="222" customFormat="1" ht="20.100000000000001" customHeight="1">
      <c r="A56" s="203"/>
      <c r="B56" s="104" t="s">
        <v>235</v>
      </c>
      <c r="C56" s="215">
        <v>0</v>
      </c>
      <c r="D56" s="219">
        <v>0</v>
      </c>
      <c r="E56" s="220">
        <v>0</v>
      </c>
      <c r="F56" s="218" t="s">
        <v>301</v>
      </c>
      <c r="G56" s="219" t="s">
        <v>301</v>
      </c>
      <c r="H56" s="220" t="s">
        <v>301</v>
      </c>
      <c r="I56" s="218" t="s">
        <v>302</v>
      </c>
      <c r="J56" s="219" t="s">
        <v>302</v>
      </c>
      <c r="K56" s="220" t="s">
        <v>302</v>
      </c>
      <c r="L56" s="218" t="s">
        <v>302</v>
      </c>
      <c r="M56" s="219" t="s">
        <v>302</v>
      </c>
      <c r="N56" s="220" t="s">
        <v>302</v>
      </c>
      <c r="O56" s="203"/>
      <c r="P56" s="221"/>
      <c r="Q56" s="221"/>
      <c r="R56" s="221"/>
      <c r="S56" s="221"/>
      <c r="T56" s="221"/>
      <c r="U56" s="221"/>
      <c r="V56" s="221"/>
      <c r="W56" s="221"/>
      <c r="X56" s="221"/>
      <c r="Y56" s="221"/>
      <c r="Z56" s="221"/>
      <c r="AA56" s="221"/>
      <c r="AB56" s="221"/>
      <c r="AC56" s="221"/>
      <c r="AD56" s="221"/>
      <c r="AE56" s="221"/>
      <c r="AF56" s="221"/>
      <c r="AG56" s="221"/>
      <c r="AH56" s="221"/>
      <c r="AI56" s="221"/>
      <c r="AJ56" s="221"/>
      <c r="AK56" s="221"/>
      <c r="AL56" s="221"/>
      <c r="AM56" s="221"/>
      <c r="AN56" s="221"/>
      <c r="AO56" s="221"/>
      <c r="AP56" s="221"/>
      <c r="AQ56" s="221"/>
      <c r="AR56" s="221"/>
      <c r="AS56" s="221"/>
      <c r="AT56" s="221"/>
      <c r="AU56" s="221"/>
      <c r="AV56" s="221"/>
      <c r="AW56" s="221"/>
      <c r="AX56" s="221"/>
      <c r="AY56" s="221"/>
      <c r="AZ56" s="221"/>
      <c r="BA56" s="221"/>
      <c r="BB56" s="221"/>
      <c r="BC56" s="221"/>
      <c r="BD56" s="221"/>
      <c r="BE56" s="221"/>
      <c r="BF56" s="221"/>
      <c r="BG56" s="221"/>
      <c r="BH56" s="221"/>
      <c r="BI56" s="221"/>
      <c r="BJ56" s="221"/>
      <c r="BK56" s="221"/>
      <c r="BL56" s="221"/>
      <c r="BM56" s="221"/>
      <c r="BN56" s="221"/>
      <c r="BO56" s="221"/>
      <c r="BP56" s="221"/>
      <c r="BQ56" s="221"/>
      <c r="BR56" s="221"/>
      <c r="BS56" s="221"/>
      <c r="BT56" s="221"/>
      <c r="BU56" s="221"/>
      <c r="BV56" s="221"/>
      <c r="BW56" s="221"/>
      <c r="BX56" s="221"/>
      <c r="BY56" s="221"/>
      <c r="BZ56" s="221"/>
      <c r="CA56" s="221"/>
      <c r="CB56" s="221"/>
      <c r="CC56" s="221"/>
      <c r="CD56" s="221"/>
      <c r="CE56" s="221"/>
      <c r="CF56" s="221"/>
      <c r="CG56" s="221"/>
      <c r="CH56" s="221"/>
      <c r="CI56" s="221"/>
      <c r="CJ56" s="221"/>
      <c r="CK56" s="221"/>
      <c r="CL56" s="221"/>
      <c r="CM56" s="221"/>
      <c r="CN56" s="221"/>
      <c r="CO56" s="221"/>
      <c r="CP56" s="221"/>
      <c r="CQ56" s="221"/>
      <c r="CR56" s="221"/>
      <c r="CS56" s="221"/>
      <c r="CT56" s="221"/>
      <c r="CU56" s="221"/>
      <c r="CV56" s="221"/>
      <c r="CW56" s="221"/>
      <c r="CX56" s="221"/>
    </row>
    <row r="57" spans="1:102" s="222" customFormat="1" ht="20.100000000000001" customHeight="1">
      <c r="A57" s="203"/>
      <c r="B57" s="104" t="s">
        <v>300</v>
      </c>
      <c r="C57" s="215">
        <v>0</v>
      </c>
      <c r="D57" s="219">
        <v>0</v>
      </c>
      <c r="E57" s="220">
        <v>0</v>
      </c>
      <c r="F57" s="218" t="s">
        <v>301</v>
      </c>
      <c r="G57" s="219" t="s">
        <v>301</v>
      </c>
      <c r="H57" s="220" t="s">
        <v>301</v>
      </c>
      <c r="I57" s="218" t="s">
        <v>302</v>
      </c>
      <c r="J57" s="219" t="s">
        <v>302</v>
      </c>
      <c r="K57" s="220" t="s">
        <v>302</v>
      </c>
      <c r="L57" s="218" t="s">
        <v>302</v>
      </c>
      <c r="M57" s="219" t="s">
        <v>302</v>
      </c>
      <c r="N57" s="220" t="s">
        <v>302</v>
      </c>
      <c r="O57" s="203"/>
      <c r="P57" s="221"/>
      <c r="Q57" s="221"/>
      <c r="R57" s="221"/>
      <c r="S57" s="221"/>
      <c r="T57" s="221"/>
      <c r="U57" s="221"/>
      <c r="V57" s="221"/>
      <c r="W57" s="221"/>
      <c r="X57" s="221"/>
      <c r="Y57" s="221"/>
      <c r="Z57" s="221"/>
      <c r="AA57" s="221"/>
      <c r="AB57" s="221"/>
      <c r="AC57" s="221"/>
      <c r="AD57" s="221"/>
      <c r="AE57" s="221"/>
      <c r="AF57" s="221"/>
      <c r="AG57" s="221"/>
      <c r="AH57" s="221"/>
      <c r="AI57" s="221"/>
      <c r="AJ57" s="221"/>
      <c r="AK57" s="221"/>
      <c r="AL57" s="221"/>
      <c r="AM57" s="221"/>
      <c r="AN57" s="221"/>
      <c r="AO57" s="221"/>
      <c r="AP57" s="221"/>
      <c r="AQ57" s="221"/>
      <c r="AR57" s="221"/>
      <c r="AS57" s="221"/>
      <c r="AT57" s="221"/>
      <c r="AU57" s="221"/>
      <c r="AV57" s="221"/>
      <c r="AW57" s="221"/>
      <c r="AX57" s="221"/>
      <c r="AY57" s="221"/>
      <c r="AZ57" s="221"/>
      <c r="BA57" s="221"/>
      <c r="BB57" s="221"/>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row>
    <row r="58" spans="1:102" s="222" customFormat="1" ht="20.100000000000001" customHeight="1">
      <c r="A58" s="203"/>
      <c r="B58" s="104" t="s">
        <v>68</v>
      </c>
      <c r="C58" s="215">
        <v>0</v>
      </c>
      <c r="D58" s="219">
        <v>0</v>
      </c>
      <c r="E58" s="220">
        <v>0</v>
      </c>
      <c r="F58" s="218" t="s">
        <v>301</v>
      </c>
      <c r="G58" s="219" t="s">
        <v>301</v>
      </c>
      <c r="H58" s="220" t="s">
        <v>301</v>
      </c>
      <c r="I58" s="218" t="s">
        <v>302</v>
      </c>
      <c r="J58" s="219" t="s">
        <v>302</v>
      </c>
      <c r="K58" s="220" t="s">
        <v>302</v>
      </c>
      <c r="L58" s="218" t="s">
        <v>302</v>
      </c>
      <c r="M58" s="219" t="s">
        <v>302</v>
      </c>
      <c r="N58" s="220" t="s">
        <v>302</v>
      </c>
      <c r="O58" s="203"/>
      <c r="P58" s="221"/>
      <c r="Q58" s="221"/>
      <c r="R58" s="221"/>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c r="AR58" s="221"/>
      <c r="AS58" s="221"/>
      <c r="AT58" s="221"/>
      <c r="AU58" s="221"/>
      <c r="AV58" s="221"/>
      <c r="AW58" s="221"/>
      <c r="AX58" s="221"/>
      <c r="AY58" s="221"/>
      <c r="AZ58" s="221"/>
      <c r="BA58" s="221"/>
      <c r="BB58" s="221"/>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row>
    <row r="59" spans="1:102" s="222" customFormat="1" ht="20.100000000000001" customHeight="1">
      <c r="A59" s="203"/>
      <c r="B59" s="104" t="s">
        <v>55</v>
      </c>
      <c r="C59" s="215">
        <v>0</v>
      </c>
      <c r="D59" s="219">
        <v>0</v>
      </c>
      <c r="E59" s="220">
        <v>0</v>
      </c>
      <c r="F59" s="218" t="s">
        <v>301</v>
      </c>
      <c r="G59" s="219" t="s">
        <v>301</v>
      </c>
      <c r="H59" s="220" t="s">
        <v>301</v>
      </c>
      <c r="I59" s="218" t="s">
        <v>302</v>
      </c>
      <c r="J59" s="219" t="s">
        <v>302</v>
      </c>
      <c r="K59" s="220" t="s">
        <v>302</v>
      </c>
      <c r="L59" s="218" t="s">
        <v>302</v>
      </c>
      <c r="M59" s="219" t="s">
        <v>302</v>
      </c>
      <c r="N59" s="220" t="s">
        <v>302</v>
      </c>
      <c r="O59" s="203"/>
      <c r="P59" s="221"/>
      <c r="Q59" s="221"/>
      <c r="R59" s="221"/>
      <c r="S59" s="221"/>
      <c r="T59" s="221"/>
      <c r="U59" s="221"/>
      <c r="V59" s="221"/>
      <c r="W59" s="221"/>
      <c r="X59" s="221"/>
      <c r="Y59" s="221"/>
      <c r="Z59" s="221"/>
      <c r="AA59" s="221"/>
      <c r="AB59" s="221"/>
      <c r="AC59" s="221"/>
      <c r="AD59" s="221"/>
      <c r="AE59" s="221"/>
      <c r="AF59" s="221"/>
      <c r="AG59" s="221"/>
      <c r="AH59" s="221"/>
      <c r="AI59" s="221"/>
      <c r="AJ59" s="221"/>
      <c r="AK59" s="221"/>
      <c r="AL59" s="221"/>
      <c r="AM59" s="221"/>
      <c r="AN59" s="221"/>
      <c r="AO59" s="221"/>
      <c r="AP59" s="221"/>
      <c r="AQ59" s="221"/>
      <c r="AR59" s="221"/>
      <c r="AS59" s="221"/>
      <c r="AT59" s="221"/>
      <c r="AU59" s="221"/>
      <c r="AV59" s="221"/>
      <c r="AW59" s="221"/>
      <c r="AX59" s="221"/>
      <c r="AY59" s="221"/>
      <c r="AZ59" s="221"/>
      <c r="BA59" s="221"/>
      <c r="BB59" s="221"/>
      <c r="BC59" s="221"/>
      <c r="BD59" s="221"/>
      <c r="BE59" s="221"/>
      <c r="BF59" s="221"/>
      <c r="BG59" s="221"/>
      <c r="BH59" s="221"/>
      <c r="BI59" s="221"/>
      <c r="BJ59" s="221"/>
      <c r="BK59" s="221"/>
      <c r="BL59" s="221"/>
      <c r="BM59" s="221"/>
      <c r="BN59" s="221"/>
      <c r="BO59" s="221"/>
      <c r="BP59" s="221"/>
      <c r="BQ59" s="221"/>
      <c r="BR59" s="221"/>
      <c r="BS59" s="221"/>
      <c r="BT59" s="221"/>
      <c r="BU59" s="221"/>
      <c r="BV59" s="221"/>
      <c r="BW59" s="221"/>
      <c r="BX59" s="221"/>
      <c r="BY59" s="221"/>
      <c r="BZ59" s="221"/>
      <c r="CA59" s="221"/>
      <c r="CB59" s="221"/>
      <c r="CC59" s="221"/>
      <c r="CD59" s="221"/>
      <c r="CE59" s="221"/>
      <c r="CF59" s="221"/>
      <c r="CG59" s="221"/>
      <c r="CH59" s="221"/>
      <c r="CI59" s="221"/>
      <c r="CJ59" s="221"/>
      <c r="CK59" s="221"/>
      <c r="CL59" s="221"/>
      <c r="CM59" s="221"/>
      <c r="CN59" s="221"/>
      <c r="CO59" s="221"/>
      <c r="CP59" s="221"/>
      <c r="CQ59" s="221"/>
      <c r="CR59" s="221"/>
      <c r="CS59" s="221"/>
      <c r="CT59" s="221"/>
      <c r="CU59" s="221"/>
      <c r="CV59" s="221"/>
      <c r="CW59" s="221"/>
      <c r="CX59" s="221"/>
    </row>
    <row r="60" spans="1:102" s="222" customFormat="1" ht="20.100000000000001" customHeight="1">
      <c r="A60" s="203"/>
      <c r="B60" s="104" t="s">
        <v>50</v>
      </c>
      <c r="C60" s="215">
        <v>7071.5790010000001</v>
      </c>
      <c r="D60" s="179" t="s">
        <v>301</v>
      </c>
      <c r="E60" s="180" t="s">
        <v>301</v>
      </c>
      <c r="F60" s="218">
        <v>2.1062927809890417</v>
      </c>
      <c r="G60" s="219" t="s">
        <v>301</v>
      </c>
      <c r="H60" s="220" t="s">
        <v>301</v>
      </c>
      <c r="I60" s="218">
        <v>137.56553202893585</v>
      </c>
      <c r="J60" s="179" t="s">
        <v>301</v>
      </c>
      <c r="K60" s="180" t="s">
        <v>301</v>
      </c>
      <c r="L60" s="218">
        <v>2.8975328702546439</v>
      </c>
      <c r="M60" s="179" t="s">
        <v>301</v>
      </c>
      <c r="N60" s="180" t="s">
        <v>301</v>
      </c>
      <c r="O60" s="203"/>
      <c r="P60" s="221"/>
      <c r="Q60" s="221"/>
      <c r="R60" s="221"/>
      <c r="S60" s="221"/>
      <c r="T60" s="221"/>
      <c r="U60" s="221"/>
      <c r="V60" s="221"/>
      <c r="W60" s="221"/>
      <c r="X60" s="221"/>
      <c r="Y60" s="221"/>
      <c r="Z60" s="221"/>
      <c r="AA60" s="221"/>
      <c r="AB60" s="221"/>
      <c r="AC60" s="221"/>
      <c r="AD60" s="221"/>
      <c r="AE60" s="221"/>
      <c r="AF60" s="221"/>
      <c r="AG60" s="221"/>
      <c r="AH60" s="221"/>
      <c r="AI60" s="221"/>
      <c r="AJ60" s="221"/>
      <c r="AK60" s="221"/>
      <c r="AL60" s="221"/>
      <c r="AM60" s="221"/>
      <c r="AN60" s="221"/>
      <c r="AO60" s="221"/>
      <c r="AP60" s="221"/>
      <c r="AQ60" s="221"/>
      <c r="AR60" s="221"/>
      <c r="AS60" s="221"/>
      <c r="AT60" s="221"/>
      <c r="AU60" s="221"/>
      <c r="AV60" s="221"/>
      <c r="AW60" s="221"/>
      <c r="AX60" s="221"/>
      <c r="AY60" s="221"/>
      <c r="AZ60" s="221"/>
      <c r="BA60" s="221"/>
      <c r="BB60" s="221"/>
      <c r="BC60" s="221"/>
      <c r="BD60" s="221"/>
      <c r="BE60" s="221"/>
      <c r="BF60" s="221"/>
      <c r="BG60" s="221"/>
      <c r="BH60" s="221"/>
      <c r="BI60" s="221"/>
      <c r="BJ60" s="221"/>
      <c r="BK60" s="221"/>
      <c r="BL60" s="221"/>
      <c r="BM60" s="221"/>
      <c r="BN60" s="221"/>
      <c r="BO60" s="221"/>
      <c r="BP60" s="221"/>
      <c r="BQ60" s="221"/>
      <c r="BR60" s="221"/>
      <c r="BS60" s="221"/>
      <c r="BT60" s="221"/>
      <c r="BU60" s="221"/>
      <c r="BV60" s="221"/>
      <c r="BW60" s="221"/>
      <c r="BX60" s="221"/>
      <c r="BY60" s="221"/>
      <c r="BZ60" s="221"/>
      <c r="CA60" s="221"/>
      <c r="CB60" s="221"/>
      <c r="CC60" s="221"/>
      <c r="CD60" s="221"/>
      <c r="CE60" s="221"/>
      <c r="CF60" s="221"/>
      <c r="CG60" s="221"/>
      <c r="CH60" s="221"/>
      <c r="CI60" s="221"/>
      <c r="CJ60" s="221"/>
      <c r="CK60" s="221"/>
      <c r="CL60" s="221"/>
      <c r="CM60" s="221"/>
      <c r="CN60" s="221"/>
      <c r="CO60" s="221"/>
      <c r="CP60" s="221"/>
      <c r="CQ60" s="221"/>
      <c r="CR60" s="221"/>
      <c r="CS60" s="221"/>
      <c r="CT60" s="221"/>
      <c r="CU60" s="221"/>
      <c r="CV60" s="221"/>
      <c r="CW60" s="221"/>
      <c r="CX60" s="221"/>
    </row>
    <row r="61" spans="1:102" s="222" customFormat="1" ht="15.75">
      <c r="A61" s="221"/>
      <c r="B61" s="322"/>
      <c r="C61" s="323"/>
      <c r="D61" s="324"/>
      <c r="E61" s="325"/>
      <c r="F61" s="326"/>
      <c r="G61" s="327"/>
      <c r="H61" s="328"/>
      <c r="I61" s="326"/>
      <c r="J61" s="327"/>
      <c r="K61" s="328"/>
      <c r="L61" s="326"/>
      <c r="M61" s="327"/>
      <c r="N61" s="328"/>
      <c r="O61" s="203"/>
      <c r="P61" s="221"/>
      <c r="Q61" s="221"/>
      <c r="R61" s="221"/>
      <c r="S61" s="221"/>
      <c r="T61" s="221"/>
      <c r="U61" s="221"/>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c r="AR61" s="221"/>
      <c r="AS61" s="221"/>
      <c r="AT61" s="221"/>
      <c r="AU61" s="221"/>
      <c r="AV61" s="221"/>
      <c r="AW61" s="221"/>
      <c r="AX61" s="221"/>
      <c r="AY61" s="221"/>
      <c r="AZ61" s="221"/>
      <c r="BA61" s="221"/>
      <c r="BB61" s="221"/>
      <c r="BC61" s="221"/>
      <c r="BD61" s="221"/>
      <c r="BE61" s="221"/>
      <c r="BF61" s="221"/>
      <c r="BG61" s="221"/>
      <c r="BH61" s="221"/>
      <c r="BI61" s="221"/>
      <c r="BJ61" s="221"/>
      <c r="BK61" s="221"/>
      <c r="BL61" s="221"/>
      <c r="BM61" s="221"/>
      <c r="BN61" s="221"/>
      <c r="BO61" s="221"/>
      <c r="BP61" s="221"/>
      <c r="BQ61" s="221"/>
      <c r="BR61" s="221"/>
      <c r="BS61" s="221"/>
      <c r="BT61" s="221"/>
      <c r="BU61" s="221"/>
      <c r="BV61" s="221"/>
      <c r="BW61" s="221"/>
      <c r="BX61" s="221"/>
      <c r="BY61" s="221"/>
      <c r="BZ61" s="221"/>
      <c r="CA61" s="221"/>
      <c r="CB61" s="221"/>
      <c r="CC61" s="221"/>
      <c r="CD61" s="221"/>
      <c r="CE61" s="221"/>
      <c r="CF61" s="221"/>
      <c r="CG61" s="221"/>
      <c r="CH61" s="221"/>
      <c r="CI61" s="221"/>
      <c r="CJ61" s="221"/>
      <c r="CK61" s="221"/>
      <c r="CL61" s="221"/>
      <c r="CM61" s="221"/>
      <c r="CN61" s="221"/>
      <c r="CO61" s="221"/>
      <c r="CP61" s="221"/>
      <c r="CQ61" s="221"/>
      <c r="CR61" s="221"/>
      <c r="CS61" s="221"/>
      <c r="CT61" s="221"/>
      <c r="CU61" s="221"/>
      <c r="CV61" s="221"/>
      <c r="CW61" s="221"/>
      <c r="CX61" s="221"/>
    </row>
    <row r="62" spans="1:102" s="222" customFormat="1" ht="20.100000000000001" customHeight="1">
      <c r="A62" s="221"/>
      <c r="B62" s="85" t="s">
        <v>482</v>
      </c>
      <c r="C62" s="330"/>
      <c r="D62" s="330"/>
      <c r="E62" s="330"/>
      <c r="F62" s="331"/>
      <c r="G62" s="331"/>
      <c r="H62" s="331"/>
      <c r="I62" s="331"/>
      <c r="J62" s="331"/>
      <c r="K62" s="331"/>
      <c r="L62" s="331"/>
      <c r="M62" s="331"/>
      <c r="N62" s="331"/>
      <c r="O62" s="221"/>
      <c r="P62" s="221"/>
      <c r="Q62" s="221"/>
      <c r="R62" s="221"/>
      <c r="S62" s="221"/>
      <c r="T62" s="221"/>
      <c r="U62" s="221"/>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c r="AR62" s="221"/>
      <c r="AS62" s="221"/>
      <c r="AT62" s="221"/>
      <c r="AU62" s="221"/>
      <c r="AV62" s="221"/>
      <c r="AW62" s="221"/>
      <c r="AX62" s="221"/>
      <c r="AY62" s="221"/>
      <c r="AZ62" s="221"/>
      <c r="BA62" s="221"/>
      <c r="BB62" s="221"/>
      <c r="BC62" s="221"/>
      <c r="BD62" s="221"/>
      <c r="BE62" s="221"/>
      <c r="BF62" s="221"/>
      <c r="BG62" s="221"/>
      <c r="BH62" s="221"/>
      <c r="BI62" s="221"/>
      <c r="BJ62" s="221"/>
      <c r="BK62" s="221"/>
      <c r="BL62" s="221"/>
      <c r="BM62" s="221"/>
      <c r="BN62" s="221"/>
      <c r="BO62" s="221"/>
      <c r="BP62" s="221"/>
      <c r="BQ62" s="221"/>
      <c r="BR62" s="221"/>
      <c r="BS62" s="221"/>
      <c r="BT62" s="221"/>
      <c r="BU62" s="221"/>
      <c r="BV62" s="221"/>
      <c r="BW62" s="221"/>
      <c r="BX62" s="221"/>
      <c r="BY62" s="221"/>
      <c r="BZ62" s="221"/>
      <c r="CA62" s="221"/>
      <c r="CB62" s="221"/>
      <c r="CC62" s="221"/>
      <c r="CD62" s="221"/>
      <c r="CE62" s="221"/>
      <c r="CF62" s="221"/>
      <c r="CG62" s="221"/>
      <c r="CH62" s="221"/>
      <c r="CI62" s="221"/>
      <c r="CJ62" s="221"/>
      <c r="CK62" s="221"/>
      <c r="CL62" s="221"/>
      <c r="CM62" s="221"/>
      <c r="CN62" s="221"/>
      <c r="CO62" s="221"/>
      <c r="CP62" s="221"/>
      <c r="CQ62" s="221"/>
      <c r="CR62" s="221"/>
      <c r="CS62" s="221"/>
      <c r="CT62" s="221"/>
      <c r="CU62" s="221"/>
      <c r="CV62" s="221"/>
      <c r="CW62" s="221"/>
      <c r="CX62" s="221"/>
    </row>
    <row r="63" spans="1:102" ht="20.100000000000001" customHeight="1">
      <c r="B63" s="221"/>
      <c r="C63" s="224"/>
      <c r="D63" s="224"/>
      <c r="E63" s="224"/>
      <c r="F63" s="224"/>
      <c r="G63" s="224"/>
      <c r="H63" s="224"/>
      <c r="I63" s="224"/>
      <c r="J63" s="224"/>
      <c r="K63" s="224"/>
      <c r="L63" s="224"/>
      <c r="M63" s="224"/>
      <c r="N63" s="224"/>
    </row>
    <row r="64" spans="1:102" ht="20.100000000000001" customHeight="1">
      <c r="B64" s="223"/>
      <c r="C64" s="228"/>
      <c r="D64" s="228"/>
      <c r="E64" s="228"/>
      <c r="F64" s="228"/>
      <c r="G64" s="228"/>
      <c r="H64" s="228"/>
      <c r="I64" s="228"/>
      <c r="J64" s="228"/>
      <c r="K64" s="228"/>
      <c r="L64" s="228"/>
      <c r="M64" s="228"/>
      <c r="N64" s="228"/>
    </row>
    <row r="65" spans="2:14" ht="20.100000000000001" customHeight="1">
      <c r="B65" s="223"/>
      <c r="C65" s="224"/>
      <c r="D65" s="224"/>
      <c r="E65" s="224"/>
      <c r="F65" s="224"/>
      <c r="G65" s="227"/>
      <c r="H65" s="224"/>
      <c r="I65" s="224"/>
      <c r="J65" s="224"/>
      <c r="K65" s="224"/>
      <c r="L65" s="224"/>
      <c r="M65" s="224"/>
      <c r="N65" s="224"/>
    </row>
    <row r="66" spans="2:14" ht="20.100000000000001" customHeight="1">
      <c r="B66" s="224"/>
      <c r="C66" s="224"/>
      <c r="D66" s="224"/>
      <c r="E66" s="224"/>
      <c r="F66" s="224"/>
      <c r="G66" s="224"/>
      <c r="H66" s="224"/>
      <c r="I66" s="224"/>
      <c r="J66" s="227"/>
      <c r="K66" s="224"/>
      <c r="L66" s="224"/>
      <c r="M66" s="224"/>
      <c r="N66" s="224"/>
    </row>
    <row r="67" spans="2:14" ht="20.100000000000001" customHeight="1">
      <c r="B67" s="224"/>
      <c r="C67" s="228"/>
      <c r="D67" s="228"/>
      <c r="E67" s="228"/>
      <c r="F67" s="228"/>
      <c r="G67" s="228"/>
      <c r="H67" s="228"/>
      <c r="I67" s="228"/>
      <c r="J67" s="228"/>
      <c r="K67" s="228"/>
      <c r="L67" s="228"/>
      <c r="M67" s="228"/>
      <c r="N67" s="228"/>
    </row>
    <row r="68" spans="2:14" ht="20.100000000000001" customHeight="1">
      <c r="B68" s="224"/>
    </row>
    <row r="69" spans="2:14" ht="20.100000000000001" customHeight="1">
      <c r="B69" s="225"/>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M63" sqref="M63"/>
    </sheetView>
  </sheetViews>
  <sheetFormatPr baseColWidth="10" defaultColWidth="0" defaultRowHeight="15" zeroHeight="1"/>
  <cols>
    <col min="1" max="1" width="5.7109375" style="44" customWidth="1"/>
    <col min="2" max="2" width="35.7109375" style="44" customWidth="1"/>
    <col min="3" max="14" width="18.855468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29" customFormat="1" ht="20.100000000000001" customHeight="1">
      <c r="A2" s="72"/>
      <c r="B2" s="87" t="s">
        <v>17</v>
      </c>
      <c r="C2" s="288"/>
      <c r="D2" s="288"/>
      <c r="E2" s="288"/>
      <c r="F2" s="288"/>
      <c r="G2" s="288"/>
      <c r="H2" s="288"/>
      <c r="I2" s="288"/>
      <c r="J2" s="288"/>
      <c r="K2" s="288"/>
      <c r="L2" s="288"/>
      <c r="M2" s="288"/>
      <c r="N2" s="288"/>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0" customFormat="1" ht="20.100000000000001" customHeight="1">
      <c r="A3" s="74"/>
      <c r="B3" s="91" t="s">
        <v>2</v>
      </c>
      <c r="C3" s="74"/>
      <c r="D3" s="74"/>
      <c r="E3" s="74"/>
      <c r="F3" s="74"/>
      <c r="G3" s="74"/>
      <c r="H3" s="162"/>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0" customFormat="1" ht="20.100000000000001" customHeight="1">
      <c r="A4" s="74"/>
      <c r="B4" s="230"/>
      <c r="C4" s="51"/>
      <c r="D4" s="51"/>
      <c r="E4" s="51"/>
      <c r="F4" s="51"/>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2"/>
      <c r="C5" s="656" t="s">
        <v>207</v>
      </c>
      <c r="D5" s="657"/>
      <c r="E5" s="658"/>
      <c r="F5" s="656" t="s">
        <v>201</v>
      </c>
      <c r="G5" s="657"/>
      <c r="H5" s="658"/>
      <c r="I5" s="656" t="s">
        <v>196</v>
      </c>
      <c r="J5" s="657"/>
      <c r="K5" s="658"/>
      <c r="L5" s="656" t="s">
        <v>197</v>
      </c>
      <c r="M5" s="657"/>
      <c r="N5" s="65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3"/>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8" t="s">
        <v>298</v>
      </c>
      <c r="C7" s="332">
        <v>42346.371443960001</v>
      </c>
      <c r="D7" s="250">
        <v>44868.136256110003</v>
      </c>
      <c r="E7" s="251">
        <v>46281.324220559996</v>
      </c>
      <c r="F7" s="237">
        <v>4.30121730403844</v>
      </c>
      <c r="G7" s="238">
        <v>4.7851965175121896</v>
      </c>
      <c r="H7" s="239">
        <v>4.9177527840461188</v>
      </c>
      <c r="I7" s="237">
        <v>242.93034057042502</v>
      </c>
      <c r="J7" s="238">
        <v>208.64722353771376</v>
      </c>
      <c r="K7" s="239">
        <v>202.04979072452323</v>
      </c>
      <c r="L7" s="237">
        <v>10.448961845374633</v>
      </c>
      <c r="M7" s="238">
        <v>9.98417967461255</v>
      </c>
      <c r="N7" s="239">
        <v>9.936309208514599</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6">
        <v>0</v>
      </c>
      <c r="E8" s="177">
        <v>0</v>
      </c>
      <c r="F8" s="178" t="s">
        <v>301</v>
      </c>
      <c r="G8" s="179" t="s">
        <v>301</v>
      </c>
      <c r="H8" s="180" t="s">
        <v>301</v>
      </c>
      <c r="I8" s="178" t="s">
        <v>302</v>
      </c>
      <c r="J8" s="179" t="s">
        <v>302</v>
      </c>
      <c r="K8" s="180" t="s">
        <v>302</v>
      </c>
      <c r="L8" s="178" t="s">
        <v>302</v>
      </c>
      <c r="M8" s="179" t="s">
        <v>302</v>
      </c>
      <c r="N8" s="180" t="s">
        <v>302</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977.74785900000006</v>
      </c>
      <c r="D9" s="176">
        <v>1111.7890709999999</v>
      </c>
      <c r="E9" s="177">
        <v>1106.5964630000001</v>
      </c>
      <c r="F9" s="178">
        <v>0.95699212367183517</v>
      </c>
      <c r="G9" s="179">
        <v>1.4275718671819899</v>
      </c>
      <c r="H9" s="180">
        <v>1.1425147669209565</v>
      </c>
      <c r="I9" s="178">
        <v>879.46624815511859</v>
      </c>
      <c r="J9" s="179">
        <v>662.9709768171906</v>
      </c>
      <c r="K9" s="180">
        <v>817.96618658125249</v>
      </c>
      <c r="L9" s="178">
        <v>8.4164227251966803</v>
      </c>
      <c r="M9" s="179">
        <v>9.4643871526238463</v>
      </c>
      <c r="N9" s="180">
        <v>9.3453844701110338</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6">
        <v>0</v>
      </c>
      <c r="E10" s="177">
        <v>0</v>
      </c>
      <c r="F10" s="178" t="s">
        <v>301</v>
      </c>
      <c r="G10" s="179" t="s">
        <v>301</v>
      </c>
      <c r="H10" s="180" t="s">
        <v>301</v>
      </c>
      <c r="I10" s="178" t="s">
        <v>302</v>
      </c>
      <c r="J10" s="179" t="s">
        <v>302</v>
      </c>
      <c r="K10" s="180" t="s">
        <v>302</v>
      </c>
      <c r="L10" s="178" t="s">
        <v>302</v>
      </c>
      <c r="M10" s="179" t="s">
        <v>302</v>
      </c>
      <c r="N10" s="180" t="s">
        <v>302</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6">
        <v>0</v>
      </c>
      <c r="E11" s="177">
        <v>0</v>
      </c>
      <c r="F11" s="178" t="s">
        <v>301</v>
      </c>
      <c r="G11" s="179" t="s">
        <v>301</v>
      </c>
      <c r="H11" s="180" t="s">
        <v>301</v>
      </c>
      <c r="I11" s="178" t="s">
        <v>302</v>
      </c>
      <c r="J11" s="179" t="s">
        <v>302</v>
      </c>
      <c r="K11" s="180" t="s">
        <v>302</v>
      </c>
      <c r="L11" s="178" t="s">
        <v>302</v>
      </c>
      <c r="M11" s="179" t="s">
        <v>302</v>
      </c>
      <c r="N11" s="180" t="s">
        <v>302</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105">
        <v>0</v>
      </c>
      <c r="D12" s="176">
        <v>0</v>
      </c>
      <c r="E12" s="177">
        <v>0</v>
      </c>
      <c r="F12" s="178" t="s">
        <v>301</v>
      </c>
      <c r="G12" s="179" t="s">
        <v>301</v>
      </c>
      <c r="H12" s="180" t="s">
        <v>301</v>
      </c>
      <c r="I12" s="178" t="s">
        <v>302</v>
      </c>
      <c r="J12" s="179" t="s">
        <v>302</v>
      </c>
      <c r="K12" s="180" t="s">
        <v>302</v>
      </c>
      <c r="L12" s="178" t="s">
        <v>302</v>
      </c>
      <c r="M12" s="179" t="s">
        <v>302</v>
      </c>
      <c r="N12" s="180" t="s">
        <v>302</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105">
        <v>0</v>
      </c>
      <c r="D13" s="176">
        <v>0</v>
      </c>
      <c r="E13" s="177">
        <v>0</v>
      </c>
      <c r="F13" s="178" t="s">
        <v>301</v>
      </c>
      <c r="G13" s="179" t="s">
        <v>301</v>
      </c>
      <c r="H13" s="180" t="s">
        <v>301</v>
      </c>
      <c r="I13" s="178" t="s">
        <v>302</v>
      </c>
      <c r="J13" s="179" t="s">
        <v>302</v>
      </c>
      <c r="K13" s="180" t="s">
        <v>302</v>
      </c>
      <c r="L13" s="178" t="s">
        <v>302</v>
      </c>
      <c r="M13" s="179" t="s">
        <v>302</v>
      </c>
      <c r="N13" s="180" t="s">
        <v>302</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0</v>
      </c>
      <c r="D14" s="176">
        <v>1.8496330000000001</v>
      </c>
      <c r="E14" s="177">
        <v>1.6471309999999999</v>
      </c>
      <c r="F14" s="178" t="s">
        <v>301</v>
      </c>
      <c r="G14" s="179">
        <v>0</v>
      </c>
      <c r="H14" s="180">
        <v>0</v>
      </c>
      <c r="I14" s="178" t="s">
        <v>302</v>
      </c>
      <c r="J14" s="179" t="s">
        <v>302</v>
      </c>
      <c r="K14" s="180" t="s">
        <v>302</v>
      </c>
      <c r="L14" s="178" t="s">
        <v>302</v>
      </c>
      <c r="M14" s="179">
        <v>3.8624419006365049</v>
      </c>
      <c r="N14" s="180">
        <v>7.1319767523044613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105">
        <v>0</v>
      </c>
      <c r="D15" s="176">
        <v>0</v>
      </c>
      <c r="E15" s="177">
        <v>0</v>
      </c>
      <c r="F15" s="178" t="s">
        <v>301</v>
      </c>
      <c r="G15" s="179" t="s">
        <v>301</v>
      </c>
      <c r="H15" s="180" t="s">
        <v>301</v>
      </c>
      <c r="I15" s="178" t="s">
        <v>302</v>
      </c>
      <c r="J15" s="179" t="s">
        <v>302</v>
      </c>
      <c r="K15" s="180" t="s">
        <v>302</v>
      </c>
      <c r="L15" s="178" t="s">
        <v>302</v>
      </c>
      <c r="M15" s="179" t="s">
        <v>302</v>
      </c>
      <c r="N15" s="180" t="s">
        <v>302</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6">
        <v>0</v>
      </c>
      <c r="E16" s="177">
        <v>0</v>
      </c>
      <c r="F16" s="178" t="s">
        <v>301</v>
      </c>
      <c r="G16" s="179" t="s">
        <v>301</v>
      </c>
      <c r="H16" s="180" t="s">
        <v>301</v>
      </c>
      <c r="I16" s="178" t="s">
        <v>302</v>
      </c>
      <c r="J16" s="179" t="s">
        <v>302</v>
      </c>
      <c r="K16" s="180" t="s">
        <v>302</v>
      </c>
      <c r="L16" s="178" t="s">
        <v>302</v>
      </c>
      <c r="M16" s="179" t="s">
        <v>302</v>
      </c>
      <c r="N16" s="180" t="s">
        <v>302</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41256.879299960005</v>
      </c>
      <c r="D17" s="176">
        <v>43709.334281110001</v>
      </c>
      <c r="E17" s="177">
        <v>45129.210461559996</v>
      </c>
      <c r="F17" s="178">
        <v>4.3853959045849447</v>
      </c>
      <c r="G17" s="179">
        <v>4.8749169660103284</v>
      </c>
      <c r="H17" s="180">
        <v>5.0139418554139326</v>
      </c>
      <c r="I17" s="178">
        <v>239.27649476728288</v>
      </c>
      <c r="J17" s="179">
        <v>205.01864702435489</v>
      </c>
      <c r="K17" s="180">
        <v>198.37973784502438</v>
      </c>
      <c r="L17" s="178">
        <v>10.493221602158833</v>
      </c>
      <c r="M17" s="179">
        <v>9.9944888072751059</v>
      </c>
      <c r="N17" s="180">
        <v>9.9466447084721121</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43.335655000000003</v>
      </c>
      <c r="D18" s="176">
        <v>45.163271000000002</v>
      </c>
      <c r="E18" s="177">
        <v>43.870165</v>
      </c>
      <c r="F18" s="178">
        <v>1.0488522672612193</v>
      </c>
      <c r="G18" s="179">
        <v>0.80408923436922886</v>
      </c>
      <c r="H18" s="180">
        <v>1.380687763540438</v>
      </c>
      <c r="I18" s="178">
        <v>1531.7578493686842</v>
      </c>
      <c r="J18" s="179">
        <v>1623.380503534323</v>
      </c>
      <c r="K18" s="180">
        <v>1036.8144821779401</v>
      </c>
      <c r="L18" s="178">
        <v>16.065876932055136</v>
      </c>
      <c r="M18" s="179">
        <v>13.053427861768471</v>
      </c>
      <c r="N18" s="180">
        <v>14.315170686045972</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0</v>
      </c>
      <c r="D19" s="176">
        <v>0</v>
      </c>
      <c r="E19" s="177">
        <v>0</v>
      </c>
      <c r="F19" s="178" t="s">
        <v>301</v>
      </c>
      <c r="G19" s="179" t="s">
        <v>301</v>
      </c>
      <c r="H19" s="180" t="s">
        <v>301</v>
      </c>
      <c r="I19" s="178" t="s">
        <v>302</v>
      </c>
      <c r="J19" s="179" t="s">
        <v>302</v>
      </c>
      <c r="K19" s="180" t="s">
        <v>302</v>
      </c>
      <c r="L19" s="178" t="s">
        <v>302</v>
      </c>
      <c r="M19" s="179" t="s">
        <v>302</v>
      </c>
      <c r="N19" s="180" t="s">
        <v>302</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0</v>
      </c>
      <c r="D20" s="176">
        <v>0</v>
      </c>
      <c r="E20" s="177">
        <v>0</v>
      </c>
      <c r="F20" s="178" t="s">
        <v>301</v>
      </c>
      <c r="G20" s="179" t="s">
        <v>301</v>
      </c>
      <c r="H20" s="180" t="s">
        <v>301</v>
      </c>
      <c r="I20" s="178" t="s">
        <v>302</v>
      </c>
      <c r="J20" s="179" t="s">
        <v>302</v>
      </c>
      <c r="K20" s="180" t="s">
        <v>302</v>
      </c>
      <c r="L20" s="178" t="s">
        <v>302</v>
      </c>
      <c r="M20" s="179" t="s">
        <v>302</v>
      </c>
      <c r="N20" s="180" t="s">
        <v>302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6">
        <v>0</v>
      </c>
      <c r="E22" s="177">
        <v>0</v>
      </c>
      <c r="F22" s="178" t="s">
        <v>301</v>
      </c>
      <c r="G22" s="179" t="s">
        <v>301</v>
      </c>
      <c r="H22" s="180" t="s">
        <v>301</v>
      </c>
      <c r="I22" s="178" t="s">
        <v>302</v>
      </c>
      <c r="J22" s="179" t="s">
        <v>302</v>
      </c>
      <c r="K22" s="180" t="s">
        <v>302</v>
      </c>
      <c r="L22" s="178" t="s">
        <v>302</v>
      </c>
      <c r="M22" s="179" t="s">
        <v>302</v>
      </c>
      <c r="N22" s="180" t="s">
        <v>302</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0</v>
      </c>
      <c r="D24" s="176">
        <v>0</v>
      </c>
      <c r="E24" s="177">
        <v>0</v>
      </c>
      <c r="F24" s="178" t="s">
        <v>301</v>
      </c>
      <c r="G24" s="179" t="s">
        <v>301</v>
      </c>
      <c r="H24" s="180" t="s">
        <v>301</v>
      </c>
      <c r="I24" s="178" t="s">
        <v>302</v>
      </c>
      <c r="J24" s="179" t="s">
        <v>302</v>
      </c>
      <c r="K24" s="180" t="s">
        <v>302</v>
      </c>
      <c r="L24" s="178" t="s">
        <v>302</v>
      </c>
      <c r="M24" s="179" t="s">
        <v>302</v>
      </c>
      <c r="N24" s="180" t="s">
        <v>302</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0</v>
      </c>
      <c r="D26" s="176">
        <v>0</v>
      </c>
      <c r="E26" s="177">
        <v>0</v>
      </c>
      <c r="F26" s="178" t="s">
        <v>301</v>
      </c>
      <c r="G26" s="179" t="s">
        <v>301</v>
      </c>
      <c r="H26" s="180" t="s">
        <v>301</v>
      </c>
      <c r="I26" s="178" t="s">
        <v>302</v>
      </c>
      <c r="J26" s="179" t="s">
        <v>302</v>
      </c>
      <c r="K26" s="180" t="s">
        <v>302</v>
      </c>
      <c r="L26" s="178" t="s">
        <v>302</v>
      </c>
      <c r="M26" s="179" t="s">
        <v>302</v>
      </c>
      <c r="N26" s="180" t="s">
        <v>302</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0</v>
      </c>
      <c r="D27" s="176">
        <v>0</v>
      </c>
      <c r="E27" s="177">
        <v>0</v>
      </c>
      <c r="F27" s="178" t="s">
        <v>301</v>
      </c>
      <c r="G27" s="179" t="s">
        <v>301</v>
      </c>
      <c r="H27" s="180" t="s">
        <v>301</v>
      </c>
      <c r="I27" s="178" t="s">
        <v>302</v>
      </c>
      <c r="J27" s="179" t="s">
        <v>302</v>
      </c>
      <c r="K27" s="180" t="s">
        <v>302</v>
      </c>
      <c r="L27" s="178" t="s">
        <v>302</v>
      </c>
      <c r="M27" s="179" t="s">
        <v>302</v>
      </c>
      <c r="N27" s="180" t="s">
        <v>302</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0</v>
      </c>
      <c r="D28" s="176">
        <v>0</v>
      </c>
      <c r="E28" s="177">
        <v>0</v>
      </c>
      <c r="F28" s="178" t="s">
        <v>301</v>
      </c>
      <c r="G28" s="179" t="s">
        <v>301</v>
      </c>
      <c r="H28" s="180" t="s">
        <v>301</v>
      </c>
      <c r="I28" s="178" t="s">
        <v>302</v>
      </c>
      <c r="J28" s="179" t="s">
        <v>302</v>
      </c>
      <c r="K28" s="180" t="s">
        <v>302</v>
      </c>
      <c r="L28" s="178" t="s">
        <v>302</v>
      </c>
      <c r="M28" s="179" t="s">
        <v>302</v>
      </c>
      <c r="N28" s="180" t="s">
        <v>302</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6">
        <v>0</v>
      </c>
      <c r="E30" s="177">
        <v>0</v>
      </c>
      <c r="F30" s="178" t="s">
        <v>301</v>
      </c>
      <c r="G30" s="179" t="s">
        <v>301</v>
      </c>
      <c r="H30" s="180" t="s">
        <v>301</v>
      </c>
      <c r="I30" s="178" t="s">
        <v>302</v>
      </c>
      <c r="J30" s="179" t="s">
        <v>302</v>
      </c>
      <c r="K30" s="180" t="s">
        <v>302</v>
      </c>
      <c r="L30" s="178" t="s">
        <v>302</v>
      </c>
      <c r="M30" s="179" t="s">
        <v>302</v>
      </c>
      <c r="N30" s="180" t="s">
        <v>302</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6">
        <v>0</v>
      </c>
      <c r="E31" s="177">
        <v>0</v>
      </c>
      <c r="F31" s="178" t="s">
        <v>301</v>
      </c>
      <c r="G31" s="179" t="s">
        <v>301</v>
      </c>
      <c r="H31" s="180" t="s">
        <v>301</v>
      </c>
      <c r="I31" s="178" t="s">
        <v>302</v>
      </c>
      <c r="J31" s="179" t="s">
        <v>302</v>
      </c>
      <c r="K31" s="180" t="s">
        <v>302</v>
      </c>
      <c r="L31" s="178" t="s">
        <v>302</v>
      </c>
      <c r="M31" s="179" t="s">
        <v>302</v>
      </c>
      <c r="N31" s="180" t="s">
        <v>302</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0</v>
      </c>
      <c r="D32" s="176">
        <v>0</v>
      </c>
      <c r="E32" s="177">
        <v>0</v>
      </c>
      <c r="F32" s="178" t="s">
        <v>301</v>
      </c>
      <c r="G32" s="179" t="s">
        <v>301</v>
      </c>
      <c r="H32" s="180" t="s">
        <v>301</v>
      </c>
      <c r="I32" s="178" t="s">
        <v>302</v>
      </c>
      <c r="J32" s="179" t="s">
        <v>302</v>
      </c>
      <c r="K32" s="180" t="s">
        <v>302</v>
      </c>
      <c r="L32" s="178" t="s">
        <v>302</v>
      </c>
      <c r="M32" s="179" t="s">
        <v>302</v>
      </c>
      <c r="N32" s="180" t="s">
        <v>302</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0</v>
      </c>
      <c r="D33" s="176">
        <v>0</v>
      </c>
      <c r="E33" s="177">
        <v>0</v>
      </c>
      <c r="F33" s="178" t="s">
        <v>301</v>
      </c>
      <c r="G33" s="179" t="s">
        <v>301</v>
      </c>
      <c r="H33" s="180" t="s">
        <v>301</v>
      </c>
      <c r="I33" s="178" t="s">
        <v>302</v>
      </c>
      <c r="J33" s="179" t="s">
        <v>302</v>
      </c>
      <c r="K33" s="180" t="s">
        <v>302</v>
      </c>
      <c r="L33" s="178" t="s">
        <v>302</v>
      </c>
      <c r="M33" s="179" t="s">
        <v>302</v>
      </c>
      <c r="N33" s="180" t="s">
        <v>302</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6">
        <v>0</v>
      </c>
      <c r="E35" s="177">
        <v>0</v>
      </c>
      <c r="F35" s="178" t="s">
        <v>301</v>
      </c>
      <c r="G35" s="179" t="s">
        <v>301</v>
      </c>
      <c r="H35" s="180" t="s">
        <v>301</v>
      </c>
      <c r="I35" s="178" t="s">
        <v>302</v>
      </c>
      <c r="J35" s="179" t="s">
        <v>302</v>
      </c>
      <c r="K35" s="180" t="s">
        <v>302</v>
      </c>
      <c r="L35" s="178" t="s">
        <v>302</v>
      </c>
      <c r="M35" s="179" t="s">
        <v>302</v>
      </c>
      <c r="N35" s="180" t="s">
        <v>302</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0</v>
      </c>
      <c r="D36" s="176">
        <v>0</v>
      </c>
      <c r="E36" s="177">
        <v>0</v>
      </c>
      <c r="F36" s="178" t="s">
        <v>301</v>
      </c>
      <c r="G36" s="179" t="s">
        <v>301</v>
      </c>
      <c r="H36" s="180" t="s">
        <v>301</v>
      </c>
      <c r="I36" s="178" t="s">
        <v>302</v>
      </c>
      <c r="J36" s="179" t="s">
        <v>302</v>
      </c>
      <c r="K36" s="180" t="s">
        <v>302</v>
      </c>
      <c r="L36" s="178" t="s">
        <v>302</v>
      </c>
      <c r="M36" s="179" t="s">
        <v>302</v>
      </c>
      <c r="N36" s="180" t="s">
        <v>302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6">
        <v>0</v>
      </c>
      <c r="E37" s="177">
        <v>0</v>
      </c>
      <c r="F37" s="178" t="s">
        <v>301</v>
      </c>
      <c r="G37" s="179" t="s">
        <v>301</v>
      </c>
      <c r="H37" s="180" t="s">
        <v>301</v>
      </c>
      <c r="I37" s="178" t="s">
        <v>302</v>
      </c>
      <c r="J37" s="179" t="s">
        <v>302</v>
      </c>
      <c r="K37" s="180" t="s">
        <v>302</v>
      </c>
      <c r="L37" s="178" t="s">
        <v>302</v>
      </c>
      <c r="M37" s="179" t="s">
        <v>302</v>
      </c>
      <c r="N37" s="180" t="s">
        <v>302</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6">
        <v>0</v>
      </c>
      <c r="E38" s="177">
        <v>0</v>
      </c>
      <c r="F38" s="178" t="s">
        <v>301</v>
      </c>
      <c r="G38" s="179" t="s">
        <v>301</v>
      </c>
      <c r="H38" s="180" t="s">
        <v>301</v>
      </c>
      <c r="I38" s="178" t="s">
        <v>302</v>
      </c>
      <c r="J38" s="179" t="s">
        <v>302</v>
      </c>
      <c r="K38" s="180" t="s">
        <v>302</v>
      </c>
      <c r="L38" s="178" t="s">
        <v>302</v>
      </c>
      <c r="M38" s="179" t="s">
        <v>302</v>
      </c>
      <c r="N38" s="180" t="s">
        <v>302</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6">
        <v>0</v>
      </c>
      <c r="E40" s="177">
        <v>0</v>
      </c>
      <c r="F40" s="178" t="s">
        <v>301</v>
      </c>
      <c r="G40" s="179" t="s">
        <v>301</v>
      </c>
      <c r="H40" s="180" t="s">
        <v>301</v>
      </c>
      <c r="I40" s="178" t="s">
        <v>302</v>
      </c>
      <c r="J40" s="179" t="s">
        <v>302</v>
      </c>
      <c r="K40" s="180" t="s">
        <v>302</v>
      </c>
      <c r="L40" s="178" t="s">
        <v>302</v>
      </c>
      <c r="M40" s="179" t="s">
        <v>302</v>
      </c>
      <c r="N40" s="180" t="s">
        <v>302</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0</v>
      </c>
      <c r="E41" s="177">
        <v>0</v>
      </c>
      <c r="F41" s="178" t="s">
        <v>301</v>
      </c>
      <c r="G41" s="179" t="s">
        <v>301</v>
      </c>
      <c r="H41" s="180" t="s">
        <v>301</v>
      </c>
      <c r="I41" s="178" t="s">
        <v>302</v>
      </c>
      <c r="J41" s="179" t="s">
        <v>302</v>
      </c>
      <c r="K41" s="180" t="s">
        <v>302</v>
      </c>
      <c r="L41" s="178" t="s">
        <v>302</v>
      </c>
      <c r="M41" s="179" t="s">
        <v>302</v>
      </c>
      <c r="N41" s="180" t="s">
        <v>302</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0</v>
      </c>
      <c r="D42" s="176">
        <v>0</v>
      </c>
      <c r="E42" s="177">
        <v>0</v>
      </c>
      <c r="F42" s="178" t="s">
        <v>301</v>
      </c>
      <c r="G42" s="179" t="s">
        <v>301</v>
      </c>
      <c r="H42" s="180" t="s">
        <v>301</v>
      </c>
      <c r="I42" s="178" t="s">
        <v>302</v>
      </c>
      <c r="J42" s="179" t="s">
        <v>302</v>
      </c>
      <c r="K42" s="180" t="s">
        <v>302</v>
      </c>
      <c r="L42" s="178" t="s">
        <v>302</v>
      </c>
      <c r="M42" s="179" t="s">
        <v>302</v>
      </c>
      <c r="N42" s="180" t="s">
        <v>302</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0</v>
      </c>
      <c r="D43" s="176">
        <v>0</v>
      </c>
      <c r="E43" s="177">
        <v>0</v>
      </c>
      <c r="F43" s="178" t="s">
        <v>301</v>
      </c>
      <c r="G43" s="179" t="s">
        <v>301</v>
      </c>
      <c r="H43" s="180" t="s">
        <v>301</v>
      </c>
      <c r="I43" s="178" t="s">
        <v>302</v>
      </c>
      <c r="J43" s="179" t="s">
        <v>302</v>
      </c>
      <c r="K43" s="180" t="s">
        <v>302</v>
      </c>
      <c r="L43" s="178" t="s">
        <v>302</v>
      </c>
      <c r="M43" s="179" t="s">
        <v>302</v>
      </c>
      <c r="N43" s="180" t="s">
        <v>302</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6">
        <v>0</v>
      </c>
      <c r="E45" s="177">
        <v>0</v>
      </c>
      <c r="F45" s="178" t="s">
        <v>301</v>
      </c>
      <c r="G45" s="179" t="s">
        <v>301</v>
      </c>
      <c r="H45" s="180" t="s">
        <v>301</v>
      </c>
      <c r="I45" s="178" t="s">
        <v>302</v>
      </c>
      <c r="J45" s="179" t="s">
        <v>302</v>
      </c>
      <c r="K45" s="180" t="s">
        <v>302</v>
      </c>
      <c r="L45" s="178" t="s">
        <v>302</v>
      </c>
      <c r="M45" s="179" t="s">
        <v>302</v>
      </c>
      <c r="N45" s="180" t="s">
        <v>302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6">
        <v>0</v>
      </c>
      <c r="E49" s="177">
        <v>0</v>
      </c>
      <c r="F49" s="178" t="s">
        <v>301</v>
      </c>
      <c r="G49" s="179" t="s">
        <v>301</v>
      </c>
      <c r="H49" s="180" t="s">
        <v>301</v>
      </c>
      <c r="I49" s="178" t="s">
        <v>302</v>
      </c>
      <c r="J49" s="179" t="s">
        <v>302</v>
      </c>
      <c r="K49" s="180" t="s">
        <v>302</v>
      </c>
      <c r="L49" s="178" t="s">
        <v>302</v>
      </c>
      <c r="M49" s="179" t="s">
        <v>302</v>
      </c>
      <c r="N49" s="180" t="s">
        <v>302</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105">
        <v>0</v>
      </c>
      <c r="D50" s="176">
        <v>0</v>
      </c>
      <c r="E50" s="177">
        <v>0</v>
      </c>
      <c r="F50" s="178" t="s">
        <v>301</v>
      </c>
      <c r="G50" s="179" t="s">
        <v>301</v>
      </c>
      <c r="H50" s="180" t="s">
        <v>301</v>
      </c>
      <c r="I50" s="178" t="s">
        <v>302</v>
      </c>
      <c r="J50" s="179" t="s">
        <v>302</v>
      </c>
      <c r="K50" s="180" t="s">
        <v>302</v>
      </c>
      <c r="L50" s="178" t="s">
        <v>302</v>
      </c>
      <c r="M50" s="179" t="s">
        <v>302</v>
      </c>
      <c r="N50" s="180" t="s">
        <v>302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105">
        <v>0</v>
      </c>
      <c r="D51" s="176">
        <v>0</v>
      </c>
      <c r="E51" s="177">
        <v>0</v>
      </c>
      <c r="F51" s="178" t="s">
        <v>301</v>
      </c>
      <c r="G51" s="179" t="s">
        <v>301</v>
      </c>
      <c r="H51" s="180" t="s">
        <v>301</v>
      </c>
      <c r="I51" s="178" t="s">
        <v>302</v>
      </c>
      <c r="J51" s="179" t="s">
        <v>302</v>
      </c>
      <c r="K51" s="180" t="s">
        <v>302</v>
      </c>
      <c r="L51" s="178" t="s">
        <v>302</v>
      </c>
      <c r="M51" s="179" t="s">
        <v>302</v>
      </c>
      <c r="N51" s="180" t="s">
        <v>302</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6">
        <v>0</v>
      </c>
      <c r="E52" s="177">
        <v>0</v>
      </c>
      <c r="F52" s="178" t="s">
        <v>301</v>
      </c>
      <c r="G52" s="179" t="s">
        <v>301</v>
      </c>
      <c r="H52" s="180" t="s">
        <v>301</v>
      </c>
      <c r="I52" s="178" t="s">
        <v>302</v>
      </c>
      <c r="J52" s="179" t="s">
        <v>302</v>
      </c>
      <c r="K52" s="180" t="s">
        <v>302</v>
      </c>
      <c r="L52" s="178" t="s">
        <v>302</v>
      </c>
      <c r="M52" s="179" t="s">
        <v>302</v>
      </c>
      <c r="N52" s="180" t="s">
        <v>302</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0</v>
      </c>
      <c r="D54" s="176">
        <v>0</v>
      </c>
      <c r="E54" s="177">
        <v>0</v>
      </c>
      <c r="F54" s="178" t="s">
        <v>301</v>
      </c>
      <c r="G54" s="179" t="s">
        <v>301</v>
      </c>
      <c r="H54" s="180" t="s">
        <v>301</v>
      </c>
      <c r="I54" s="178" t="s">
        <v>302</v>
      </c>
      <c r="J54" s="179" t="s">
        <v>302</v>
      </c>
      <c r="K54" s="180" t="s">
        <v>302</v>
      </c>
      <c r="L54" s="178" t="s">
        <v>302</v>
      </c>
      <c r="M54" s="179" t="s">
        <v>302</v>
      </c>
      <c r="N54" s="180" t="s">
        <v>302</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6">
        <v>0</v>
      </c>
      <c r="E55" s="177">
        <v>0</v>
      </c>
      <c r="F55" s="178" t="s">
        <v>301</v>
      </c>
      <c r="G55" s="179" t="s">
        <v>301</v>
      </c>
      <c r="H55" s="180" t="s">
        <v>301</v>
      </c>
      <c r="I55" s="178" t="s">
        <v>302</v>
      </c>
      <c r="J55" s="179" t="s">
        <v>302</v>
      </c>
      <c r="K55" s="180" t="s">
        <v>302</v>
      </c>
      <c r="L55" s="178" t="s">
        <v>302</v>
      </c>
      <c r="M55" s="179" t="s">
        <v>302</v>
      </c>
      <c r="N55" s="180" t="s">
        <v>302</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235</v>
      </c>
      <c r="C56" s="105">
        <v>0</v>
      </c>
      <c r="D56" s="176">
        <v>0</v>
      </c>
      <c r="E56" s="177">
        <v>0</v>
      </c>
      <c r="F56" s="178" t="s">
        <v>301</v>
      </c>
      <c r="G56" s="179" t="s">
        <v>301</v>
      </c>
      <c r="H56" s="180" t="s">
        <v>301</v>
      </c>
      <c r="I56" s="178" t="s">
        <v>302</v>
      </c>
      <c r="J56" s="179" t="s">
        <v>302</v>
      </c>
      <c r="K56" s="180" t="s">
        <v>302</v>
      </c>
      <c r="L56" s="178" t="s">
        <v>302</v>
      </c>
      <c r="M56" s="179" t="s">
        <v>302</v>
      </c>
      <c r="N56" s="180" t="s">
        <v>302</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300</v>
      </c>
      <c r="C57" s="105">
        <v>0</v>
      </c>
      <c r="D57" s="176">
        <v>0</v>
      </c>
      <c r="E57" s="177">
        <v>0</v>
      </c>
      <c r="F57" s="178" t="s">
        <v>301</v>
      </c>
      <c r="G57" s="179" t="s">
        <v>301</v>
      </c>
      <c r="H57" s="180" t="s">
        <v>301</v>
      </c>
      <c r="I57" s="178" t="s">
        <v>302</v>
      </c>
      <c r="J57" s="179" t="s">
        <v>302</v>
      </c>
      <c r="K57" s="180" t="s">
        <v>302</v>
      </c>
      <c r="L57" s="178" t="s">
        <v>302</v>
      </c>
      <c r="M57" s="179" t="s">
        <v>302</v>
      </c>
      <c r="N57" s="180" t="s">
        <v>302</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68</v>
      </c>
      <c r="C58" s="105">
        <v>0</v>
      </c>
      <c r="D58" s="176">
        <v>0</v>
      </c>
      <c r="E58" s="177">
        <v>0</v>
      </c>
      <c r="F58" s="178" t="s">
        <v>301</v>
      </c>
      <c r="G58" s="179" t="s">
        <v>301</v>
      </c>
      <c r="H58" s="180" t="s">
        <v>301</v>
      </c>
      <c r="I58" s="178" t="s">
        <v>302</v>
      </c>
      <c r="J58" s="179" t="s">
        <v>302</v>
      </c>
      <c r="K58" s="180" t="s">
        <v>302</v>
      </c>
      <c r="L58" s="178" t="s">
        <v>302</v>
      </c>
      <c r="M58" s="179" t="s">
        <v>302</v>
      </c>
      <c r="N58" s="180" t="s">
        <v>302</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55</v>
      </c>
      <c r="C59" s="105">
        <v>0</v>
      </c>
      <c r="D59" s="176">
        <v>0</v>
      </c>
      <c r="E59" s="177">
        <v>0</v>
      </c>
      <c r="F59" s="178" t="s">
        <v>301</v>
      </c>
      <c r="G59" s="179" t="s">
        <v>301</v>
      </c>
      <c r="H59" s="180" t="s">
        <v>301</v>
      </c>
      <c r="I59" s="178" t="s">
        <v>302</v>
      </c>
      <c r="J59" s="179" t="s">
        <v>302</v>
      </c>
      <c r="K59" s="180" t="s">
        <v>302</v>
      </c>
      <c r="L59" s="178" t="s">
        <v>302</v>
      </c>
      <c r="M59" s="179" t="s">
        <v>302</v>
      </c>
      <c r="N59" s="180" t="s">
        <v>302</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68.408630000000002</v>
      </c>
      <c r="D60" s="176" t="s">
        <v>301</v>
      </c>
      <c r="E60" s="177" t="s">
        <v>301</v>
      </c>
      <c r="F60" s="178">
        <v>3.392063252838128</v>
      </c>
      <c r="G60" s="179" t="s">
        <v>301</v>
      </c>
      <c r="H60" s="180" t="s">
        <v>301</v>
      </c>
      <c r="I60" s="178">
        <v>234.01573995545721</v>
      </c>
      <c r="J60" s="176" t="s">
        <v>301</v>
      </c>
      <c r="K60" s="177" t="s">
        <v>301</v>
      </c>
      <c r="L60" s="178">
        <v>7.9379619208862984</v>
      </c>
      <c r="M60" s="176" t="s">
        <v>301</v>
      </c>
      <c r="N60" s="177" t="s">
        <v>301</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4"/>
      <c r="D61" s="185"/>
      <c r="E61" s="186"/>
      <c r="F61" s="187"/>
      <c r="G61" s="188"/>
      <c r="H61" s="189"/>
      <c r="I61" s="187"/>
      <c r="J61" s="188"/>
      <c r="K61" s="189"/>
      <c r="L61" s="187"/>
      <c r="M61" s="188"/>
      <c r="N61" s="189"/>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482</v>
      </c>
      <c r="C62" s="272"/>
      <c r="D62" s="333"/>
      <c r="E62" s="272"/>
      <c r="F62" s="334"/>
      <c r="G62" s="334"/>
      <c r="H62" s="334"/>
      <c r="I62" s="334"/>
      <c r="J62" s="334"/>
      <c r="K62" s="334"/>
      <c r="L62" s="334"/>
      <c r="M62" s="334"/>
      <c r="N62" s="334"/>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2"/>
      <c r="D64" s="192"/>
      <c r="E64" s="192"/>
      <c r="F64" s="192"/>
      <c r="G64" s="192"/>
      <c r="H64" s="192"/>
      <c r="I64" s="192"/>
      <c r="J64" s="192"/>
      <c r="K64" s="192"/>
      <c r="L64" s="192"/>
      <c r="M64" s="192"/>
      <c r="N64" s="192"/>
    </row>
    <row r="65" spans="2:14" ht="20.100000000000001" customHeight="1">
      <c r="B65" s="117"/>
      <c r="C65" s="63"/>
      <c r="D65" s="63"/>
      <c r="E65" s="63"/>
      <c r="F65" s="63"/>
      <c r="G65" s="190"/>
      <c r="H65" s="63"/>
      <c r="I65" s="63"/>
      <c r="J65" s="63"/>
      <c r="K65" s="63"/>
      <c r="L65" s="63"/>
      <c r="M65" s="63"/>
      <c r="N65" s="63"/>
    </row>
    <row r="66" spans="2:14" ht="20.100000000000001" customHeight="1">
      <c r="B66" s="63"/>
      <c r="C66" s="63"/>
      <c r="D66" s="63"/>
      <c r="E66" s="63"/>
      <c r="F66" s="63"/>
      <c r="G66" s="63"/>
      <c r="H66" s="63"/>
      <c r="I66" s="63"/>
      <c r="J66" s="190"/>
      <c r="K66" s="63"/>
      <c r="L66" s="63"/>
      <c r="M66" s="63"/>
      <c r="N66" s="63"/>
    </row>
    <row r="67" spans="2:14" ht="20.100000000000001" customHeight="1">
      <c r="B67" s="63"/>
      <c r="C67" s="192"/>
      <c r="D67" s="192"/>
      <c r="E67" s="192"/>
      <c r="F67" s="192"/>
      <c r="G67" s="192"/>
      <c r="H67" s="192"/>
      <c r="I67" s="192"/>
      <c r="J67" s="192"/>
      <c r="K67" s="192"/>
      <c r="L67" s="192"/>
      <c r="M67" s="192"/>
      <c r="N67" s="192"/>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B62" sqref="B62"/>
    </sheetView>
  </sheetViews>
  <sheetFormatPr baseColWidth="10" defaultColWidth="0" defaultRowHeight="12.75" zeroHeight="1"/>
  <cols>
    <col min="1" max="1" width="5.7109375" style="198" customWidth="1"/>
    <col min="2" max="2" width="35.7109375" style="198" customWidth="1"/>
    <col min="3" max="14" width="16.7109375" style="198" customWidth="1"/>
    <col min="15" max="15" width="7" style="198" customWidth="1"/>
    <col min="16" max="16" width="16.7109375" style="198" hidden="1" customWidth="1"/>
    <col min="17" max="102" width="0" style="198" hidden="1" customWidth="1"/>
    <col min="103" max="16384" width="16.7109375" style="199" hidden="1"/>
  </cols>
  <sheetData>
    <row r="1" spans="1:102" ht="89.1" customHeight="1"/>
    <row r="2" spans="1:102" s="315" customFormat="1" ht="20.100000000000001" customHeight="1">
      <c r="A2" s="313"/>
      <c r="B2" s="87" t="s">
        <v>17</v>
      </c>
      <c r="C2" s="314"/>
      <c r="D2" s="314"/>
      <c r="E2" s="314"/>
      <c r="F2" s="314"/>
      <c r="G2" s="314"/>
      <c r="H2" s="314"/>
      <c r="I2" s="314"/>
      <c r="J2" s="314"/>
      <c r="K2" s="314"/>
      <c r="L2" s="314"/>
      <c r="M2" s="314"/>
      <c r="N2" s="314"/>
      <c r="O2" s="313"/>
      <c r="P2" s="313"/>
      <c r="Q2" s="313"/>
      <c r="R2" s="313"/>
      <c r="S2" s="313"/>
      <c r="T2" s="313"/>
      <c r="U2" s="313"/>
      <c r="V2" s="313"/>
      <c r="W2" s="313"/>
      <c r="X2" s="313"/>
      <c r="Y2" s="313"/>
      <c r="Z2" s="313"/>
      <c r="AA2" s="313"/>
      <c r="AB2" s="313"/>
      <c r="AC2" s="313"/>
      <c r="AD2" s="313"/>
      <c r="AE2" s="313"/>
      <c r="AF2" s="313"/>
      <c r="AG2" s="313"/>
      <c r="AH2" s="313"/>
      <c r="AI2" s="313"/>
      <c r="AJ2" s="313"/>
      <c r="AK2" s="313"/>
      <c r="AL2" s="313"/>
      <c r="AM2" s="313"/>
      <c r="AN2" s="313"/>
      <c r="AO2" s="313"/>
      <c r="AP2" s="313"/>
      <c r="AQ2" s="313"/>
      <c r="AR2" s="313"/>
      <c r="AS2" s="313"/>
      <c r="AT2" s="313"/>
      <c r="AU2" s="313"/>
      <c r="AV2" s="313"/>
      <c r="AW2" s="313"/>
      <c r="AX2" s="313"/>
      <c r="AY2" s="313"/>
      <c r="AZ2" s="313"/>
      <c r="BA2" s="313"/>
      <c r="BB2" s="313"/>
      <c r="BC2" s="313"/>
      <c r="BD2" s="313"/>
      <c r="BE2" s="313"/>
      <c r="BF2" s="313"/>
      <c r="BG2" s="313"/>
      <c r="BH2" s="313"/>
      <c r="BI2" s="313"/>
      <c r="BJ2" s="313"/>
      <c r="BK2" s="313"/>
      <c r="BL2" s="313"/>
      <c r="BM2" s="313"/>
      <c r="BN2" s="313"/>
      <c r="BO2" s="313"/>
      <c r="BP2" s="313"/>
      <c r="BQ2" s="313"/>
      <c r="BR2" s="313"/>
      <c r="BS2" s="313"/>
      <c r="BT2" s="313"/>
      <c r="BU2" s="313"/>
      <c r="BV2" s="313"/>
      <c r="BW2" s="313"/>
      <c r="BX2" s="313"/>
      <c r="BY2" s="313"/>
      <c r="BZ2" s="313"/>
      <c r="CA2" s="313"/>
      <c r="CB2" s="313"/>
      <c r="CC2" s="313"/>
      <c r="CD2" s="313"/>
      <c r="CE2" s="313"/>
      <c r="CF2" s="313"/>
      <c r="CG2" s="313"/>
      <c r="CH2" s="313"/>
      <c r="CI2" s="313"/>
      <c r="CJ2" s="313"/>
      <c r="CK2" s="313"/>
      <c r="CL2" s="313"/>
      <c r="CM2" s="313"/>
      <c r="CN2" s="313"/>
      <c r="CO2" s="313"/>
      <c r="CP2" s="313"/>
      <c r="CQ2" s="313"/>
      <c r="CR2" s="313"/>
      <c r="CS2" s="313"/>
      <c r="CT2" s="313"/>
      <c r="CU2" s="313"/>
      <c r="CV2" s="313"/>
      <c r="CW2" s="313"/>
      <c r="CX2" s="313"/>
    </row>
    <row r="3" spans="1:102" s="201" customFormat="1" ht="20.100000000000001" customHeight="1">
      <c r="A3" s="200"/>
      <c r="B3" s="91" t="s">
        <v>2</v>
      </c>
      <c r="C3" s="200"/>
      <c r="D3" s="200"/>
      <c r="E3" s="200"/>
      <c r="F3" s="200"/>
      <c r="G3" s="200"/>
      <c r="H3" s="200"/>
      <c r="I3" s="202"/>
      <c r="J3" s="200"/>
      <c r="K3" s="316"/>
      <c r="L3" s="316"/>
      <c r="M3" s="316"/>
      <c r="N3" s="316"/>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0"/>
      <c r="BP3" s="200"/>
      <c r="BQ3" s="200"/>
      <c r="BR3" s="200"/>
      <c r="BS3" s="200"/>
      <c r="BT3" s="200"/>
      <c r="BU3" s="200"/>
      <c r="BV3" s="200"/>
      <c r="BW3" s="200"/>
      <c r="BX3" s="200"/>
      <c r="BY3" s="200"/>
      <c r="BZ3" s="200"/>
      <c r="CA3" s="200"/>
      <c r="CB3" s="200"/>
      <c r="CC3" s="200"/>
      <c r="CD3" s="200"/>
      <c r="CE3" s="200"/>
      <c r="CF3" s="200"/>
      <c r="CG3" s="200"/>
      <c r="CH3" s="200"/>
      <c r="CI3" s="200"/>
      <c r="CJ3" s="200"/>
      <c r="CK3" s="200"/>
      <c r="CL3" s="200"/>
      <c r="CM3" s="200"/>
      <c r="CN3" s="200"/>
      <c r="CO3" s="200"/>
      <c r="CP3" s="200"/>
      <c r="CQ3" s="200"/>
      <c r="CR3" s="200"/>
      <c r="CS3" s="200"/>
      <c r="CT3" s="200"/>
      <c r="CU3" s="200"/>
      <c r="CV3" s="200"/>
      <c r="CW3" s="200"/>
      <c r="CX3" s="200"/>
    </row>
    <row r="4" spans="1:102" s="201" customFormat="1" ht="20.100000000000001" customHeight="1">
      <c r="A4" s="200"/>
      <c r="B4" s="317"/>
      <c r="C4" s="198"/>
      <c r="D4" s="198"/>
      <c r="E4" s="198"/>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row>
    <row r="5" spans="1:102" s="205" customFormat="1" ht="20.100000000000001" customHeight="1">
      <c r="A5" s="203"/>
      <c r="B5" s="232"/>
      <c r="C5" s="665" t="s">
        <v>220</v>
      </c>
      <c r="D5" s="666"/>
      <c r="E5" s="667"/>
      <c r="F5" s="665" t="s">
        <v>221</v>
      </c>
      <c r="G5" s="666"/>
      <c r="H5" s="667"/>
      <c r="I5" s="665" t="s">
        <v>222</v>
      </c>
      <c r="J5" s="666"/>
      <c r="K5" s="667"/>
      <c r="L5" s="665" t="s">
        <v>223</v>
      </c>
      <c r="M5" s="666"/>
      <c r="N5" s="667"/>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row>
    <row r="6" spans="1:102" s="205" customFormat="1" ht="20.100000000000001" customHeight="1">
      <c r="A6" s="203"/>
      <c r="B6" s="233"/>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203"/>
      <c r="P6" s="203"/>
      <c r="Q6" s="203"/>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3"/>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c r="CU6" s="203"/>
      <c r="CV6" s="203"/>
      <c r="CW6" s="203"/>
      <c r="CX6" s="203"/>
    </row>
    <row r="7" spans="1:102" s="205" customFormat="1" ht="20.100000000000001" customHeight="1">
      <c r="A7" s="203"/>
      <c r="B7" s="168" t="s">
        <v>298</v>
      </c>
      <c r="C7" s="234">
        <v>94.992900270000007</v>
      </c>
      <c r="D7" s="235">
        <v>112.17540193000001</v>
      </c>
      <c r="E7" s="236">
        <v>112.65696509999999</v>
      </c>
      <c r="F7" s="237">
        <v>0.82023068859396564</v>
      </c>
      <c r="G7" s="238">
        <v>0.57924497601129288</v>
      </c>
      <c r="H7" s="239">
        <v>0.60247039266283242</v>
      </c>
      <c r="I7" s="237">
        <v>296.40002606906933</v>
      </c>
      <c r="J7" s="238">
        <v>252.56802256821865</v>
      </c>
      <c r="K7" s="239">
        <v>246.71497224957992</v>
      </c>
      <c r="L7" s="237">
        <v>2.4311639748190204</v>
      </c>
      <c r="M7" s="238">
        <v>1.4629875817374749</v>
      </c>
      <c r="N7" s="239">
        <v>1.4863846620700421</v>
      </c>
      <c r="O7" s="203"/>
      <c r="P7" s="203"/>
      <c r="Q7" s="203"/>
      <c r="R7" s="203"/>
      <c r="S7" s="203"/>
      <c r="T7" s="203"/>
      <c r="U7" s="203"/>
      <c r="V7" s="203"/>
      <c r="W7" s="203"/>
      <c r="X7" s="203"/>
      <c r="Y7" s="203"/>
      <c r="Z7" s="203"/>
      <c r="AA7" s="203"/>
      <c r="AB7" s="203"/>
      <c r="AC7" s="203"/>
      <c r="AD7" s="203"/>
      <c r="AE7" s="203"/>
      <c r="AF7" s="203"/>
      <c r="AG7" s="203"/>
      <c r="AH7" s="203"/>
      <c r="AI7" s="203"/>
      <c r="AJ7" s="203"/>
      <c r="AK7" s="203"/>
      <c r="AL7" s="203"/>
      <c r="AM7" s="203"/>
      <c r="AN7" s="203"/>
      <c r="AO7" s="203"/>
      <c r="AP7" s="203"/>
      <c r="AQ7" s="203"/>
      <c r="AR7" s="203"/>
      <c r="AS7" s="203"/>
      <c r="AT7" s="203"/>
      <c r="AU7" s="203"/>
      <c r="AV7" s="203"/>
      <c r="AW7" s="203"/>
      <c r="AX7" s="203"/>
      <c r="AY7" s="203"/>
      <c r="AZ7" s="203"/>
      <c r="BA7" s="203"/>
      <c r="BB7" s="203"/>
      <c r="BC7" s="203"/>
      <c r="BD7" s="203"/>
      <c r="BE7" s="203"/>
      <c r="BF7" s="203"/>
      <c r="BG7" s="203"/>
      <c r="BH7" s="203"/>
      <c r="BI7" s="203"/>
      <c r="BJ7" s="203"/>
      <c r="BK7" s="203"/>
      <c r="BL7" s="203"/>
      <c r="BM7" s="203"/>
      <c r="BN7" s="203"/>
      <c r="BO7" s="203"/>
      <c r="BP7" s="203"/>
      <c r="BQ7" s="203"/>
      <c r="BR7" s="203"/>
      <c r="BS7" s="203"/>
      <c r="BT7" s="203"/>
      <c r="BU7" s="203"/>
      <c r="BV7" s="203"/>
      <c r="BW7" s="203"/>
      <c r="BX7" s="203"/>
      <c r="BY7" s="203"/>
      <c r="BZ7" s="203"/>
      <c r="CA7" s="203"/>
      <c r="CB7" s="203"/>
      <c r="CC7" s="203"/>
      <c r="CD7" s="203"/>
      <c r="CE7" s="203"/>
      <c r="CF7" s="203"/>
      <c r="CG7" s="203"/>
      <c r="CH7" s="203"/>
      <c r="CI7" s="203"/>
      <c r="CJ7" s="203"/>
      <c r="CK7" s="203"/>
      <c r="CL7" s="203"/>
      <c r="CM7" s="203"/>
      <c r="CN7" s="203"/>
      <c r="CO7" s="203"/>
      <c r="CP7" s="203"/>
      <c r="CQ7" s="203"/>
      <c r="CR7" s="203"/>
      <c r="CS7" s="203"/>
      <c r="CT7" s="203"/>
      <c r="CU7" s="203"/>
      <c r="CV7" s="203"/>
      <c r="CW7" s="203"/>
      <c r="CX7" s="203"/>
    </row>
    <row r="8" spans="1:102" s="222" customFormat="1" ht="20.100000000000001" customHeight="1">
      <c r="A8" s="203"/>
      <c r="B8" s="104" t="s">
        <v>47</v>
      </c>
      <c r="C8" s="105">
        <v>0</v>
      </c>
      <c r="D8" s="176">
        <v>0</v>
      </c>
      <c r="E8" s="177">
        <v>0</v>
      </c>
      <c r="F8" s="178" t="s">
        <v>301</v>
      </c>
      <c r="G8" s="179" t="s">
        <v>301</v>
      </c>
      <c r="H8" s="180" t="s">
        <v>301</v>
      </c>
      <c r="I8" s="178" t="s">
        <v>302</v>
      </c>
      <c r="J8" s="179" t="s">
        <v>302</v>
      </c>
      <c r="K8" s="180" t="s">
        <v>302</v>
      </c>
      <c r="L8" s="178" t="s">
        <v>302</v>
      </c>
      <c r="M8" s="179" t="s">
        <v>302</v>
      </c>
      <c r="N8" s="180" t="s">
        <v>302</v>
      </c>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221"/>
      <c r="BN8" s="221"/>
      <c r="BO8" s="221"/>
      <c r="BP8" s="221"/>
      <c r="BQ8" s="221"/>
      <c r="BR8" s="221"/>
      <c r="BS8" s="221"/>
      <c r="BT8" s="221"/>
      <c r="BU8" s="221"/>
      <c r="BV8" s="221"/>
      <c r="BW8" s="221"/>
      <c r="BX8" s="221"/>
      <c r="BY8" s="221"/>
      <c r="BZ8" s="221"/>
      <c r="CA8" s="221"/>
      <c r="CB8" s="221"/>
      <c r="CC8" s="221"/>
      <c r="CD8" s="221"/>
      <c r="CE8" s="221"/>
      <c r="CF8" s="221"/>
      <c r="CG8" s="221"/>
      <c r="CH8" s="221"/>
      <c r="CI8" s="221"/>
      <c r="CJ8" s="221"/>
      <c r="CK8" s="221"/>
      <c r="CL8" s="221"/>
      <c r="CM8" s="221"/>
      <c r="CN8" s="221"/>
      <c r="CO8" s="221"/>
      <c r="CP8" s="221"/>
      <c r="CQ8" s="221"/>
      <c r="CR8" s="221"/>
      <c r="CS8" s="221"/>
      <c r="CT8" s="221"/>
      <c r="CU8" s="221"/>
      <c r="CV8" s="221"/>
      <c r="CW8" s="221"/>
      <c r="CX8" s="221"/>
    </row>
    <row r="9" spans="1:102" s="222" customFormat="1" ht="20.100000000000001" customHeight="1">
      <c r="A9" s="203"/>
      <c r="B9" s="104" t="s">
        <v>70</v>
      </c>
      <c r="C9" s="105">
        <v>0</v>
      </c>
      <c r="D9" s="176">
        <v>0</v>
      </c>
      <c r="E9" s="177">
        <v>0</v>
      </c>
      <c r="F9" s="178" t="s">
        <v>301</v>
      </c>
      <c r="G9" s="179" t="s">
        <v>301</v>
      </c>
      <c r="H9" s="180" t="s">
        <v>301</v>
      </c>
      <c r="I9" s="178" t="s">
        <v>302</v>
      </c>
      <c r="J9" s="179" t="s">
        <v>302</v>
      </c>
      <c r="K9" s="180" t="s">
        <v>302</v>
      </c>
      <c r="L9" s="178" t="s">
        <v>302</v>
      </c>
      <c r="M9" s="179" t="s">
        <v>302</v>
      </c>
      <c r="N9" s="180" t="s">
        <v>302</v>
      </c>
      <c r="O9" s="221"/>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1"/>
      <c r="AR9" s="221"/>
      <c r="AS9" s="221"/>
      <c r="AT9" s="221"/>
      <c r="AU9" s="221"/>
      <c r="AV9" s="221"/>
      <c r="AW9" s="221"/>
      <c r="AX9" s="221"/>
      <c r="AY9" s="221"/>
      <c r="AZ9" s="221"/>
      <c r="BA9" s="221"/>
      <c r="BB9" s="221"/>
      <c r="BC9" s="221"/>
      <c r="BD9" s="221"/>
      <c r="BE9" s="221"/>
      <c r="BF9" s="221"/>
      <c r="BG9" s="221"/>
      <c r="BH9" s="221"/>
      <c r="BI9" s="221"/>
      <c r="BJ9" s="221"/>
      <c r="BK9" s="221"/>
      <c r="BL9" s="221"/>
      <c r="BM9" s="221"/>
      <c r="BN9" s="221"/>
      <c r="BO9" s="221"/>
      <c r="BP9" s="221"/>
      <c r="BQ9" s="221"/>
      <c r="BR9" s="221"/>
      <c r="BS9" s="221"/>
      <c r="BT9" s="221"/>
      <c r="BU9" s="221"/>
      <c r="BV9" s="221"/>
      <c r="BW9" s="221"/>
      <c r="BX9" s="221"/>
      <c r="BY9" s="221"/>
      <c r="BZ9" s="221"/>
      <c r="CA9" s="221"/>
      <c r="CB9" s="221"/>
      <c r="CC9" s="221"/>
      <c r="CD9" s="221"/>
      <c r="CE9" s="221"/>
      <c r="CF9" s="221"/>
      <c r="CG9" s="221"/>
      <c r="CH9" s="221"/>
      <c r="CI9" s="221"/>
      <c r="CJ9" s="221"/>
      <c r="CK9" s="221"/>
      <c r="CL9" s="221"/>
      <c r="CM9" s="221"/>
      <c r="CN9" s="221"/>
      <c r="CO9" s="221"/>
      <c r="CP9" s="221"/>
      <c r="CQ9" s="221"/>
      <c r="CR9" s="221"/>
      <c r="CS9" s="221"/>
      <c r="CT9" s="221"/>
      <c r="CU9" s="221"/>
      <c r="CV9" s="221"/>
      <c r="CW9" s="221"/>
      <c r="CX9" s="221"/>
    </row>
    <row r="10" spans="1:102" s="222" customFormat="1" ht="20.100000000000001" customHeight="1">
      <c r="A10" s="203"/>
      <c r="B10" s="104" t="s">
        <v>43</v>
      </c>
      <c r="C10" s="105">
        <v>0</v>
      </c>
      <c r="D10" s="176">
        <v>0</v>
      </c>
      <c r="E10" s="177">
        <v>0</v>
      </c>
      <c r="F10" s="178" t="s">
        <v>301</v>
      </c>
      <c r="G10" s="179" t="s">
        <v>301</v>
      </c>
      <c r="H10" s="180" t="s">
        <v>301</v>
      </c>
      <c r="I10" s="178" t="s">
        <v>302</v>
      </c>
      <c r="J10" s="179" t="s">
        <v>302</v>
      </c>
      <c r="K10" s="180" t="s">
        <v>302</v>
      </c>
      <c r="L10" s="178" t="s">
        <v>302</v>
      </c>
      <c r="M10" s="179" t="s">
        <v>302</v>
      </c>
      <c r="N10" s="180" t="s">
        <v>302</v>
      </c>
      <c r="O10" s="221"/>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221"/>
      <c r="BD10" s="221"/>
      <c r="BE10" s="221"/>
      <c r="BF10" s="221"/>
      <c r="BG10" s="221"/>
      <c r="BH10" s="221"/>
      <c r="BI10" s="221"/>
      <c r="BJ10" s="221"/>
      <c r="BK10" s="221"/>
      <c r="BL10" s="221"/>
      <c r="BM10" s="221"/>
      <c r="BN10" s="221"/>
      <c r="BO10" s="221"/>
      <c r="BP10" s="221"/>
      <c r="BQ10" s="221"/>
      <c r="BR10" s="221"/>
      <c r="BS10" s="221"/>
      <c r="BT10" s="221"/>
      <c r="BU10" s="221"/>
      <c r="BV10" s="221"/>
      <c r="BW10" s="221"/>
      <c r="BX10" s="221"/>
      <c r="BY10" s="221"/>
      <c r="BZ10" s="221"/>
      <c r="CA10" s="221"/>
      <c r="CB10" s="221"/>
      <c r="CC10" s="221"/>
      <c r="CD10" s="221"/>
      <c r="CE10" s="221"/>
      <c r="CF10" s="221"/>
      <c r="CG10" s="221"/>
      <c r="CH10" s="221"/>
      <c r="CI10" s="221"/>
      <c r="CJ10" s="221"/>
      <c r="CK10" s="221"/>
      <c r="CL10" s="221"/>
      <c r="CM10" s="221"/>
      <c r="CN10" s="221"/>
      <c r="CO10" s="221"/>
      <c r="CP10" s="221"/>
      <c r="CQ10" s="221"/>
      <c r="CR10" s="221"/>
      <c r="CS10" s="221"/>
      <c r="CT10" s="221"/>
      <c r="CU10" s="221"/>
      <c r="CV10" s="221"/>
      <c r="CW10" s="221"/>
      <c r="CX10" s="221"/>
    </row>
    <row r="11" spans="1:102" s="222" customFormat="1" ht="20.100000000000001" customHeight="1">
      <c r="A11" s="203"/>
      <c r="B11" s="104" t="s">
        <v>33</v>
      </c>
      <c r="C11" s="105">
        <v>0</v>
      </c>
      <c r="D11" s="176">
        <v>0</v>
      </c>
      <c r="E11" s="177">
        <v>0</v>
      </c>
      <c r="F11" s="178" t="s">
        <v>301</v>
      </c>
      <c r="G11" s="179" t="s">
        <v>301</v>
      </c>
      <c r="H11" s="180" t="s">
        <v>301</v>
      </c>
      <c r="I11" s="178" t="s">
        <v>302</v>
      </c>
      <c r="J11" s="179" t="s">
        <v>302</v>
      </c>
      <c r="K11" s="180" t="s">
        <v>302</v>
      </c>
      <c r="L11" s="178" t="s">
        <v>302</v>
      </c>
      <c r="M11" s="179" t="s">
        <v>302</v>
      </c>
      <c r="N11" s="180" t="s">
        <v>302</v>
      </c>
      <c r="O11" s="221"/>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c r="BB11" s="221"/>
      <c r="BC11" s="221"/>
      <c r="BD11" s="221"/>
      <c r="BE11" s="221"/>
      <c r="BF11" s="221"/>
      <c r="BG11" s="221"/>
      <c r="BH11" s="221"/>
      <c r="BI11" s="221"/>
      <c r="BJ11" s="221"/>
      <c r="BK11" s="221"/>
      <c r="BL11" s="221"/>
      <c r="BM11" s="221"/>
      <c r="BN11" s="221"/>
      <c r="BO11" s="221"/>
      <c r="BP11" s="221"/>
      <c r="BQ11" s="221"/>
      <c r="BR11" s="221"/>
      <c r="BS11" s="221"/>
      <c r="BT11" s="221"/>
      <c r="BU11" s="221"/>
      <c r="BV11" s="221"/>
      <c r="BW11" s="221"/>
      <c r="BX11" s="221"/>
      <c r="BY11" s="221"/>
      <c r="BZ11" s="221"/>
      <c r="CA11" s="221"/>
      <c r="CB11" s="221"/>
      <c r="CC11" s="221"/>
      <c r="CD11" s="221"/>
      <c r="CE11" s="221"/>
      <c r="CF11" s="221"/>
      <c r="CG11" s="221"/>
      <c r="CH11" s="221"/>
      <c r="CI11" s="221"/>
      <c r="CJ11" s="221"/>
      <c r="CK11" s="221"/>
      <c r="CL11" s="221"/>
      <c r="CM11" s="221"/>
      <c r="CN11" s="221"/>
      <c r="CO11" s="221"/>
      <c r="CP11" s="221"/>
      <c r="CQ11" s="221"/>
      <c r="CR11" s="221"/>
      <c r="CS11" s="221"/>
      <c r="CT11" s="221"/>
      <c r="CU11" s="221"/>
      <c r="CV11" s="221"/>
      <c r="CW11" s="221"/>
      <c r="CX11" s="221"/>
    </row>
    <row r="12" spans="1:102" s="222" customFormat="1" ht="20.100000000000001" customHeight="1">
      <c r="A12" s="203"/>
      <c r="B12" s="104" t="s">
        <v>71</v>
      </c>
      <c r="C12" s="105">
        <v>0</v>
      </c>
      <c r="D12" s="176">
        <v>0</v>
      </c>
      <c r="E12" s="177">
        <v>0</v>
      </c>
      <c r="F12" s="178" t="s">
        <v>301</v>
      </c>
      <c r="G12" s="179" t="s">
        <v>301</v>
      </c>
      <c r="H12" s="180" t="s">
        <v>301</v>
      </c>
      <c r="I12" s="178" t="s">
        <v>302</v>
      </c>
      <c r="J12" s="179" t="s">
        <v>302</v>
      </c>
      <c r="K12" s="180" t="s">
        <v>302</v>
      </c>
      <c r="L12" s="178" t="s">
        <v>302</v>
      </c>
      <c r="M12" s="179" t="s">
        <v>302</v>
      </c>
      <c r="N12" s="180" t="s">
        <v>302</v>
      </c>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221"/>
      <c r="BG12" s="221"/>
      <c r="BH12" s="221"/>
      <c r="BI12" s="221"/>
      <c r="BJ12" s="221"/>
      <c r="BK12" s="221"/>
      <c r="BL12" s="221"/>
      <c r="BM12" s="221"/>
      <c r="BN12" s="221"/>
      <c r="BO12" s="221"/>
      <c r="BP12" s="221"/>
      <c r="BQ12" s="221"/>
      <c r="BR12" s="221"/>
      <c r="BS12" s="221"/>
      <c r="BT12" s="221"/>
      <c r="BU12" s="221"/>
      <c r="BV12" s="221"/>
      <c r="BW12" s="221"/>
      <c r="BX12" s="221"/>
      <c r="BY12" s="221"/>
      <c r="BZ12" s="221"/>
      <c r="CA12" s="221"/>
      <c r="CB12" s="221"/>
      <c r="CC12" s="221"/>
      <c r="CD12" s="221"/>
      <c r="CE12" s="221"/>
      <c r="CF12" s="221"/>
      <c r="CG12" s="221"/>
      <c r="CH12" s="221"/>
      <c r="CI12" s="221"/>
      <c r="CJ12" s="221"/>
      <c r="CK12" s="221"/>
      <c r="CL12" s="221"/>
      <c r="CM12" s="221"/>
      <c r="CN12" s="221"/>
      <c r="CO12" s="221"/>
      <c r="CP12" s="221"/>
      <c r="CQ12" s="221"/>
      <c r="CR12" s="221"/>
      <c r="CS12" s="221"/>
      <c r="CT12" s="221"/>
      <c r="CU12" s="221"/>
      <c r="CV12" s="221"/>
      <c r="CW12" s="221"/>
      <c r="CX12" s="221"/>
    </row>
    <row r="13" spans="1:102" s="222" customFormat="1" ht="20.100000000000001" customHeight="1">
      <c r="A13" s="203"/>
      <c r="B13" s="104" t="s">
        <v>56</v>
      </c>
      <c r="C13" s="105">
        <v>0</v>
      </c>
      <c r="D13" s="176">
        <v>0</v>
      </c>
      <c r="E13" s="177">
        <v>0</v>
      </c>
      <c r="F13" s="178" t="s">
        <v>301</v>
      </c>
      <c r="G13" s="179" t="s">
        <v>301</v>
      </c>
      <c r="H13" s="180" t="s">
        <v>301</v>
      </c>
      <c r="I13" s="178" t="s">
        <v>302</v>
      </c>
      <c r="J13" s="179" t="s">
        <v>302</v>
      </c>
      <c r="K13" s="180" t="s">
        <v>302</v>
      </c>
      <c r="L13" s="178" t="s">
        <v>302</v>
      </c>
      <c r="M13" s="179" t="s">
        <v>302</v>
      </c>
      <c r="N13" s="180" t="s">
        <v>302</v>
      </c>
      <c r="O13" s="221"/>
      <c r="P13" s="221"/>
      <c r="Q13" s="221"/>
      <c r="R13" s="221"/>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1"/>
      <c r="AP13" s="221"/>
      <c r="AQ13" s="221"/>
      <c r="AR13" s="221"/>
      <c r="AS13" s="221"/>
      <c r="AT13" s="221"/>
      <c r="AU13" s="221"/>
      <c r="AV13" s="221"/>
      <c r="AW13" s="221"/>
      <c r="AX13" s="221"/>
      <c r="AY13" s="221"/>
      <c r="AZ13" s="221"/>
      <c r="BA13" s="221"/>
      <c r="BB13" s="221"/>
      <c r="BC13" s="221"/>
      <c r="BD13" s="221"/>
      <c r="BE13" s="221"/>
      <c r="BF13" s="221"/>
      <c r="BG13" s="221"/>
      <c r="BH13" s="221"/>
      <c r="BI13" s="221"/>
      <c r="BJ13" s="221"/>
      <c r="BK13" s="221"/>
      <c r="BL13" s="221"/>
      <c r="BM13" s="221"/>
      <c r="BN13" s="221"/>
      <c r="BO13" s="221"/>
      <c r="BP13" s="221"/>
      <c r="BQ13" s="221"/>
      <c r="BR13" s="221"/>
      <c r="BS13" s="221"/>
      <c r="BT13" s="221"/>
      <c r="BU13" s="221"/>
      <c r="BV13" s="221"/>
      <c r="BW13" s="221"/>
      <c r="BX13" s="221"/>
      <c r="BY13" s="221"/>
      <c r="BZ13" s="221"/>
      <c r="CA13" s="221"/>
      <c r="CB13" s="221"/>
      <c r="CC13" s="221"/>
      <c r="CD13" s="221"/>
      <c r="CE13" s="221"/>
      <c r="CF13" s="221"/>
      <c r="CG13" s="221"/>
      <c r="CH13" s="221"/>
      <c r="CI13" s="221"/>
      <c r="CJ13" s="221"/>
      <c r="CK13" s="221"/>
      <c r="CL13" s="221"/>
      <c r="CM13" s="221"/>
      <c r="CN13" s="221"/>
      <c r="CO13" s="221"/>
      <c r="CP13" s="221"/>
      <c r="CQ13" s="221"/>
      <c r="CR13" s="221"/>
      <c r="CS13" s="221"/>
      <c r="CT13" s="221"/>
      <c r="CU13" s="221"/>
      <c r="CV13" s="221"/>
      <c r="CW13" s="221"/>
      <c r="CX13" s="221"/>
    </row>
    <row r="14" spans="1:102" s="222" customFormat="1" ht="20.100000000000001" customHeight="1">
      <c r="A14" s="203"/>
      <c r="B14" s="104" t="s">
        <v>58</v>
      </c>
      <c r="C14" s="105">
        <v>0</v>
      </c>
      <c r="D14" s="176">
        <v>0</v>
      </c>
      <c r="E14" s="177">
        <v>0</v>
      </c>
      <c r="F14" s="178" t="s">
        <v>301</v>
      </c>
      <c r="G14" s="179" t="s">
        <v>301</v>
      </c>
      <c r="H14" s="180" t="s">
        <v>301</v>
      </c>
      <c r="I14" s="178" t="s">
        <v>302</v>
      </c>
      <c r="J14" s="179" t="s">
        <v>302</v>
      </c>
      <c r="K14" s="180" t="s">
        <v>302</v>
      </c>
      <c r="L14" s="178" t="s">
        <v>302</v>
      </c>
      <c r="M14" s="179" t="s">
        <v>302</v>
      </c>
      <c r="N14" s="180" t="s">
        <v>302</v>
      </c>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1"/>
      <c r="AR14" s="221"/>
      <c r="AS14" s="221"/>
      <c r="AT14" s="221"/>
      <c r="AU14" s="221"/>
      <c r="AV14" s="221"/>
      <c r="AW14" s="221"/>
      <c r="AX14" s="221"/>
      <c r="AY14" s="221"/>
      <c r="AZ14" s="221"/>
      <c r="BA14" s="221"/>
      <c r="BB14" s="221"/>
      <c r="BC14" s="221"/>
      <c r="BD14" s="221"/>
      <c r="BE14" s="221"/>
      <c r="BF14" s="221"/>
      <c r="BG14" s="221"/>
      <c r="BH14" s="221"/>
      <c r="BI14" s="221"/>
      <c r="BJ14" s="221"/>
      <c r="BK14" s="221"/>
      <c r="BL14" s="221"/>
      <c r="BM14" s="221"/>
      <c r="BN14" s="221"/>
      <c r="BO14" s="221"/>
      <c r="BP14" s="221"/>
      <c r="BQ14" s="221"/>
      <c r="BR14" s="221"/>
      <c r="BS14" s="221"/>
      <c r="BT14" s="221"/>
      <c r="BU14" s="221"/>
      <c r="BV14" s="221"/>
      <c r="BW14" s="221"/>
      <c r="BX14" s="221"/>
      <c r="BY14" s="221"/>
      <c r="BZ14" s="221"/>
      <c r="CA14" s="221"/>
      <c r="CB14" s="221"/>
      <c r="CC14" s="221"/>
      <c r="CD14" s="221"/>
      <c r="CE14" s="221"/>
      <c r="CF14" s="221"/>
      <c r="CG14" s="221"/>
      <c r="CH14" s="221"/>
      <c r="CI14" s="221"/>
      <c r="CJ14" s="221"/>
      <c r="CK14" s="221"/>
      <c r="CL14" s="221"/>
      <c r="CM14" s="221"/>
      <c r="CN14" s="221"/>
      <c r="CO14" s="221"/>
      <c r="CP14" s="221"/>
      <c r="CQ14" s="221"/>
      <c r="CR14" s="221"/>
      <c r="CS14" s="221"/>
      <c r="CT14" s="221"/>
      <c r="CU14" s="221"/>
      <c r="CV14" s="221"/>
      <c r="CW14" s="221"/>
      <c r="CX14" s="221"/>
    </row>
    <row r="15" spans="1:102" s="222" customFormat="1" ht="20.100000000000001" customHeight="1">
      <c r="A15" s="203"/>
      <c r="B15" s="104" t="s">
        <v>228</v>
      </c>
      <c r="C15" s="105">
        <v>0</v>
      </c>
      <c r="D15" s="176">
        <v>0</v>
      </c>
      <c r="E15" s="177">
        <v>0</v>
      </c>
      <c r="F15" s="178" t="s">
        <v>301</v>
      </c>
      <c r="G15" s="179" t="s">
        <v>301</v>
      </c>
      <c r="H15" s="180" t="s">
        <v>301</v>
      </c>
      <c r="I15" s="178" t="s">
        <v>302</v>
      </c>
      <c r="J15" s="179" t="s">
        <v>302</v>
      </c>
      <c r="K15" s="180" t="s">
        <v>302</v>
      </c>
      <c r="L15" s="178" t="s">
        <v>302</v>
      </c>
      <c r="M15" s="179" t="s">
        <v>302</v>
      </c>
      <c r="N15" s="180" t="s">
        <v>302</v>
      </c>
      <c r="O15" s="221"/>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1"/>
      <c r="AP15" s="221"/>
      <c r="AQ15" s="221"/>
      <c r="AR15" s="221"/>
      <c r="AS15" s="221"/>
      <c r="AT15" s="221"/>
      <c r="AU15" s="221"/>
      <c r="AV15" s="221"/>
      <c r="AW15" s="221"/>
      <c r="AX15" s="221"/>
      <c r="AY15" s="221"/>
      <c r="AZ15" s="221"/>
      <c r="BA15" s="221"/>
      <c r="BB15" s="221"/>
      <c r="BC15" s="221"/>
      <c r="BD15" s="221"/>
      <c r="BE15" s="221"/>
      <c r="BF15" s="221"/>
      <c r="BG15" s="221"/>
      <c r="BH15" s="221"/>
      <c r="BI15" s="221"/>
      <c r="BJ15" s="221"/>
      <c r="BK15" s="221"/>
      <c r="BL15" s="221"/>
      <c r="BM15" s="221"/>
      <c r="BN15" s="221"/>
      <c r="BO15" s="221"/>
      <c r="BP15" s="221"/>
      <c r="BQ15" s="221"/>
      <c r="BR15" s="221"/>
      <c r="BS15" s="221"/>
      <c r="BT15" s="221"/>
      <c r="BU15" s="221"/>
      <c r="BV15" s="221"/>
      <c r="BW15" s="221"/>
      <c r="BX15" s="221"/>
      <c r="BY15" s="221"/>
      <c r="BZ15" s="221"/>
      <c r="CA15" s="221"/>
      <c r="CB15" s="221"/>
      <c r="CC15" s="221"/>
      <c r="CD15" s="221"/>
      <c r="CE15" s="221"/>
      <c r="CF15" s="221"/>
      <c r="CG15" s="221"/>
      <c r="CH15" s="221"/>
      <c r="CI15" s="221"/>
      <c r="CJ15" s="221"/>
      <c r="CK15" s="221"/>
      <c r="CL15" s="221"/>
      <c r="CM15" s="221"/>
      <c r="CN15" s="221"/>
      <c r="CO15" s="221"/>
      <c r="CP15" s="221"/>
      <c r="CQ15" s="221"/>
      <c r="CR15" s="221"/>
      <c r="CS15" s="221"/>
      <c r="CT15" s="221"/>
      <c r="CU15" s="221"/>
      <c r="CV15" s="221"/>
      <c r="CW15" s="221"/>
      <c r="CX15" s="221"/>
    </row>
    <row r="16" spans="1:102" s="222" customFormat="1" ht="20.100000000000001" customHeight="1">
      <c r="A16" s="203"/>
      <c r="B16" s="104" t="s">
        <v>37</v>
      </c>
      <c r="C16" s="105">
        <v>0</v>
      </c>
      <c r="D16" s="176">
        <v>0</v>
      </c>
      <c r="E16" s="177">
        <v>0</v>
      </c>
      <c r="F16" s="178" t="s">
        <v>301</v>
      </c>
      <c r="G16" s="179" t="s">
        <v>301</v>
      </c>
      <c r="H16" s="180" t="s">
        <v>301</v>
      </c>
      <c r="I16" s="178" t="s">
        <v>302</v>
      </c>
      <c r="J16" s="179" t="s">
        <v>302</v>
      </c>
      <c r="K16" s="180" t="s">
        <v>302</v>
      </c>
      <c r="L16" s="178" t="s">
        <v>302</v>
      </c>
      <c r="M16" s="179" t="s">
        <v>302</v>
      </c>
      <c r="N16" s="180" t="s">
        <v>302</v>
      </c>
      <c r="O16" s="221"/>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c r="AS16" s="221"/>
      <c r="AT16" s="221"/>
      <c r="AU16" s="221"/>
      <c r="AV16" s="221"/>
      <c r="AW16" s="221"/>
      <c r="AX16" s="221"/>
      <c r="AY16" s="221"/>
      <c r="AZ16" s="221"/>
      <c r="BA16" s="221"/>
      <c r="BB16" s="221"/>
      <c r="BC16" s="221"/>
      <c r="BD16" s="221"/>
      <c r="BE16" s="221"/>
      <c r="BF16" s="221"/>
      <c r="BG16" s="221"/>
      <c r="BH16" s="221"/>
      <c r="BI16" s="221"/>
      <c r="BJ16" s="221"/>
      <c r="BK16" s="221"/>
      <c r="BL16" s="221"/>
      <c r="BM16" s="221"/>
      <c r="BN16" s="221"/>
      <c r="BO16" s="221"/>
      <c r="BP16" s="221"/>
      <c r="BQ16" s="221"/>
      <c r="BR16" s="221"/>
      <c r="BS16" s="221"/>
      <c r="BT16" s="221"/>
      <c r="BU16" s="221"/>
      <c r="BV16" s="221"/>
      <c r="BW16" s="221"/>
      <c r="BX16" s="221"/>
      <c r="BY16" s="221"/>
      <c r="BZ16" s="221"/>
      <c r="CA16" s="221"/>
      <c r="CB16" s="221"/>
      <c r="CC16" s="221"/>
      <c r="CD16" s="221"/>
      <c r="CE16" s="221"/>
      <c r="CF16" s="221"/>
      <c r="CG16" s="221"/>
      <c r="CH16" s="221"/>
      <c r="CI16" s="221"/>
      <c r="CJ16" s="221"/>
      <c r="CK16" s="221"/>
      <c r="CL16" s="221"/>
      <c r="CM16" s="221"/>
      <c r="CN16" s="221"/>
      <c r="CO16" s="221"/>
      <c r="CP16" s="221"/>
      <c r="CQ16" s="221"/>
      <c r="CR16" s="221"/>
      <c r="CS16" s="221"/>
      <c r="CT16" s="221"/>
      <c r="CU16" s="221"/>
      <c r="CV16" s="221"/>
      <c r="CW16" s="221"/>
      <c r="CX16" s="221"/>
    </row>
    <row r="17" spans="1:102" s="222" customFormat="1" ht="20.100000000000001" customHeight="1">
      <c r="A17" s="203"/>
      <c r="B17" s="104" t="s">
        <v>35</v>
      </c>
      <c r="C17" s="105">
        <v>0</v>
      </c>
      <c r="D17" s="176">
        <v>0</v>
      </c>
      <c r="E17" s="177">
        <v>0</v>
      </c>
      <c r="F17" s="178" t="s">
        <v>301</v>
      </c>
      <c r="G17" s="179" t="s">
        <v>301</v>
      </c>
      <c r="H17" s="180" t="s">
        <v>301</v>
      </c>
      <c r="I17" s="178" t="s">
        <v>302</v>
      </c>
      <c r="J17" s="179" t="s">
        <v>302</v>
      </c>
      <c r="K17" s="180" t="s">
        <v>302</v>
      </c>
      <c r="L17" s="178" t="s">
        <v>302</v>
      </c>
      <c r="M17" s="179" t="s">
        <v>302</v>
      </c>
      <c r="N17" s="180" t="s">
        <v>302</v>
      </c>
      <c r="O17" s="221"/>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1"/>
      <c r="BK17" s="221"/>
      <c r="BL17" s="221"/>
      <c r="BM17" s="221"/>
      <c r="BN17" s="221"/>
      <c r="BO17" s="221"/>
      <c r="BP17" s="221"/>
      <c r="BQ17" s="221"/>
      <c r="BR17" s="221"/>
      <c r="BS17" s="221"/>
      <c r="BT17" s="221"/>
      <c r="BU17" s="221"/>
      <c r="BV17" s="221"/>
      <c r="BW17" s="221"/>
      <c r="BX17" s="221"/>
      <c r="BY17" s="221"/>
      <c r="BZ17" s="221"/>
      <c r="CA17" s="221"/>
      <c r="CB17" s="221"/>
      <c r="CC17" s="221"/>
      <c r="CD17" s="221"/>
      <c r="CE17" s="221"/>
      <c r="CF17" s="221"/>
      <c r="CG17" s="221"/>
      <c r="CH17" s="221"/>
      <c r="CI17" s="221"/>
      <c r="CJ17" s="221"/>
      <c r="CK17" s="221"/>
      <c r="CL17" s="221"/>
      <c r="CM17" s="221"/>
      <c r="CN17" s="221"/>
      <c r="CO17" s="221"/>
      <c r="CP17" s="221"/>
      <c r="CQ17" s="221"/>
      <c r="CR17" s="221"/>
      <c r="CS17" s="221"/>
      <c r="CT17" s="221"/>
      <c r="CU17" s="221"/>
      <c r="CV17" s="221"/>
      <c r="CW17" s="221"/>
      <c r="CX17" s="221"/>
    </row>
    <row r="18" spans="1:102" s="222" customFormat="1" ht="20.100000000000001" customHeight="1">
      <c r="A18" s="203"/>
      <c r="B18" s="104" t="s">
        <v>32</v>
      </c>
      <c r="C18" s="105">
        <v>0</v>
      </c>
      <c r="D18" s="176">
        <v>0</v>
      </c>
      <c r="E18" s="177">
        <v>0</v>
      </c>
      <c r="F18" s="178" t="s">
        <v>301</v>
      </c>
      <c r="G18" s="179" t="s">
        <v>301</v>
      </c>
      <c r="H18" s="180" t="s">
        <v>301</v>
      </c>
      <c r="I18" s="178" t="s">
        <v>302</v>
      </c>
      <c r="J18" s="179" t="s">
        <v>302</v>
      </c>
      <c r="K18" s="180" t="s">
        <v>302</v>
      </c>
      <c r="L18" s="178" t="s">
        <v>302</v>
      </c>
      <c r="M18" s="179" t="s">
        <v>302</v>
      </c>
      <c r="N18" s="180" t="s">
        <v>302</v>
      </c>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1"/>
      <c r="BK18" s="221"/>
      <c r="BL18" s="221"/>
      <c r="BM18" s="221"/>
      <c r="BN18" s="221"/>
      <c r="BO18" s="221"/>
      <c r="BP18" s="221"/>
      <c r="BQ18" s="221"/>
      <c r="BR18" s="221"/>
      <c r="BS18" s="221"/>
      <c r="BT18" s="221"/>
      <c r="BU18" s="221"/>
      <c r="BV18" s="221"/>
      <c r="BW18" s="221"/>
      <c r="BX18" s="221"/>
      <c r="BY18" s="221"/>
      <c r="BZ18" s="221"/>
      <c r="CA18" s="221"/>
      <c r="CB18" s="221"/>
      <c r="CC18" s="221"/>
      <c r="CD18" s="221"/>
      <c r="CE18" s="221"/>
      <c r="CF18" s="221"/>
      <c r="CG18" s="221"/>
      <c r="CH18" s="221"/>
      <c r="CI18" s="221"/>
      <c r="CJ18" s="221"/>
      <c r="CK18" s="221"/>
      <c r="CL18" s="221"/>
      <c r="CM18" s="221"/>
      <c r="CN18" s="221"/>
      <c r="CO18" s="221"/>
      <c r="CP18" s="221"/>
      <c r="CQ18" s="221"/>
      <c r="CR18" s="221"/>
      <c r="CS18" s="221"/>
      <c r="CT18" s="221"/>
      <c r="CU18" s="221"/>
      <c r="CV18" s="221"/>
      <c r="CW18" s="221"/>
      <c r="CX18" s="221"/>
    </row>
    <row r="19" spans="1:102" s="222" customFormat="1" ht="20.100000000000001" customHeight="1">
      <c r="A19" s="203"/>
      <c r="B19" s="104" t="s">
        <v>44</v>
      </c>
      <c r="C19" s="105">
        <v>83.913039269999999</v>
      </c>
      <c r="D19" s="176">
        <v>101.82838093000001</v>
      </c>
      <c r="E19" s="177">
        <v>102.62350410000001</v>
      </c>
      <c r="F19" s="178">
        <v>0.92853378542631348</v>
      </c>
      <c r="G19" s="179">
        <v>0.63810341877739596</v>
      </c>
      <c r="H19" s="180">
        <v>0.66137369402103663</v>
      </c>
      <c r="I19" s="178">
        <v>256.65188264319005</v>
      </c>
      <c r="J19" s="179">
        <v>238.98660939269041</v>
      </c>
      <c r="K19" s="180">
        <v>229.51860787889808</v>
      </c>
      <c r="L19" s="178">
        <v>2.3830994412747124</v>
      </c>
      <c r="M19" s="179">
        <v>1.5249817249549389</v>
      </c>
      <c r="N19" s="180">
        <v>1.5179756953943262</v>
      </c>
      <c r="O19" s="221"/>
      <c r="P19" s="221"/>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1"/>
      <c r="BK19" s="221"/>
      <c r="BL19" s="221"/>
      <c r="BM19" s="221"/>
      <c r="BN19" s="221"/>
      <c r="BO19" s="221"/>
      <c r="BP19" s="221"/>
      <c r="BQ19" s="221"/>
      <c r="BR19" s="221"/>
      <c r="BS19" s="221"/>
      <c r="BT19" s="221"/>
      <c r="BU19" s="221"/>
      <c r="BV19" s="221"/>
      <c r="BW19" s="221"/>
      <c r="BX19" s="221"/>
      <c r="BY19" s="221"/>
      <c r="BZ19" s="221"/>
      <c r="CA19" s="221"/>
      <c r="CB19" s="221"/>
      <c r="CC19" s="221"/>
      <c r="CD19" s="221"/>
      <c r="CE19" s="221"/>
      <c r="CF19" s="221"/>
      <c r="CG19" s="221"/>
      <c r="CH19" s="221"/>
      <c r="CI19" s="221"/>
      <c r="CJ19" s="221"/>
      <c r="CK19" s="221"/>
      <c r="CL19" s="221"/>
      <c r="CM19" s="221"/>
      <c r="CN19" s="221"/>
      <c r="CO19" s="221"/>
      <c r="CP19" s="221"/>
      <c r="CQ19" s="221"/>
      <c r="CR19" s="221"/>
      <c r="CS19" s="221"/>
      <c r="CT19" s="221"/>
      <c r="CU19" s="221"/>
      <c r="CV19" s="221"/>
      <c r="CW19" s="221"/>
      <c r="CX19" s="221"/>
    </row>
    <row r="20" spans="1:102" s="222" customFormat="1" ht="20.100000000000001" customHeight="1">
      <c r="A20" s="203"/>
      <c r="B20" s="104" t="s">
        <v>65</v>
      </c>
      <c r="C20" s="105">
        <v>0</v>
      </c>
      <c r="D20" s="176">
        <v>0</v>
      </c>
      <c r="E20" s="177">
        <v>0</v>
      </c>
      <c r="F20" s="178" t="s">
        <v>301</v>
      </c>
      <c r="G20" s="179" t="s">
        <v>301</v>
      </c>
      <c r="H20" s="180" t="s">
        <v>301</v>
      </c>
      <c r="I20" s="178" t="s">
        <v>302</v>
      </c>
      <c r="J20" s="179" t="s">
        <v>302</v>
      </c>
      <c r="K20" s="180" t="s">
        <v>302</v>
      </c>
      <c r="L20" s="178" t="s">
        <v>302</v>
      </c>
      <c r="M20" s="179" t="s">
        <v>302</v>
      </c>
      <c r="N20" s="180" t="s">
        <v>302</v>
      </c>
      <c r="O20" s="221"/>
      <c r="P20" s="221"/>
      <c r="Q20" s="221"/>
      <c r="R20" s="221"/>
      <c r="S20" s="221"/>
      <c r="T20" s="221"/>
      <c r="U20" s="221"/>
      <c r="V20" s="221"/>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1"/>
      <c r="BK20" s="221"/>
      <c r="BL20" s="221"/>
      <c r="BM20" s="221"/>
      <c r="BN20" s="221"/>
      <c r="BO20" s="221"/>
      <c r="BP20" s="221"/>
      <c r="BQ20" s="221"/>
      <c r="BR20" s="221"/>
      <c r="BS20" s="221"/>
      <c r="BT20" s="221"/>
      <c r="BU20" s="221"/>
      <c r="BV20" s="221"/>
      <c r="BW20" s="221"/>
      <c r="BX20" s="221"/>
      <c r="BY20" s="221"/>
      <c r="BZ20" s="221"/>
      <c r="CA20" s="221"/>
      <c r="CB20" s="221"/>
      <c r="CC20" s="221"/>
      <c r="CD20" s="221"/>
      <c r="CE20" s="221"/>
      <c r="CF20" s="221"/>
      <c r="CG20" s="221"/>
      <c r="CH20" s="221"/>
      <c r="CI20" s="221"/>
      <c r="CJ20" s="221"/>
      <c r="CK20" s="221"/>
      <c r="CL20" s="221"/>
      <c r="CM20" s="221"/>
      <c r="CN20" s="221"/>
      <c r="CO20" s="221"/>
      <c r="CP20" s="221"/>
      <c r="CQ20" s="221"/>
      <c r="CR20" s="221"/>
      <c r="CS20" s="221"/>
      <c r="CT20" s="221"/>
      <c r="CU20" s="221"/>
      <c r="CV20" s="221"/>
      <c r="CW20" s="221"/>
      <c r="CX20" s="221"/>
    </row>
    <row r="21" spans="1:102" s="222" customFormat="1" ht="20.100000000000001" customHeight="1">
      <c r="A21" s="20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221"/>
      <c r="P21" s="221"/>
      <c r="Q21" s="221"/>
      <c r="R21" s="221"/>
      <c r="S21" s="221"/>
      <c r="T21" s="221"/>
      <c r="U21" s="221"/>
      <c r="V21" s="221"/>
      <c r="W21" s="221"/>
      <c r="X21" s="221"/>
      <c r="Y21" s="221"/>
      <c r="Z21" s="221"/>
      <c r="AA21" s="221"/>
      <c r="AB21" s="221"/>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1"/>
      <c r="BK21" s="221"/>
      <c r="BL21" s="221"/>
      <c r="BM21" s="221"/>
      <c r="BN21" s="221"/>
      <c r="BO21" s="221"/>
      <c r="BP21" s="221"/>
      <c r="BQ21" s="221"/>
      <c r="BR21" s="221"/>
      <c r="BS21" s="221"/>
      <c r="BT21" s="221"/>
      <c r="BU21" s="221"/>
      <c r="BV21" s="221"/>
      <c r="BW21" s="221"/>
      <c r="BX21" s="221"/>
      <c r="BY21" s="221"/>
      <c r="BZ21" s="221"/>
      <c r="CA21" s="221"/>
      <c r="CB21" s="221"/>
      <c r="CC21" s="221"/>
      <c r="CD21" s="221"/>
      <c r="CE21" s="221"/>
      <c r="CF21" s="221"/>
      <c r="CG21" s="221"/>
      <c r="CH21" s="221"/>
      <c r="CI21" s="221"/>
      <c r="CJ21" s="221"/>
      <c r="CK21" s="221"/>
      <c r="CL21" s="221"/>
      <c r="CM21" s="221"/>
      <c r="CN21" s="221"/>
      <c r="CO21" s="221"/>
      <c r="CP21" s="221"/>
      <c r="CQ21" s="221"/>
      <c r="CR21" s="221"/>
      <c r="CS21" s="221"/>
      <c r="CT21" s="221"/>
      <c r="CU21" s="221"/>
      <c r="CV21" s="221"/>
      <c r="CW21" s="221"/>
      <c r="CX21" s="221"/>
    </row>
    <row r="22" spans="1:102" s="222" customFormat="1" ht="20.100000000000001" customHeight="1">
      <c r="A22" s="203"/>
      <c r="B22" s="104" t="s">
        <v>61</v>
      </c>
      <c r="C22" s="105">
        <v>0</v>
      </c>
      <c r="D22" s="176">
        <v>0</v>
      </c>
      <c r="E22" s="177">
        <v>0</v>
      </c>
      <c r="F22" s="178" t="s">
        <v>301</v>
      </c>
      <c r="G22" s="179" t="s">
        <v>301</v>
      </c>
      <c r="H22" s="180" t="s">
        <v>301</v>
      </c>
      <c r="I22" s="178" t="s">
        <v>302</v>
      </c>
      <c r="J22" s="179" t="s">
        <v>302</v>
      </c>
      <c r="K22" s="180" t="s">
        <v>302</v>
      </c>
      <c r="L22" s="178" t="s">
        <v>302</v>
      </c>
      <c r="M22" s="179" t="s">
        <v>302</v>
      </c>
      <c r="N22" s="180" t="s">
        <v>302</v>
      </c>
      <c r="O22" s="221"/>
      <c r="P22" s="221"/>
      <c r="Q22" s="221"/>
      <c r="R22" s="221"/>
      <c r="S22" s="221"/>
      <c r="T22" s="221"/>
      <c r="U22" s="221"/>
      <c r="V22" s="221"/>
      <c r="W22" s="221"/>
      <c r="X22" s="221"/>
      <c r="Y22" s="221"/>
      <c r="Z22" s="221"/>
      <c r="AA22" s="221"/>
      <c r="AB22" s="221"/>
      <c r="AC22" s="221"/>
      <c r="AD22" s="221"/>
      <c r="AE22" s="221"/>
      <c r="AF22" s="221"/>
      <c r="AG22" s="221"/>
      <c r="AH22" s="221"/>
      <c r="AI22" s="221"/>
      <c r="AJ22" s="221"/>
      <c r="AK22" s="221"/>
      <c r="AL22" s="221"/>
      <c r="AM22" s="221"/>
      <c r="AN22" s="221"/>
      <c r="AO22" s="221"/>
      <c r="AP22" s="221"/>
      <c r="AQ22" s="221"/>
      <c r="AR22" s="221"/>
      <c r="AS22" s="221"/>
      <c r="AT22" s="221"/>
      <c r="AU22" s="221"/>
      <c r="AV22" s="221"/>
      <c r="AW22" s="221"/>
      <c r="AX22" s="221"/>
      <c r="AY22" s="221"/>
      <c r="AZ22" s="221"/>
      <c r="BA22" s="221"/>
      <c r="BB22" s="221"/>
      <c r="BC22" s="221"/>
      <c r="BD22" s="221"/>
      <c r="BE22" s="221"/>
      <c r="BF22" s="221"/>
      <c r="BG22" s="221"/>
      <c r="BH22" s="221"/>
      <c r="BI22" s="221"/>
      <c r="BJ22" s="221"/>
      <c r="BK22" s="221"/>
      <c r="BL22" s="221"/>
      <c r="BM22" s="221"/>
      <c r="BN22" s="221"/>
      <c r="BO22" s="221"/>
      <c r="BP22" s="221"/>
      <c r="BQ22" s="221"/>
      <c r="BR22" s="221"/>
      <c r="BS22" s="221"/>
      <c r="BT22" s="221"/>
      <c r="BU22" s="221"/>
      <c r="BV22" s="221"/>
      <c r="BW22" s="221"/>
      <c r="BX22" s="221"/>
      <c r="BY22" s="221"/>
      <c r="BZ22" s="221"/>
      <c r="CA22" s="221"/>
      <c r="CB22" s="221"/>
      <c r="CC22" s="221"/>
      <c r="CD22" s="221"/>
      <c r="CE22" s="221"/>
      <c r="CF22" s="221"/>
      <c r="CG22" s="221"/>
      <c r="CH22" s="221"/>
      <c r="CI22" s="221"/>
      <c r="CJ22" s="221"/>
      <c r="CK22" s="221"/>
      <c r="CL22" s="221"/>
      <c r="CM22" s="221"/>
      <c r="CN22" s="221"/>
      <c r="CO22" s="221"/>
      <c r="CP22" s="221"/>
      <c r="CQ22" s="221"/>
      <c r="CR22" s="221"/>
      <c r="CS22" s="221"/>
      <c r="CT22" s="221"/>
      <c r="CU22" s="221"/>
      <c r="CV22" s="221"/>
      <c r="CW22" s="221"/>
      <c r="CX22" s="221"/>
    </row>
    <row r="23" spans="1:102" s="222" customFormat="1" ht="20.100000000000001" customHeight="1">
      <c r="A23" s="20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221"/>
      <c r="P23" s="221"/>
      <c r="Q23" s="221"/>
      <c r="R23" s="221"/>
      <c r="S23" s="221"/>
      <c r="T23" s="221"/>
      <c r="U23" s="221"/>
      <c r="V23" s="221"/>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1"/>
      <c r="BK23" s="221"/>
      <c r="BL23" s="221"/>
      <c r="BM23" s="221"/>
      <c r="BN23" s="221"/>
      <c r="BO23" s="221"/>
      <c r="BP23" s="221"/>
      <c r="BQ23" s="221"/>
      <c r="BR23" s="221"/>
      <c r="BS23" s="221"/>
      <c r="BT23" s="221"/>
      <c r="BU23" s="221"/>
      <c r="BV23" s="221"/>
      <c r="BW23" s="221"/>
      <c r="BX23" s="221"/>
      <c r="BY23" s="221"/>
      <c r="BZ23" s="221"/>
      <c r="CA23" s="221"/>
      <c r="CB23" s="221"/>
      <c r="CC23" s="221"/>
      <c r="CD23" s="221"/>
      <c r="CE23" s="221"/>
      <c r="CF23" s="221"/>
      <c r="CG23" s="221"/>
      <c r="CH23" s="221"/>
      <c r="CI23" s="221"/>
      <c r="CJ23" s="221"/>
      <c r="CK23" s="221"/>
      <c r="CL23" s="221"/>
      <c r="CM23" s="221"/>
      <c r="CN23" s="221"/>
      <c r="CO23" s="221"/>
      <c r="CP23" s="221"/>
      <c r="CQ23" s="221"/>
      <c r="CR23" s="221"/>
      <c r="CS23" s="221"/>
      <c r="CT23" s="221"/>
      <c r="CU23" s="221"/>
      <c r="CV23" s="221"/>
      <c r="CW23" s="221"/>
      <c r="CX23" s="221"/>
    </row>
    <row r="24" spans="1:102" s="222" customFormat="1" ht="20.100000000000001" customHeight="1">
      <c r="A24" s="203"/>
      <c r="B24" s="104" t="s">
        <v>227</v>
      </c>
      <c r="C24" s="105">
        <v>0</v>
      </c>
      <c r="D24" s="176">
        <v>0</v>
      </c>
      <c r="E24" s="177">
        <v>0</v>
      </c>
      <c r="F24" s="178" t="s">
        <v>301</v>
      </c>
      <c r="G24" s="179" t="s">
        <v>301</v>
      </c>
      <c r="H24" s="180" t="s">
        <v>301</v>
      </c>
      <c r="I24" s="178" t="s">
        <v>302</v>
      </c>
      <c r="J24" s="179" t="s">
        <v>302</v>
      </c>
      <c r="K24" s="180" t="s">
        <v>302</v>
      </c>
      <c r="L24" s="178" t="s">
        <v>302</v>
      </c>
      <c r="M24" s="179" t="s">
        <v>302</v>
      </c>
      <c r="N24" s="180" t="s">
        <v>302</v>
      </c>
      <c r="O24" s="221"/>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1"/>
      <c r="BK24" s="221"/>
      <c r="BL24" s="221"/>
      <c r="BM24" s="221"/>
      <c r="BN24" s="221"/>
      <c r="BO24" s="221"/>
      <c r="BP24" s="221"/>
      <c r="BQ24" s="221"/>
      <c r="BR24" s="221"/>
      <c r="BS24" s="221"/>
      <c r="BT24" s="221"/>
      <c r="BU24" s="221"/>
      <c r="BV24" s="221"/>
      <c r="BW24" s="221"/>
      <c r="BX24" s="221"/>
      <c r="BY24" s="221"/>
      <c r="BZ24" s="221"/>
      <c r="CA24" s="221"/>
      <c r="CB24" s="221"/>
      <c r="CC24" s="221"/>
      <c r="CD24" s="221"/>
      <c r="CE24" s="221"/>
      <c r="CF24" s="221"/>
      <c r="CG24" s="221"/>
      <c r="CH24" s="221"/>
      <c r="CI24" s="221"/>
      <c r="CJ24" s="221"/>
      <c r="CK24" s="221"/>
      <c r="CL24" s="221"/>
      <c r="CM24" s="221"/>
      <c r="CN24" s="221"/>
      <c r="CO24" s="221"/>
      <c r="CP24" s="221"/>
      <c r="CQ24" s="221"/>
      <c r="CR24" s="221"/>
      <c r="CS24" s="221"/>
      <c r="CT24" s="221"/>
      <c r="CU24" s="221"/>
      <c r="CV24" s="221"/>
      <c r="CW24" s="221"/>
      <c r="CX24" s="221"/>
    </row>
    <row r="25" spans="1:102" s="222" customFormat="1" ht="20.100000000000001" customHeight="1">
      <c r="A25" s="20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221"/>
      <c r="P25" s="221"/>
      <c r="Q25" s="221"/>
      <c r="R25" s="221"/>
      <c r="S25" s="221"/>
      <c r="T25" s="221"/>
      <c r="U25" s="221"/>
      <c r="V25" s="221"/>
      <c r="W25" s="221"/>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1"/>
      <c r="BK25" s="221"/>
      <c r="BL25" s="221"/>
      <c r="BM25" s="221"/>
      <c r="BN25" s="221"/>
      <c r="BO25" s="221"/>
      <c r="BP25" s="221"/>
      <c r="BQ25" s="221"/>
      <c r="BR25" s="221"/>
      <c r="BS25" s="221"/>
      <c r="BT25" s="221"/>
      <c r="BU25" s="221"/>
      <c r="BV25" s="221"/>
      <c r="BW25" s="221"/>
      <c r="BX25" s="221"/>
      <c r="BY25" s="221"/>
      <c r="BZ25" s="221"/>
      <c r="CA25" s="221"/>
      <c r="CB25" s="221"/>
      <c r="CC25" s="221"/>
      <c r="CD25" s="221"/>
      <c r="CE25" s="221"/>
      <c r="CF25" s="221"/>
      <c r="CG25" s="221"/>
      <c r="CH25" s="221"/>
      <c r="CI25" s="221"/>
      <c r="CJ25" s="221"/>
      <c r="CK25" s="221"/>
      <c r="CL25" s="221"/>
      <c r="CM25" s="221"/>
      <c r="CN25" s="221"/>
      <c r="CO25" s="221"/>
      <c r="CP25" s="221"/>
      <c r="CQ25" s="221"/>
      <c r="CR25" s="221"/>
      <c r="CS25" s="221"/>
      <c r="CT25" s="221"/>
      <c r="CU25" s="221"/>
      <c r="CV25" s="221"/>
      <c r="CW25" s="221"/>
      <c r="CX25" s="221"/>
    </row>
    <row r="26" spans="1:102" s="222" customFormat="1" ht="20.100000000000001" customHeight="1">
      <c r="A26" s="203"/>
      <c r="B26" s="104" t="s">
        <v>34</v>
      </c>
      <c r="C26" s="105">
        <v>0</v>
      </c>
      <c r="D26" s="176">
        <v>0</v>
      </c>
      <c r="E26" s="177">
        <v>0</v>
      </c>
      <c r="F26" s="178" t="s">
        <v>301</v>
      </c>
      <c r="G26" s="179" t="s">
        <v>301</v>
      </c>
      <c r="H26" s="180" t="s">
        <v>301</v>
      </c>
      <c r="I26" s="178" t="s">
        <v>302</v>
      </c>
      <c r="J26" s="179" t="s">
        <v>302</v>
      </c>
      <c r="K26" s="180" t="s">
        <v>302</v>
      </c>
      <c r="L26" s="178" t="s">
        <v>302</v>
      </c>
      <c r="M26" s="179" t="s">
        <v>302</v>
      </c>
      <c r="N26" s="180" t="s">
        <v>302</v>
      </c>
      <c r="O26" s="221"/>
      <c r="P26" s="221"/>
      <c r="Q26" s="221"/>
      <c r="R26" s="221"/>
      <c r="S26" s="221"/>
      <c r="T26" s="221"/>
      <c r="U26" s="221"/>
      <c r="V26" s="221"/>
      <c r="W26" s="221"/>
      <c r="X26" s="221"/>
      <c r="Y26" s="221"/>
      <c r="Z26" s="221"/>
      <c r="AA26" s="221"/>
      <c r="AB26" s="221"/>
      <c r="AC26" s="221"/>
      <c r="AD26" s="221"/>
      <c r="AE26" s="221"/>
      <c r="AF26" s="221"/>
      <c r="AG26" s="221"/>
      <c r="AH26" s="221"/>
      <c r="AI26" s="221"/>
      <c r="AJ26" s="221"/>
      <c r="AK26" s="221"/>
      <c r="AL26" s="221"/>
      <c r="AM26" s="221"/>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1"/>
      <c r="BK26" s="221"/>
      <c r="BL26" s="221"/>
      <c r="BM26" s="221"/>
      <c r="BN26" s="221"/>
      <c r="BO26" s="221"/>
      <c r="BP26" s="221"/>
      <c r="BQ26" s="221"/>
      <c r="BR26" s="221"/>
      <c r="BS26" s="221"/>
      <c r="BT26" s="221"/>
      <c r="BU26" s="221"/>
      <c r="BV26" s="221"/>
      <c r="BW26" s="221"/>
      <c r="BX26" s="221"/>
      <c r="BY26" s="221"/>
      <c r="BZ26" s="221"/>
      <c r="CA26" s="221"/>
      <c r="CB26" s="221"/>
      <c r="CC26" s="221"/>
      <c r="CD26" s="221"/>
      <c r="CE26" s="221"/>
      <c r="CF26" s="221"/>
      <c r="CG26" s="221"/>
      <c r="CH26" s="221"/>
      <c r="CI26" s="221"/>
      <c r="CJ26" s="221"/>
      <c r="CK26" s="221"/>
      <c r="CL26" s="221"/>
      <c r="CM26" s="221"/>
      <c r="CN26" s="221"/>
      <c r="CO26" s="221"/>
      <c r="CP26" s="221"/>
      <c r="CQ26" s="221"/>
      <c r="CR26" s="221"/>
      <c r="CS26" s="221"/>
      <c r="CT26" s="221"/>
      <c r="CU26" s="221"/>
      <c r="CV26" s="221"/>
      <c r="CW26" s="221"/>
      <c r="CX26" s="221"/>
    </row>
    <row r="27" spans="1:102" s="222" customFormat="1" ht="20.100000000000001" customHeight="1">
      <c r="A27" s="203"/>
      <c r="B27" s="104" t="s">
        <v>67</v>
      </c>
      <c r="C27" s="105">
        <v>0</v>
      </c>
      <c r="D27" s="176">
        <v>0</v>
      </c>
      <c r="E27" s="177">
        <v>0</v>
      </c>
      <c r="F27" s="178" t="s">
        <v>301</v>
      </c>
      <c r="G27" s="179" t="s">
        <v>301</v>
      </c>
      <c r="H27" s="180" t="s">
        <v>301</v>
      </c>
      <c r="I27" s="178" t="s">
        <v>302</v>
      </c>
      <c r="J27" s="179" t="s">
        <v>302</v>
      </c>
      <c r="K27" s="180" t="s">
        <v>302</v>
      </c>
      <c r="L27" s="178" t="s">
        <v>302</v>
      </c>
      <c r="M27" s="179" t="s">
        <v>302</v>
      </c>
      <c r="N27" s="180" t="s">
        <v>302</v>
      </c>
      <c r="O27" s="221"/>
      <c r="P27" s="221"/>
      <c r="Q27" s="221"/>
      <c r="R27" s="221"/>
      <c r="S27" s="221"/>
      <c r="T27" s="221"/>
      <c r="U27" s="221"/>
      <c r="V27" s="221"/>
      <c r="W27" s="221"/>
      <c r="X27" s="221"/>
      <c r="Y27" s="221"/>
      <c r="Z27" s="221"/>
      <c r="AA27" s="221"/>
      <c r="AB27" s="221"/>
      <c r="AC27" s="221"/>
      <c r="AD27" s="221"/>
      <c r="AE27" s="221"/>
      <c r="AF27" s="221"/>
      <c r="AG27" s="221"/>
      <c r="AH27" s="221"/>
      <c r="AI27" s="221"/>
      <c r="AJ27" s="221"/>
      <c r="AK27" s="221"/>
      <c r="AL27" s="221"/>
      <c r="AM27" s="221"/>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1"/>
      <c r="BK27" s="221"/>
      <c r="BL27" s="221"/>
      <c r="BM27" s="221"/>
      <c r="BN27" s="221"/>
      <c r="BO27" s="221"/>
      <c r="BP27" s="221"/>
      <c r="BQ27" s="221"/>
      <c r="BR27" s="221"/>
      <c r="BS27" s="221"/>
      <c r="BT27" s="221"/>
      <c r="BU27" s="221"/>
      <c r="BV27" s="221"/>
      <c r="BW27" s="221"/>
      <c r="BX27" s="221"/>
      <c r="BY27" s="221"/>
      <c r="BZ27" s="221"/>
      <c r="CA27" s="221"/>
      <c r="CB27" s="221"/>
      <c r="CC27" s="221"/>
      <c r="CD27" s="221"/>
      <c r="CE27" s="221"/>
      <c r="CF27" s="221"/>
      <c r="CG27" s="221"/>
      <c r="CH27" s="221"/>
      <c r="CI27" s="221"/>
      <c r="CJ27" s="221"/>
      <c r="CK27" s="221"/>
      <c r="CL27" s="221"/>
      <c r="CM27" s="221"/>
      <c r="CN27" s="221"/>
      <c r="CO27" s="221"/>
      <c r="CP27" s="221"/>
      <c r="CQ27" s="221"/>
      <c r="CR27" s="221"/>
      <c r="CS27" s="221"/>
      <c r="CT27" s="221"/>
      <c r="CU27" s="221"/>
      <c r="CV27" s="221"/>
      <c r="CW27" s="221"/>
      <c r="CX27" s="221"/>
    </row>
    <row r="28" spans="1:102" s="222" customFormat="1" ht="20.100000000000001" customHeight="1">
      <c r="A28" s="203"/>
      <c r="B28" s="104" t="s">
        <v>69</v>
      </c>
      <c r="C28" s="105">
        <v>0</v>
      </c>
      <c r="D28" s="176">
        <v>0</v>
      </c>
      <c r="E28" s="177">
        <v>0</v>
      </c>
      <c r="F28" s="178" t="s">
        <v>301</v>
      </c>
      <c r="G28" s="179" t="s">
        <v>301</v>
      </c>
      <c r="H28" s="180" t="s">
        <v>301</v>
      </c>
      <c r="I28" s="178" t="s">
        <v>302</v>
      </c>
      <c r="J28" s="179" t="s">
        <v>302</v>
      </c>
      <c r="K28" s="180" t="s">
        <v>302</v>
      </c>
      <c r="L28" s="178" t="s">
        <v>302</v>
      </c>
      <c r="M28" s="179" t="s">
        <v>302</v>
      </c>
      <c r="N28" s="180" t="s">
        <v>302</v>
      </c>
      <c r="O28" s="221"/>
      <c r="P28" s="221"/>
      <c r="Q28" s="221"/>
      <c r="R28" s="221"/>
      <c r="S28" s="221"/>
      <c r="T28" s="221"/>
      <c r="U28" s="221"/>
      <c r="V28" s="221"/>
      <c r="W28" s="221"/>
      <c r="X28" s="221"/>
      <c r="Y28" s="221"/>
      <c r="Z28" s="221"/>
      <c r="AA28" s="221"/>
      <c r="AB28" s="221"/>
      <c r="AC28" s="221"/>
      <c r="AD28" s="221"/>
      <c r="AE28" s="221"/>
      <c r="AF28" s="221"/>
      <c r="AG28" s="221"/>
      <c r="AH28" s="221"/>
      <c r="AI28" s="221"/>
      <c r="AJ28" s="221"/>
      <c r="AK28" s="221"/>
      <c r="AL28" s="221"/>
      <c r="AM28" s="221"/>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1"/>
      <c r="BK28" s="221"/>
      <c r="BL28" s="221"/>
      <c r="BM28" s="221"/>
      <c r="BN28" s="221"/>
      <c r="BO28" s="221"/>
      <c r="BP28" s="221"/>
      <c r="BQ28" s="221"/>
      <c r="BR28" s="221"/>
      <c r="BS28" s="221"/>
      <c r="BT28" s="221"/>
      <c r="BU28" s="221"/>
      <c r="BV28" s="221"/>
      <c r="BW28" s="221"/>
      <c r="BX28" s="221"/>
      <c r="BY28" s="221"/>
      <c r="BZ28" s="221"/>
      <c r="CA28" s="221"/>
      <c r="CB28" s="221"/>
      <c r="CC28" s="221"/>
      <c r="CD28" s="221"/>
      <c r="CE28" s="221"/>
      <c r="CF28" s="221"/>
      <c r="CG28" s="221"/>
      <c r="CH28" s="221"/>
      <c r="CI28" s="221"/>
      <c r="CJ28" s="221"/>
      <c r="CK28" s="221"/>
      <c r="CL28" s="221"/>
      <c r="CM28" s="221"/>
      <c r="CN28" s="221"/>
      <c r="CO28" s="221"/>
      <c r="CP28" s="221"/>
      <c r="CQ28" s="221"/>
      <c r="CR28" s="221"/>
      <c r="CS28" s="221"/>
      <c r="CT28" s="221"/>
      <c r="CU28" s="221"/>
      <c r="CV28" s="221"/>
      <c r="CW28" s="221"/>
      <c r="CX28" s="221"/>
    </row>
    <row r="29" spans="1:102" s="222" customFormat="1" ht="20.100000000000001" customHeight="1">
      <c r="A29" s="20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221"/>
      <c r="P29" s="221"/>
      <c r="Q29" s="221"/>
      <c r="R29" s="221"/>
      <c r="S29" s="221"/>
      <c r="T29" s="221"/>
      <c r="U29" s="221"/>
      <c r="V29" s="221"/>
      <c r="W29" s="221"/>
      <c r="X29" s="221"/>
      <c r="Y29" s="221"/>
      <c r="Z29" s="221"/>
      <c r="AA29" s="221"/>
      <c r="AB29" s="221"/>
      <c r="AC29" s="221"/>
      <c r="AD29" s="221"/>
      <c r="AE29" s="221"/>
      <c r="AF29" s="221"/>
      <c r="AG29" s="221"/>
      <c r="AH29" s="221"/>
      <c r="AI29" s="221"/>
      <c r="AJ29" s="221"/>
      <c r="AK29" s="221"/>
      <c r="AL29" s="221"/>
      <c r="AM29" s="221"/>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1"/>
      <c r="BK29" s="221"/>
      <c r="BL29" s="221"/>
      <c r="BM29" s="221"/>
      <c r="BN29" s="221"/>
      <c r="BO29" s="221"/>
      <c r="BP29" s="221"/>
      <c r="BQ29" s="221"/>
      <c r="BR29" s="221"/>
      <c r="BS29" s="221"/>
      <c r="BT29" s="221"/>
      <c r="BU29" s="221"/>
      <c r="BV29" s="221"/>
      <c r="BW29" s="221"/>
      <c r="BX29" s="221"/>
      <c r="BY29" s="221"/>
      <c r="BZ29" s="221"/>
      <c r="CA29" s="221"/>
      <c r="CB29" s="221"/>
      <c r="CC29" s="221"/>
      <c r="CD29" s="221"/>
      <c r="CE29" s="221"/>
      <c r="CF29" s="221"/>
      <c r="CG29" s="221"/>
      <c r="CH29" s="221"/>
      <c r="CI29" s="221"/>
      <c r="CJ29" s="221"/>
      <c r="CK29" s="221"/>
      <c r="CL29" s="221"/>
      <c r="CM29" s="221"/>
      <c r="CN29" s="221"/>
      <c r="CO29" s="221"/>
      <c r="CP29" s="221"/>
      <c r="CQ29" s="221"/>
      <c r="CR29" s="221"/>
      <c r="CS29" s="221"/>
      <c r="CT29" s="221"/>
      <c r="CU29" s="221"/>
      <c r="CV29" s="221"/>
      <c r="CW29" s="221"/>
      <c r="CX29" s="221"/>
    </row>
    <row r="30" spans="1:102" s="222" customFormat="1" ht="20.100000000000001" customHeight="1">
      <c r="A30" s="203"/>
      <c r="B30" s="104" t="s">
        <v>73</v>
      </c>
      <c r="C30" s="105">
        <v>11.079860999999999</v>
      </c>
      <c r="D30" s="176">
        <v>10.347021</v>
      </c>
      <c r="E30" s="177">
        <v>10.033461000000001</v>
      </c>
      <c r="F30" s="178">
        <v>0</v>
      </c>
      <c r="G30" s="179">
        <v>0</v>
      </c>
      <c r="H30" s="180">
        <v>0</v>
      </c>
      <c r="I30" s="178" t="s">
        <v>302</v>
      </c>
      <c r="J30" s="179" t="s">
        <v>302</v>
      </c>
      <c r="K30" s="180" t="s">
        <v>302</v>
      </c>
      <c r="L30" s="178">
        <v>2.7951794702117656</v>
      </c>
      <c r="M30" s="179">
        <v>0.85288316318291035</v>
      </c>
      <c r="N30" s="180">
        <v>1.1632675903160432</v>
      </c>
      <c r="O30" s="221"/>
      <c r="P30" s="221"/>
      <c r="Q30" s="221"/>
      <c r="R30" s="221"/>
      <c r="S30" s="221"/>
      <c r="T30" s="221"/>
      <c r="U30" s="221"/>
      <c r="V30" s="221"/>
      <c r="W30" s="221"/>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1"/>
      <c r="BK30" s="221"/>
      <c r="BL30" s="221"/>
      <c r="BM30" s="221"/>
      <c r="BN30" s="221"/>
      <c r="BO30" s="221"/>
      <c r="BP30" s="221"/>
      <c r="BQ30" s="221"/>
      <c r="BR30" s="221"/>
      <c r="BS30" s="221"/>
      <c r="BT30" s="221"/>
      <c r="BU30" s="221"/>
      <c r="BV30" s="221"/>
      <c r="BW30" s="221"/>
      <c r="BX30" s="221"/>
      <c r="BY30" s="221"/>
      <c r="BZ30" s="221"/>
      <c r="CA30" s="221"/>
      <c r="CB30" s="221"/>
      <c r="CC30" s="221"/>
      <c r="CD30" s="221"/>
      <c r="CE30" s="221"/>
      <c r="CF30" s="221"/>
      <c r="CG30" s="221"/>
      <c r="CH30" s="221"/>
      <c r="CI30" s="221"/>
      <c r="CJ30" s="221"/>
      <c r="CK30" s="221"/>
      <c r="CL30" s="221"/>
      <c r="CM30" s="221"/>
      <c r="CN30" s="221"/>
      <c r="CO30" s="221"/>
      <c r="CP30" s="221"/>
      <c r="CQ30" s="221"/>
      <c r="CR30" s="221"/>
      <c r="CS30" s="221"/>
      <c r="CT30" s="221"/>
      <c r="CU30" s="221"/>
      <c r="CV30" s="221"/>
      <c r="CW30" s="221"/>
      <c r="CX30" s="221"/>
    </row>
    <row r="31" spans="1:102" s="222" customFormat="1" ht="20.100000000000001" customHeight="1">
      <c r="A31" s="203"/>
      <c r="B31" s="104" t="s">
        <v>51</v>
      </c>
      <c r="C31" s="105">
        <v>0</v>
      </c>
      <c r="D31" s="176">
        <v>0</v>
      </c>
      <c r="E31" s="177">
        <v>0</v>
      </c>
      <c r="F31" s="178" t="s">
        <v>301</v>
      </c>
      <c r="G31" s="179" t="s">
        <v>301</v>
      </c>
      <c r="H31" s="180" t="s">
        <v>301</v>
      </c>
      <c r="I31" s="178" t="s">
        <v>302</v>
      </c>
      <c r="J31" s="179" t="s">
        <v>302</v>
      </c>
      <c r="K31" s="180" t="s">
        <v>302</v>
      </c>
      <c r="L31" s="178" t="s">
        <v>302</v>
      </c>
      <c r="M31" s="179" t="s">
        <v>302</v>
      </c>
      <c r="N31" s="180" t="s">
        <v>302</v>
      </c>
      <c r="O31" s="221"/>
      <c r="P31" s="221"/>
      <c r="Q31" s="221"/>
      <c r="R31" s="221"/>
      <c r="S31" s="221"/>
      <c r="T31" s="221"/>
      <c r="U31" s="221"/>
      <c r="V31" s="221"/>
      <c r="W31" s="221"/>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1"/>
      <c r="BK31" s="221"/>
      <c r="BL31" s="221"/>
      <c r="BM31" s="221"/>
      <c r="BN31" s="221"/>
      <c r="BO31" s="221"/>
      <c r="BP31" s="221"/>
      <c r="BQ31" s="221"/>
      <c r="BR31" s="221"/>
      <c r="BS31" s="221"/>
      <c r="BT31" s="221"/>
      <c r="BU31" s="221"/>
      <c r="BV31" s="221"/>
      <c r="BW31" s="221"/>
      <c r="BX31" s="221"/>
      <c r="BY31" s="221"/>
      <c r="BZ31" s="221"/>
      <c r="CA31" s="221"/>
      <c r="CB31" s="221"/>
      <c r="CC31" s="221"/>
      <c r="CD31" s="221"/>
      <c r="CE31" s="221"/>
      <c r="CF31" s="221"/>
      <c r="CG31" s="221"/>
      <c r="CH31" s="221"/>
      <c r="CI31" s="221"/>
      <c r="CJ31" s="221"/>
      <c r="CK31" s="221"/>
      <c r="CL31" s="221"/>
      <c r="CM31" s="221"/>
      <c r="CN31" s="221"/>
      <c r="CO31" s="221"/>
      <c r="CP31" s="221"/>
      <c r="CQ31" s="221"/>
      <c r="CR31" s="221"/>
      <c r="CS31" s="221"/>
      <c r="CT31" s="221"/>
      <c r="CU31" s="221"/>
      <c r="CV31" s="221"/>
      <c r="CW31" s="221"/>
      <c r="CX31" s="221"/>
    </row>
    <row r="32" spans="1:102" s="222" customFormat="1" ht="20.100000000000001" customHeight="1">
      <c r="A32" s="203"/>
      <c r="B32" s="104" t="s">
        <v>31</v>
      </c>
      <c r="C32" s="105">
        <v>0</v>
      </c>
      <c r="D32" s="176">
        <v>0</v>
      </c>
      <c r="E32" s="177">
        <v>0</v>
      </c>
      <c r="F32" s="178" t="s">
        <v>301</v>
      </c>
      <c r="G32" s="179" t="s">
        <v>301</v>
      </c>
      <c r="H32" s="180" t="s">
        <v>301</v>
      </c>
      <c r="I32" s="178" t="s">
        <v>302</v>
      </c>
      <c r="J32" s="179" t="s">
        <v>302</v>
      </c>
      <c r="K32" s="180" t="s">
        <v>302</v>
      </c>
      <c r="L32" s="178" t="s">
        <v>302</v>
      </c>
      <c r="M32" s="179" t="s">
        <v>302</v>
      </c>
      <c r="N32" s="180" t="s">
        <v>302</v>
      </c>
      <c r="O32" s="221"/>
      <c r="P32" s="221"/>
      <c r="Q32" s="221"/>
      <c r="R32" s="221"/>
      <c r="S32" s="221"/>
      <c r="T32" s="221"/>
      <c r="U32" s="221"/>
      <c r="V32" s="221"/>
      <c r="W32" s="221"/>
      <c r="X32" s="221"/>
      <c r="Y32" s="221"/>
      <c r="Z32" s="221"/>
      <c r="AA32" s="221"/>
      <c r="AB32" s="221"/>
      <c r="AC32" s="221"/>
      <c r="AD32" s="221"/>
      <c r="AE32" s="221"/>
      <c r="AF32" s="221"/>
      <c r="AG32" s="221"/>
      <c r="AH32" s="221"/>
      <c r="AI32" s="221"/>
      <c r="AJ32" s="221"/>
      <c r="AK32" s="221"/>
      <c r="AL32" s="221"/>
      <c r="AM32" s="221"/>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1"/>
      <c r="BK32" s="221"/>
      <c r="BL32" s="221"/>
      <c r="BM32" s="221"/>
      <c r="BN32" s="221"/>
      <c r="BO32" s="221"/>
      <c r="BP32" s="221"/>
      <c r="BQ32" s="221"/>
      <c r="BR32" s="221"/>
      <c r="BS32" s="221"/>
      <c r="BT32" s="221"/>
      <c r="BU32" s="221"/>
      <c r="BV32" s="221"/>
      <c r="BW32" s="221"/>
      <c r="BX32" s="221"/>
      <c r="BY32" s="221"/>
      <c r="BZ32" s="221"/>
      <c r="CA32" s="221"/>
      <c r="CB32" s="221"/>
      <c r="CC32" s="221"/>
      <c r="CD32" s="221"/>
      <c r="CE32" s="221"/>
      <c r="CF32" s="221"/>
      <c r="CG32" s="221"/>
      <c r="CH32" s="221"/>
      <c r="CI32" s="221"/>
      <c r="CJ32" s="221"/>
      <c r="CK32" s="221"/>
      <c r="CL32" s="221"/>
      <c r="CM32" s="221"/>
      <c r="CN32" s="221"/>
      <c r="CO32" s="221"/>
      <c r="CP32" s="221"/>
      <c r="CQ32" s="221"/>
      <c r="CR32" s="221"/>
      <c r="CS32" s="221"/>
      <c r="CT32" s="221"/>
      <c r="CU32" s="221"/>
      <c r="CV32" s="221"/>
      <c r="CW32" s="221"/>
      <c r="CX32" s="221"/>
    </row>
    <row r="33" spans="1:102" s="222" customFormat="1" ht="20.100000000000001" customHeight="1">
      <c r="A33" s="203"/>
      <c r="B33" s="104" t="s">
        <v>45</v>
      </c>
      <c r="C33" s="105">
        <v>0</v>
      </c>
      <c r="D33" s="176">
        <v>0</v>
      </c>
      <c r="E33" s="177">
        <v>0</v>
      </c>
      <c r="F33" s="178" t="s">
        <v>301</v>
      </c>
      <c r="G33" s="179" t="s">
        <v>301</v>
      </c>
      <c r="H33" s="180" t="s">
        <v>301</v>
      </c>
      <c r="I33" s="178" t="s">
        <v>302</v>
      </c>
      <c r="J33" s="179" t="s">
        <v>302</v>
      </c>
      <c r="K33" s="180" t="s">
        <v>302</v>
      </c>
      <c r="L33" s="178" t="s">
        <v>302</v>
      </c>
      <c r="M33" s="179" t="s">
        <v>302</v>
      </c>
      <c r="N33" s="180" t="s">
        <v>302</v>
      </c>
      <c r="O33" s="221"/>
      <c r="P33" s="221"/>
      <c r="Q33" s="221"/>
      <c r="R33" s="221"/>
      <c r="S33" s="221"/>
      <c r="T33" s="221"/>
      <c r="U33" s="221"/>
      <c r="V33" s="221"/>
      <c r="W33" s="221"/>
      <c r="X33" s="221"/>
      <c r="Y33" s="221"/>
      <c r="Z33" s="221"/>
      <c r="AA33" s="221"/>
      <c r="AB33" s="221"/>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1"/>
      <c r="BK33" s="221"/>
      <c r="BL33" s="221"/>
      <c r="BM33" s="221"/>
      <c r="BN33" s="221"/>
      <c r="BO33" s="221"/>
      <c r="BP33" s="221"/>
      <c r="BQ33" s="221"/>
      <c r="BR33" s="221"/>
      <c r="BS33" s="221"/>
      <c r="BT33" s="221"/>
      <c r="BU33" s="221"/>
      <c r="BV33" s="221"/>
      <c r="BW33" s="221"/>
      <c r="BX33" s="221"/>
      <c r="BY33" s="221"/>
      <c r="BZ33" s="221"/>
      <c r="CA33" s="221"/>
      <c r="CB33" s="221"/>
      <c r="CC33" s="221"/>
      <c r="CD33" s="221"/>
      <c r="CE33" s="221"/>
      <c r="CF33" s="221"/>
      <c r="CG33" s="221"/>
      <c r="CH33" s="221"/>
      <c r="CI33" s="221"/>
      <c r="CJ33" s="221"/>
      <c r="CK33" s="221"/>
      <c r="CL33" s="221"/>
      <c r="CM33" s="221"/>
      <c r="CN33" s="221"/>
      <c r="CO33" s="221"/>
      <c r="CP33" s="221"/>
      <c r="CQ33" s="221"/>
      <c r="CR33" s="221"/>
      <c r="CS33" s="221"/>
      <c r="CT33" s="221"/>
      <c r="CU33" s="221"/>
      <c r="CV33" s="221"/>
      <c r="CW33" s="221"/>
      <c r="CX33" s="221"/>
    </row>
    <row r="34" spans="1:102" s="222" customFormat="1" ht="20.100000000000001" customHeight="1">
      <c r="A34" s="20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221"/>
      <c r="P34" s="221"/>
      <c r="Q34" s="221"/>
      <c r="R34" s="221"/>
      <c r="S34" s="221"/>
      <c r="T34" s="221"/>
      <c r="U34" s="221"/>
      <c r="V34" s="221"/>
      <c r="W34" s="221"/>
      <c r="X34" s="221"/>
      <c r="Y34" s="221"/>
      <c r="Z34" s="221"/>
      <c r="AA34" s="221"/>
      <c r="AB34" s="221"/>
      <c r="AC34" s="221"/>
      <c r="AD34" s="221"/>
      <c r="AE34" s="221"/>
      <c r="AF34" s="221"/>
      <c r="AG34" s="221"/>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1"/>
      <c r="BD34" s="221"/>
      <c r="BE34" s="221"/>
      <c r="BF34" s="221"/>
      <c r="BG34" s="221"/>
      <c r="BH34" s="221"/>
      <c r="BI34" s="221"/>
      <c r="BJ34" s="221"/>
      <c r="BK34" s="221"/>
      <c r="BL34" s="221"/>
      <c r="BM34" s="221"/>
      <c r="BN34" s="221"/>
      <c r="BO34" s="221"/>
      <c r="BP34" s="221"/>
      <c r="BQ34" s="221"/>
      <c r="BR34" s="221"/>
      <c r="BS34" s="221"/>
      <c r="BT34" s="221"/>
      <c r="BU34" s="221"/>
      <c r="BV34" s="221"/>
      <c r="BW34" s="221"/>
      <c r="BX34" s="221"/>
      <c r="BY34" s="221"/>
      <c r="BZ34" s="221"/>
      <c r="CA34" s="221"/>
      <c r="CB34" s="221"/>
      <c r="CC34" s="221"/>
      <c r="CD34" s="221"/>
      <c r="CE34" s="221"/>
      <c r="CF34" s="221"/>
      <c r="CG34" s="221"/>
      <c r="CH34" s="221"/>
      <c r="CI34" s="221"/>
      <c r="CJ34" s="221"/>
      <c r="CK34" s="221"/>
      <c r="CL34" s="221"/>
      <c r="CM34" s="221"/>
      <c r="CN34" s="221"/>
      <c r="CO34" s="221"/>
      <c r="CP34" s="221"/>
      <c r="CQ34" s="221"/>
      <c r="CR34" s="221"/>
      <c r="CS34" s="221"/>
      <c r="CT34" s="221"/>
      <c r="CU34" s="221"/>
      <c r="CV34" s="221"/>
      <c r="CW34" s="221"/>
      <c r="CX34" s="221"/>
    </row>
    <row r="35" spans="1:102" s="222" customFormat="1" ht="20.100000000000001" customHeight="1">
      <c r="A35" s="203"/>
      <c r="B35" s="104" t="s">
        <v>39</v>
      </c>
      <c r="C35" s="105">
        <v>0</v>
      </c>
      <c r="D35" s="176">
        <v>0</v>
      </c>
      <c r="E35" s="177">
        <v>0</v>
      </c>
      <c r="F35" s="178" t="s">
        <v>301</v>
      </c>
      <c r="G35" s="179" t="s">
        <v>301</v>
      </c>
      <c r="H35" s="180" t="s">
        <v>301</v>
      </c>
      <c r="I35" s="178" t="s">
        <v>302</v>
      </c>
      <c r="J35" s="179" t="s">
        <v>302</v>
      </c>
      <c r="K35" s="180" t="s">
        <v>302</v>
      </c>
      <c r="L35" s="178" t="s">
        <v>302</v>
      </c>
      <c r="M35" s="179" t="s">
        <v>302</v>
      </c>
      <c r="N35" s="180" t="s">
        <v>302</v>
      </c>
      <c r="O35" s="221"/>
      <c r="P35" s="221"/>
      <c r="Q35" s="221"/>
      <c r="R35" s="221"/>
      <c r="S35" s="221"/>
      <c r="T35" s="221"/>
      <c r="U35" s="221"/>
      <c r="V35" s="221"/>
      <c r="W35" s="221"/>
      <c r="X35" s="221"/>
      <c r="Y35" s="221"/>
      <c r="Z35" s="221"/>
      <c r="AA35" s="221"/>
      <c r="AB35" s="221"/>
      <c r="AC35" s="221"/>
      <c r="AD35" s="221"/>
      <c r="AE35" s="221"/>
      <c r="AF35" s="221"/>
      <c r="AG35" s="221"/>
      <c r="AH35" s="221"/>
      <c r="AI35" s="221"/>
      <c r="AJ35" s="221"/>
      <c r="AK35" s="221"/>
      <c r="AL35" s="221"/>
      <c r="AM35" s="221"/>
      <c r="AN35" s="221"/>
      <c r="AO35" s="221"/>
      <c r="AP35" s="221"/>
      <c r="AQ35" s="221"/>
      <c r="AR35" s="221"/>
      <c r="AS35" s="221"/>
      <c r="AT35" s="221"/>
      <c r="AU35" s="221"/>
      <c r="AV35" s="221"/>
      <c r="AW35" s="221"/>
      <c r="AX35" s="221"/>
      <c r="AY35" s="221"/>
      <c r="AZ35" s="221"/>
      <c r="BA35" s="221"/>
      <c r="BB35" s="221"/>
      <c r="BC35" s="221"/>
      <c r="BD35" s="221"/>
      <c r="BE35" s="221"/>
      <c r="BF35" s="221"/>
      <c r="BG35" s="221"/>
      <c r="BH35" s="221"/>
      <c r="BI35" s="221"/>
      <c r="BJ35" s="221"/>
      <c r="BK35" s="221"/>
      <c r="BL35" s="221"/>
      <c r="BM35" s="221"/>
      <c r="BN35" s="221"/>
      <c r="BO35" s="221"/>
      <c r="BP35" s="221"/>
      <c r="BQ35" s="221"/>
      <c r="BR35" s="221"/>
      <c r="BS35" s="221"/>
      <c r="BT35" s="221"/>
      <c r="BU35" s="221"/>
      <c r="BV35" s="221"/>
      <c r="BW35" s="221"/>
      <c r="BX35" s="221"/>
      <c r="BY35" s="221"/>
      <c r="BZ35" s="221"/>
      <c r="CA35" s="221"/>
      <c r="CB35" s="221"/>
      <c r="CC35" s="221"/>
      <c r="CD35" s="221"/>
      <c r="CE35" s="221"/>
      <c r="CF35" s="221"/>
      <c r="CG35" s="221"/>
      <c r="CH35" s="221"/>
      <c r="CI35" s="221"/>
      <c r="CJ35" s="221"/>
      <c r="CK35" s="221"/>
      <c r="CL35" s="221"/>
      <c r="CM35" s="221"/>
      <c r="CN35" s="221"/>
      <c r="CO35" s="221"/>
      <c r="CP35" s="221"/>
      <c r="CQ35" s="221"/>
      <c r="CR35" s="221"/>
      <c r="CS35" s="221"/>
      <c r="CT35" s="221"/>
      <c r="CU35" s="221"/>
      <c r="CV35" s="221"/>
      <c r="CW35" s="221"/>
      <c r="CX35" s="221"/>
    </row>
    <row r="36" spans="1:102" s="222" customFormat="1" ht="20.100000000000001" customHeight="1">
      <c r="A36" s="203"/>
      <c r="B36" s="104" t="s">
        <v>299</v>
      </c>
      <c r="C36" s="105">
        <v>0</v>
      </c>
      <c r="D36" s="176">
        <v>0</v>
      </c>
      <c r="E36" s="177">
        <v>0</v>
      </c>
      <c r="F36" s="178" t="s">
        <v>301</v>
      </c>
      <c r="G36" s="179" t="s">
        <v>301</v>
      </c>
      <c r="H36" s="180" t="s">
        <v>301</v>
      </c>
      <c r="I36" s="178" t="s">
        <v>302</v>
      </c>
      <c r="J36" s="179" t="s">
        <v>302</v>
      </c>
      <c r="K36" s="180" t="s">
        <v>302</v>
      </c>
      <c r="L36" s="178" t="s">
        <v>302</v>
      </c>
      <c r="M36" s="179" t="s">
        <v>302</v>
      </c>
      <c r="N36" s="180" t="s">
        <v>302</v>
      </c>
      <c r="O36" s="221"/>
      <c r="P36" s="221"/>
      <c r="Q36" s="221"/>
      <c r="R36" s="221"/>
      <c r="S36" s="221"/>
      <c r="T36" s="221"/>
      <c r="U36" s="221"/>
      <c r="V36" s="221"/>
      <c r="W36" s="221"/>
      <c r="X36" s="221"/>
      <c r="Y36" s="221"/>
      <c r="Z36" s="221"/>
      <c r="AA36" s="221"/>
      <c r="AB36" s="221"/>
      <c r="AC36" s="221"/>
      <c r="AD36" s="221"/>
      <c r="AE36" s="221"/>
      <c r="AF36" s="221"/>
      <c r="AG36" s="221"/>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1"/>
      <c r="BD36" s="221"/>
      <c r="BE36" s="221"/>
      <c r="BF36" s="221"/>
      <c r="BG36" s="221"/>
      <c r="BH36" s="221"/>
      <c r="BI36" s="221"/>
      <c r="BJ36" s="221"/>
      <c r="BK36" s="221"/>
      <c r="BL36" s="221"/>
      <c r="BM36" s="221"/>
      <c r="BN36" s="221"/>
      <c r="BO36" s="221"/>
      <c r="BP36" s="221"/>
      <c r="BQ36" s="221"/>
      <c r="BR36" s="221"/>
      <c r="BS36" s="221"/>
      <c r="BT36" s="221"/>
      <c r="BU36" s="221"/>
      <c r="BV36" s="221"/>
      <c r="BW36" s="221"/>
      <c r="BX36" s="221"/>
      <c r="BY36" s="221"/>
      <c r="BZ36" s="221"/>
      <c r="CA36" s="221"/>
      <c r="CB36" s="221"/>
      <c r="CC36" s="221"/>
      <c r="CD36" s="221"/>
      <c r="CE36" s="221"/>
      <c r="CF36" s="221"/>
      <c r="CG36" s="221"/>
      <c r="CH36" s="221"/>
      <c r="CI36" s="221"/>
      <c r="CJ36" s="221"/>
      <c r="CK36" s="221"/>
      <c r="CL36" s="221"/>
      <c r="CM36" s="221"/>
      <c r="CN36" s="221"/>
      <c r="CO36" s="221"/>
      <c r="CP36" s="221"/>
      <c r="CQ36" s="221"/>
      <c r="CR36" s="221"/>
      <c r="CS36" s="221"/>
      <c r="CT36" s="221"/>
      <c r="CU36" s="221"/>
      <c r="CV36" s="221"/>
      <c r="CW36" s="221"/>
      <c r="CX36" s="221"/>
    </row>
    <row r="37" spans="1:102" s="222" customFormat="1" ht="20.100000000000001" customHeight="1">
      <c r="A37" s="203"/>
      <c r="B37" s="104" t="s">
        <v>66</v>
      </c>
      <c r="C37" s="105">
        <v>0</v>
      </c>
      <c r="D37" s="176">
        <v>0</v>
      </c>
      <c r="E37" s="177">
        <v>0</v>
      </c>
      <c r="F37" s="178" t="s">
        <v>301</v>
      </c>
      <c r="G37" s="179" t="s">
        <v>301</v>
      </c>
      <c r="H37" s="180" t="s">
        <v>301</v>
      </c>
      <c r="I37" s="178" t="s">
        <v>302</v>
      </c>
      <c r="J37" s="179" t="s">
        <v>302</v>
      </c>
      <c r="K37" s="180" t="s">
        <v>302</v>
      </c>
      <c r="L37" s="178" t="s">
        <v>302</v>
      </c>
      <c r="M37" s="179" t="s">
        <v>302</v>
      </c>
      <c r="N37" s="180" t="s">
        <v>302</v>
      </c>
      <c r="O37" s="221"/>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c r="AZ37" s="221"/>
      <c r="BA37" s="221"/>
      <c r="BB37" s="221"/>
      <c r="BC37" s="221"/>
      <c r="BD37" s="221"/>
      <c r="BE37" s="221"/>
      <c r="BF37" s="221"/>
      <c r="BG37" s="221"/>
      <c r="BH37" s="221"/>
      <c r="BI37" s="221"/>
      <c r="BJ37" s="221"/>
      <c r="BK37" s="221"/>
      <c r="BL37" s="221"/>
      <c r="BM37" s="221"/>
      <c r="BN37" s="221"/>
      <c r="BO37" s="221"/>
      <c r="BP37" s="221"/>
      <c r="BQ37" s="221"/>
      <c r="BR37" s="221"/>
      <c r="BS37" s="221"/>
      <c r="BT37" s="221"/>
      <c r="BU37" s="221"/>
      <c r="BV37" s="221"/>
      <c r="BW37" s="221"/>
      <c r="BX37" s="221"/>
      <c r="BY37" s="221"/>
      <c r="BZ37" s="221"/>
      <c r="CA37" s="221"/>
      <c r="CB37" s="221"/>
      <c r="CC37" s="221"/>
      <c r="CD37" s="221"/>
      <c r="CE37" s="221"/>
      <c r="CF37" s="221"/>
      <c r="CG37" s="221"/>
      <c r="CH37" s="221"/>
      <c r="CI37" s="221"/>
      <c r="CJ37" s="221"/>
      <c r="CK37" s="221"/>
      <c r="CL37" s="221"/>
      <c r="CM37" s="221"/>
      <c r="CN37" s="221"/>
      <c r="CO37" s="221"/>
      <c r="CP37" s="221"/>
      <c r="CQ37" s="221"/>
      <c r="CR37" s="221"/>
      <c r="CS37" s="221"/>
      <c r="CT37" s="221"/>
      <c r="CU37" s="221"/>
      <c r="CV37" s="221"/>
      <c r="CW37" s="221"/>
      <c r="CX37" s="221"/>
    </row>
    <row r="38" spans="1:102" s="222" customFormat="1" ht="20.100000000000001" customHeight="1">
      <c r="A38" s="203"/>
      <c r="B38" s="104" t="s">
        <v>52</v>
      </c>
      <c r="C38" s="105">
        <v>0</v>
      </c>
      <c r="D38" s="176">
        <v>0</v>
      </c>
      <c r="E38" s="177">
        <v>0</v>
      </c>
      <c r="F38" s="178" t="s">
        <v>301</v>
      </c>
      <c r="G38" s="179" t="s">
        <v>301</v>
      </c>
      <c r="H38" s="180" t="s">
        <v>301</v>
      </c>
      <c r="I38" s="178" t="s">
        <v>302</v>
      </c>
      <c r="J38" s="179" t="s">
        <v>302</v>
      </c>
      <c r="K38" s="180" t="s">
        <v>302</v>
      </c>
      <c r="L38" s="178" t="s">
        <v>302</v>
      </c>
      <c r="M38" s="179" t="s">
        <v>302</v>
      </c>
      <c r="N38" s="180" t="s">
        <v>302</v>
      </c>
      <c r="O38" s="221"/>
      <c r="P38" s="221"/>
      <c r="Q38" s="221"/>
      <c r="R38" s="221"/>
      <c r="S38" s="221"/>
      <c r="T38" s="221"/>
      <c r="U38" s="221"/>
      <c r="V38" s="221"/>
      <c r="W38" s="221"/>
      <c r="X38" s="221"/>
      <c r="Y38" s="221"/>
      <c r="Z38" s="221"/>
      <c r="AA38" s="221"/>
      <c r="AB38" s="221"/>
      <c r="AC38" s="221"/>
      <c r="AD38" s="221"/>
      <c r="AE38" s="221"/>
      <c r="AF38" s="221"/>
      <c r="AG38" s="221"/>
      <c r="AH38" s="221"/>
      <c r="AI38" s="221"/>
      <c r="AJ38" s="221"/>
      <c r="AK38" s="221"/>
      <c r="AL38" s="221"/>
      <c r="AM38" s="221"/>
      <c r="AN38" s="221"/>
      <c r="AO38" s="221"/>
      <c r="AP38" s="221"/>
      <c r="AQ38" s="221"/>
      <c r="AR38" s="221"/>
      <c r="AS38" s="221"/>
      <c r="AT38" s="221"/>
      <c r="AU38" s="221"/>
      <c r="AV38" s="221"/>
      <c r="AW38" s="221"/>
      <c r="AX38" s="221"/>
      <c r="AY38" s="221"/>
      <c r="AZ38" s="221"/>
      <c r="BA38" s="221"/>
      <c r="BB38" s="221"/>
      <c r="BC38" s="221"/>
      <c r="BD38" s="221"/>
      <c r="BE38" s="221"/>
      <c r="BF38" s="221"/>
      <c r="BG38" s="221"/>
      <c r="BH38" s="221"/>
      <c r="BI38" s="221"/>
      <c r="BJ38" s="221"/>
      <c r="BK38" s="221"/>
      <c r="BL38" s="221"/>
      <c r="BM38" s="221"/>
      <c r="BN38" s="221"/>
      <c r="BO38" s="221"/>
      <c r="BP38" s="221"/>
      <c r="BQ38" s="221"/>
      <c r="BR38" s="221"/>
      <c r="BS38" s="221"/>
      <c r="BT38" s="221"/>
      <c r="BU38" s="221"/>
      <c r="BV38" s="221"/>
      <c r="BW38" s="221"/>
      <c r="BX38" s="221"/>
      <c r="BY38" s="221"/>
      <c r="BZ38" s="221"/>
      <c r="CA38" s="221"/>
      <c r="CB38" s="221"/>
      <c r="CC38" s="221"/>
      <c r="CD38" s="221"/>
      <c r="CE38" s="221"/>
      <c r="CF38" s="221"/>
      <c r="CG38" s="221"/>
      <c r="CH38" s="221"/>
      <c r="CI38" s="221"/>
      <c r="CJ38" s="221"/>
      <c r="CK38" s="221"/>
      <c r="CL38" s="221"/>
      <c r="CM38" s="221"/>
      <c r="CN38" s="221"/>
      <c r="CO38" s="221"/>
      <c r="CP38" s="221"/>
      <c r="CQ38" s="221"/>
      <c r="CR38" s="221"/>
      <c r="CS38" s="221"/>
      <c r="CT38" s="221"/>
      <c r="CU38" s="221"/>
      <c r="CV38" s="221"/>
      <c r="CW38" s="221"/>
      <c r="CX38" s="221"/>
    </row>
    <row r="39" spans="1:102" s="222" customFormat="1" ht="20.100000000000001" customHeight="1">
      <c r="A39" s="20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221"/>
      <c r="P39" s="221"/>
      <c r="Q39" s="221"/>
      <c r="R39" s="221"/>
      <c r="S39" s="221"/>
      <c r="T39" s="221"/>
      <c r="U39" s="221"/>
      <c r="V39" s="221"/>
      <c r="W39" s="221"/>
      <c r="X39" s="221"/>
      <c r="Y39" s="221"/>
      <c r="Z39" s="221"/>
      <c r="AA39" s="221"/>
      <c r="AB39" s="221"/>
      <c r="AC39" s="221"/>
      <c r="AD39" s="221"/>
      <c r="AE39" s="221"/>
      <c r="AF39" s="221"/>
      <c r="AG39" s="221"/>
      <c r="AH39" s="221"/>
      <c r="AI39" s="221"/>
      <c r="AJ39" s="221"/>
      <c r="AK39" s="221"/>
      <c r="AL39" s="221"/>
      <c r="AM39" s="221"/>
      <c r="AN39" s="221"/>
      <c r="AO39" s="221"/>
      <c r="AP39" s="221"/>
      <c r="AQ39" s="221"/>
      <c r="AR39" s="221"/>
      <c r="AS39" s="221"/>
      <c r="AT39" s="221"/>
      <c r="AU39" s="221"/>
      <c r="AV39" s="221"/>
      <c r="AW39" s="221"/>
      <c r="AX39" s="221"/>
      <c r="AY39" s="221"/>
      <c r="AZ39" s="221"/>
      <c r="BA39" s="221"/>
      <c r="BB39" s="221"/>
      <c r="BC39" s="221"/>
      <c r="BD39" s="221"/>
      <c r="BE39" s="221"/>
      <c r="BF39" s="221"/>
      <c r="BG39" s="221"/>
      <c r="BH39" s="221"/>
      <c r="BI39" s="221"/>
      <c r="BJ39" s="221"/>
      <c r="BK39" s="221"/>
      <c r="BL39" s="221"/>
      <c r="BM39" s="221"/>
      <c r="BN39" s="221"/>
      <c r="BO39" s="221"/>
      <c r="BP39" s="221"/>
      <c r="BQ39" s="221"/>
      <c r="BR39" s="221"/>
      <c r="BS39" s="221"/>
      <c r="BT39" s="221"/>
      <c r="BU39" s="221"/>
      <c r="BV39" s="221"/>
      <c r="BW39" s="221"/>
      <c r="BX39" s="221"/>
      <c r="BY39" s="221"/>
      <c r="BZ39" s="221"/>
      <c r="CA39" s="221"/>
      <c r="CB39" s="221"/>
      <c r="CC39" s="221"/>
      <c r="CD39" s="221"/>
      <c r="CE39" s="221"/>
      <c r="CF39" s="221"/>
      <c r="CG39" s="221"/>
      <c r="CH39" s="221"/>
      <c r="CI39" s="221"/>
      <c r="CJ39" s="221"/>
      <c r="CK39" s="221"/>
      <c r="CL39" s="221"/>
      <c r="CM39" s="221"/>
      <c r="CN39" s="221"/>
      <c r="CO39" s="221"/>
      <c r="CP39" s="221"/>
      <c r="CQ39" s="221"/>
      <c r="CR39" s="221"/>
      <c r="CS39" s="221"/>
      <c r="CT39" s="221"/>
      <c r="CU39" s="221"/>
      <c r="CV39" s="221"/>
      <c r="CW39" s="221"/>
      <c r="CX39" s="221"/>
    </row>
    <row r="40" spans="1:102" s="222" customFormat="1" ht="20.100000000000001" customHeight="1">
      <c r="A40" s="203"/>
      <c r="B40" s="104" t="s">
        <v>42</v>
      </c>
      <c r="C40" s="105">
        <v>0</v>
      </c>
      <c r="D40" s="176">
        <v>0</v>
      </c>
      <c r="E40" s="177">
        <v>0</v>
      </c>
      <c r="F40" s="178" t="s">
        <v>301</v>
      </c>
      <c r="G40" s="179" t="s">
        <v>301</v>
      </c>
      <c r="H40" s="180" t="s">
        <v>301</v>
      </c>
      <c r="I40" s="178" t="s">
        <v>302</v>
      </c>
      <c r="J40" s="179" t="s">
        <v>302</v>
      </c>
      <c r="K40" s="180" t="s">
        <v>302</v>
      </c>
      <c r="L40" s="178" t="s">
        <v>302</v>
      </c>
      <c r="M40" s="179" t="s">
        <v>302</v>
      </c>
      <c r="N40" s="180" t="s">
        <v>302</v>
      </c>
      <c r="O40" s="221"/>
      <c r="P40" s="221"/>
      <c r="Q40" s="221"/>
      <c r="R40" s="221"/>
      <c r="S40" s="221"/>
      <c r="T40" s="221"/>
      <c r="U40" s="221"/>
      <c r="V40" s="221"/>
      <c r="W40" s="221"/>
      <c r="X40" s="221"/>
      <c r="Y40" s="221"/>
      <c r="Z40" s="221"/>
      <c r="AA40" s="221"/>
      <c r="AB40" s="221"/>
      <c r="AC40" s="221"/>
      <c r="AD40" s="221"/>
      <c r="AE40" s="221"/>
      <c r="AF40" s="221"/>
      <c r="AG40" s="221"/>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1"/>
      <c r="BD40" s="221"/>
      <c r="BE40" s="221"/>
      <c r="BF40" s="221"/>
      <c r="BG40" s="221"/>
      <c r="BH40" s="221"/>
      <c r="BI40" s="221"/>
      <c r="BJ40" s="221"/>
      <c r="BK40" s="221"/>
      <c r="BL40" s="221"/>
      <c r="BM40" s="221"/>
      <c r="BN40" s="221"/>
      <c r="BO40" s="221"/>
      <c r="BP40" s="221"/>
      <c r="BQ40" s="221"/>
      <c r="BR40" s="221"/>
      <c r="BS40" s="221"/>
      <c r="BT40" s="221"/>
      <c r="BU40" s="221"/>
      <c r="BV40" s="221"/>
      <c r="BW40" s="221"/>
      <c r="BX40" s="221"/>
      <c r="BY40" s="221"/>
      <c r="BZ40" s="221"/>
      <c r="CA40" s="221"/>
      <c r="CB40" s="221"/>
      <c r="CC40" s="221"/>
      <c r="CD40" s="221"/>
      <c r="CE40" s="221"/>
      <c r="CF40" s="221"/>
      <c r="CG40" s="221"/>
      <c r="CH40" s="221"/>
      <c r="CI40" s="221"/>
      <c r="CJ40" s="221"/>
      <c r="CK40" s="221"/>
      <c r="CL40" s="221"/>
      <c r="CM40" s="221"/>
      <c r="CN40" s="221"/>
      <c r="CO40" s="221"/>
      <c r="CP40" s="221"/>
      <c r="CQ40" s="221"/>
      <c r="CR40" s="221"/>
      <c r="CS40" s="221"/>
      <c r="CT40" s="221"/>
      <c r="CU40" s="221"/>
      <c r="CV40" s="221"/>
      <c r="CW40" s="221"/>
      <c r="CX40" s="221"/>
    </row>
    <row r="41" spans="1:102" s="222" customFormat="1" ht="20.100000000000001" customHeight="1">
      <c r="A41" s="203"/>
      <c r="B41" s="104" t="s">
        <v>234</v>
      </c>
      <c r="C41" s="105">
        <v>0</v>
      </c>
      <c r="D41" s="176">
        <v>0</v>
      </c>
      <c r="E41" s="177">
        <v>0</v>
      </c>
      <c r="F41" s="178" t="s">
        <v>301</v>
      </c>
      <c r="G41" s="179" t="s">
        <v>301</v>
      </c>
      <c r="H41" s="180" t="s">
        <v>301</v>
      </c>
      <c r="I41" s="178" t="s">
        <v>302</v>
      </c>
      <c r="J41" s="179" t="s">
        <v>302</v>
      </c>
      <c r="K41" s="180" t="s">
        <v>302</v>
      </c>
      <c r="L41" s="178" t="s">
        <v>302</v>
      </c>
      <c r="M41" s="179" t="s">
        <v>302</v>
      </c>
      <c r="N41" s="180" t="s">
        <v>302</v>
      </c>
      <c r="O41" s="221"/>
      <c r="P41" s="221"/>
      <c r="Q41" s="221"/>
      <c r="R41" s="221"/>
      <c r="S41" s="221"/>
      <c r="T41" s="221"/>
      <c r="U41" s="221"/>
      <c r="V41" s="221"/>
      <c r="W41" s="221"/>
      <c r="X41" s="221"/>
      <c r="Y41" s="221"/>
      <c r="Z41" s="221"/>
      <c r="AA41" s="221"/>
      <c r="AB41" s="221"/>
      <c r="AC41" s="221"/>
      <c r="AD41" s="221"/>
      <c r="AE41" s="221"/>
      <c r="AF41" s="221"/>
      <c r="AG41" s="221"/>
      <c r="AH41" s="221"/>
      <c r="AI41" s="221"/>
      <c r="AJ41" s="221"/>
      <c r="AK41" s="221"/>
      <c r="AL41" s="221"/>
      <c r="AM41" s="221"/>
      <c r="AN41" s="221"/>
      <c r="AO41" s="221"/>
      <c r="AP41" s="221"/>
      <c r="AQ41" s="221"/>
      <c r="AR41" s="221"/>
      <c r="AS41" s="221"/>
      <c r="AT41" s="221"/>
      <c r="AU41" s="221"/>
      <c r="AV41" s="221"/>
      <c r="AW41" s="221"/>
      <c r="AX41" s="221"/>
      <c r="AY41" s="221"/>
      <c r="AZ41" s="221"/>
      <c r="BA41" s="221"/>
      <c r="BB41" s="221"/>
      <c r="BC41" s="221"/>
      <c r="BD41" s="221"/>
      <c r="BE41" s="221"/>
      <c r="BF41" s="221"/>
      <c r="BG41" s="221"/>
      <c r="BH41" s="221"/>
      <c r="BI41" s="221"/>
      <c r="BJ41" s="221"/>
      <c r="BK41" s="221"/>
      <c r="BL41" s="221"/>
      <c r="BM41" s="221"/>
      <c r="BN41" s="221"/>
      <c r="BO41" s="221"/>
      <c r="BP41" s="221"/>
      <c r="BQ41" s="221"/>
      <c r="BR41" s="221"/>
      <c r="BS41" s="221"/>
      <c r="BT41" s="221"/>
      <c r="BU41" s="221"/>
      <c r="BV41" s="221"/>
      <c r="BW41" s="221"/>
      <c r="BX41" s="221"/>
      <c r="BY41" s="221"/>
      <c r="BZ41" s="221"/>
      <c r="CA41" s="221"/>
      <c r="CB41" s="221"/>
      <c r="CC41" s="221"/>
      <c r="CD41" s="221"/>
      <c r="CE41" s="221"/>
      <c r="CF41" s="221"/>
      <c r="CG41" s="221"/>
      <c r="CH41" s="221"/>
      <c r="CI41" s="221"/>
      <c r="CJ41" s="221"/>
      <c r="CK41" s="221"/>
      <c r="CL41" s="221"/>
      <c r="CM41" s="221"/>
      <c r="CN41" s="221"/>
      <c r="CO41" s="221"/>
      <c r="CP41" s="221"/>
      <c r="CQ41" s="221"/>
      <c r="CR41" s="221"/>
      <c r="CS41" s="221"/>
      <c r="CT41" s="221"/>
      <c r="CU41" s="221"/>
      <c r="CV41" s="221"/>
      <c r="CW41" s="221"/>
      <c r="CX41" s="221"/>
    </row>
    <row r="42" spans="1:102" s="222" customFormat="1" ht="20.100000000000001" customHeight="1">
      <c r="A42" s="203"/>
      <c r="B42" s="104" t="s">
        <v>59</v>
      </c>
      <c r="C42" s="105">
        <v>0</v>
      </c>
      <c r="D42" s="176">
        <v>0</v>
      </c>
      <c r="E42" s="177">
        <v>0</v>
      </c>
      <c r="F42" s="178" t="s">
        <v>301</v>
      </c>
      <c r="G42" s="179" t="s">
        <v>301</v>
      </c>
      <c r="H42" s="180" t="s">
        <v>301</v>
      </c>
      <c r="I42" s="178" t="s">
        <v>302</v>
      </c>
      <c r="J42" s="179" t="s">
        <v>302</v>
      </c>
      <c r="K42" s="180" t="s">
        <v>302</v>
      </c>
      <c r="L42" s="178" t="s">
        <v>302</v>
      </c>
      <c r="M42" s="179" t="s">
        <v>302</v>
      </c>
      <c r="N42" s="180" t="s">
        <v>302</v>
      </c>
      <c r="O42" s="221"/>
      <c r="P42" s="221"/>
      <c r="Q42" s="221"/>
      <c r="R42" s="221"/>
      <c r="S42" s="221"/>
      <c r="T42" s="221"/>
      <c r="U42" s="221"/>
      <c r="V42" s="221"/>
      <c r="W42" s="221"/>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221"/>
      <c r="AZ42" s="221"/>
      <c r="BA42" s="221"/>
      <c r="BB42" s="221"/>
      <c r="BC42" s="221"/>
      <c r="BD42" s="221"/>
      <c r="BE42" s="221"/>
      <c r="BF42" s="221"/>
      <c r="BG42" s="221"/>
      <c r="BH42" s="221"/>
      <c r="BI42" s="221"/>
      <c r="BJ42" s="221"/>
      <c r="BK42" s="221"/>
      <c r="BL42" s="221"/>
      <c r="BM42" s="221"/>
      <c r="BN42" s="221"/>
      <c r="BO42" s="221"/>
      <c r="BP42" s="221"/>
      <c r="BQ42" s="221"/>
      <c r="BR42" s="221"/>
      <c r="BS42" s="221"/>
      <c r="BT42" s="221"/>
      <c r="BU42" s="221"/>
      <c r="BV42" s="221"/>
      <c r="BW42" s="221"/>
      <c r="BX42" s="221"/>
      <c r="BY42" s="221"/>
      <c r="BZ42" s="221"/>
      <c r="CA42" s="221"/>
      <c r="CB42" s="221"/>
      <c r="CC42" s="221"/>
      <c r="CD42" s="221"/>
      <c r="CE42" s="221"/>
      <c r="CF42" s="221"/>
      <c r="CG42" s="221"/>
      <c r="CH42" s="221"/>
      <c r="CI42" s="221"/>
      <c r="CJ42" s="221"/>
      <c r="CK42" s="221"/>
      <c r="CL42" s="221"/>
      <c r="CM42" s="221"/>
      <c r="CN42" s="221"/>
      <c r="CO42" s="221"/>
      <c r="CP42" s="221"/>
      <c r="CQ42" s="221"/>
      <c r="CR42" s="221"/>
      <c r="CS42" s="221"/>
      <c r="CT42" s="221"/>
      <c r="CU42" s="221"/>
      <c r="CV42" s="221"/>
      <c r="CW42" s="221"/>
      <c r="CX42" s="221"/>
    </row>
    <row r="43" spans="1:102" s="222" customFormat="1" ht="20.100000000000001" customHeight="1">
      <c r="A43" s="203"/>
      <c r="B43" s="104" t="s">
        <v>64</v>
      </c>
      <c r="C43" s="105">
        <v>0</v>
      </c>
      <c r="D43" s="176">
        <v>0</v>
      </c>
      <c r="E43" s="177">
        <v>0</v>
      </c>
      <c r="F43" s="178" t="s">
        <v>301</v>
      </c>
      <c r="G43" s="179" t="s">
        <v>301</v>
      </c>
      <c r="H43" s="180" t="s">
        <v>301</v>
      </c>
      <c r="I43" s="178" t="s">
        <v>302</v>
      </c>
      <c r="J43" s="179" t="s">
        <v>302</v>
      </c>
      <c r="K43" s="180" t="s">
        <v>302</v>
      </c>
      <c r="L43" s="178" t="s">
        <v>302</v>
      </c>
      <c r="M43" s="179" t="s">
        <v>302</v>
      </c>
      <c r="N43" s="180" t="s">
        <v>302</v>
      </c>
      <c r="O43" s="221"/>
      <c r="P43" s="221"/>
      <c r="Q43" s="221"/>
      <c r="R43" s="221"/>
      <c r="S43" s="221"/>
      <c r="T43" s="221"/>
      <c r="U43" s="221"/>
      <c r="V43" s="221"/>
      <c r="W43" s="221"/>
      <c r="X43" s="221"/>
      <c r="Y43" s="221"/>
      <c r="Z43" s="221"/>
      <c r="AA43" s="221"/>
      <c r="AB43" s="221"/>
      <c r="AC43" s="221"/>
      <c r="AD43" s="221"/>
      <c r="AE43" s="221"/>
      <c r="AF43" s="221"/>
      <c r="AG43" s="221"/>
      <c r="AH43" s="221"/>
      <c r="AI43" s="221"/>
      <c r="AJ43" s="221"/>
      <c r="AK43" s="221"/>
      <c r="AL43" s="221"/>
      <c r="AM43" s="221"/>
      <c r="AN43" s="221"/>
      <c r="AO43" s="221"/>
      <c r="AP43" s="221"/>
      <c r="AQ43" s="221"/>
      <c r="AR43" s="221"/>
      <c r="AS43" s="221"/>
      <c r="AT43" s="221"/>
      <c r="AU43" s="221"/>
      <c r="AV43" s="221"/>
      <c r="AW43" s="221"/>
      <c r="AX43" s="221"/>
      <c r="AY43" s="221"/>
      <c r="AZ43" s="221"/>
      <c r="BA43" s="221"/>
      <c r="BB43" s="221"/>
      <c r="BC43" s="221"/>
      <c r="BD43" s="221"/>
      <c r="BE43" s="221"/>
      <c r="BF43" s="221"/>
      <c r="BG43" s="221"/>
      <c r="BH43" s="221"/>
      <c r="BI43" s="221"/>
      <c r="BJ43" s="221"/>
      <c r="BK43" s="221"/>
      <c r="BL43" s="221"/>
      <c r="BM43" s="221"/>
      <c r="BN43" s="221"/>
      <c r="BO43" s="221"/>
      <c r="BP43" s="221"/>
      <c r="BQ43" s="221"/>
      <c r="BR43" s="221"/>
      <c r="BS43" s="221"/>
      <c r="BT43" s="221"/>
      <c r="BU43" s="221"/>
      <c r="BV43" s="221"/>
      <c r="BW43" s="221"/>
      <c r="BX43" s="221"/>
      <c r="BY43" s="221"/>
      <c r="BZ43" s="221"/>
      <c r="CA43" s="221"/>
      <c r="CB43" s="221"/>
      <c r="CC43" s="221"/>
      <c r="CD43" s="221"/>
      <c r="CE43" s="221"/>
      <c r="CF43" s="221"/>
      <c r="CG43" s="221"/>
      <c r="CH43" s="221"/>
      <c r="CI43" s="221"/>
      <c r="CJ43" s="221"/>
      <c r="CK43" s="221"/>
      <c r="CL43" s="221"/>
      <c r="CM43" s="221"/>
      <c r="CN43" s="221"/>
      <c r="CO43" s="221"/>
      <c r="CP43" s="221"/>
      <c r="CQ43" s="221"/>
      <c r="CR43" s="221"/>
      <c r="CS43" s="221"/>
      <c r="CT43" s="221"/>
      <c r="CU43" s="221"/>
      <c r="CV43" s="221"/>
      <c r="CW43" s="221"/>
      <c r="CX43" s="221"/>
    </row>
    <row r="44" spans="1:102" s="222" customFormat="1" ht="20.100000000000001" customHeight="1">
      <c r="A44" s="20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221"/>
      <c r="P44" s="221"/>
      <c r="Q44" s="221"/>
      <c r="R44" s="221"/>
      <c r="S44" s="221"/>
      <c r="T44" s="221"/>
      <c r="U44" s="221"/>
      <c r="V44" s="221"/>
      <c r="W44" s="221"/>
      <c r="X44" s="221"/>
      <c r="Y44" s="221"/>
      <c r="Z44" s="221"/>
      <c r="AA44" s="221"/>
      <c r="AB44" s="221"/>
      <c r="AC44" s="221"/>
      <c r="AD44" s="221"/>
      <c r="AE44" s="221"/>
      <c r="AF44" s="221"/>
      <c r="AG44" s="221"/>
      <c r="AH44" s="221"/>
      <c r="AI44" s="221"/>
      <c r="AJ44" s="221"/>
      <c r="AK44" s="221"/>
      <c r="AL44" s="221"/>
      <c r="AM44" s="221"/>
      <c r="AN44" s="221"/>
      <c r="AO44" s="221"/>
      <c r="AP44" s="221"/>
      <c r="AQ44" s="221"/>
      <c r="AR44" s="221"/>
      <c r="AS44" s="221"/>
      <c r="AT44" s="221"/>
      <c r="AU44" s="221"/>
      <c r="AV44" s="221"/>
      <c r="AW44" s="221"/>
      <c r="AX44" s="221"/>
      <c r="AY44" s="221"/>
      <c r="AZ44" s="221"/>
      <c r="BA44" s="221"/>
      <c r="BB44" s="221"/>
      <c r="BC44" s="221"/>
      <c r="BD44" s="221"/>
      <c r="BE44" s="221"/>
      <c r="BF44" s="221"/>
      <c r="BG44" s="221"/>
      <c r="BH44" s="221"/>
      <c r="BI44" s="221"/>
      <c r="BJ44" s="221"/>
      <c r="BK44" s="221"/>
      <c r="BL44" s="221"/>
      <c r="BM44" s="221"/>
      <c r="BN44" s="221"/>
      <c r="BO44" s="221"/>
      <c r="BP44" s="221"/>
      <c r="BQ44" s="221"/>
      <c r="BR44" s="221"/>
      <c r="BS44" s="221"/>
      <c r="BT44" s="221"/>
      <c r="BU44" s="221"/>
      <c r="BV44" s="221"/>
      <c r="BW44" s="221"/>
      <c r="BX44" s="221"/>
      <c r="BY44" s="221"/>
      <c r="BZ44" s="221"/>
      <c r="CA44" s="221"/>
      <c r="CB44" s="221"/>
      <c r="CC44" s="221"/>
      <c r="CD44" s="221"/>
      <c r="CE44" s="221"/>
      <c r="CF44" s="221"/>
      <c r="CG44" s="221"/>
      <c r="CH44" s="221"/>
      <c r="CI44" s="221"/>
      <c r="CJ44" s="221"/>
      <c r="CK44" s="221"/>
      <c r="CL44" s="221"/>
      <c r="CM44" s="221"/>
      <c r="CN44" s="221"/>
      <c r="CO44" s="221"/>
      <c r="CP44" s="221"/>
      <c r="CQ44" s="221"/>
      <c r="CR44" s="221"/>
      <c r="CS44" s="221"/>
      <c r="CT44" s="221"/>
      <c r="CU44" s="221"/>
      <c r="CV44" s="221"/>
      <c r="CW44" s="221"/>
      <c r="CX44" s="221"/>
    </row>
    <row r="45" spans="1:102" s="222" customFormat="1" ht="20.100000000000001" customHeight="1">
      <c r="A45" s="203"/>
      <c r="B45" s="104" t="s">
        <v>60</v>
      </c>
      <c r="C45" s="105">
        <v>0</v>
      </c>
      <c r="D45" s="176">
        <v>0</v>
      </c>
      <c r="E45" s="177">
        <v>0</v>
      </c>
      <c r="F45" s="178" t="s">
        <v>301</v>
      </c>
      <c r="G45" s="179" t="s">
        <v>301</v>
      </c>
      <c r="H45" s="180" t="s">
        <v>301</v>
      </c>
      <c r="I45" s="178" t="s">
        <v>302</v>
      </c>
      <c r="J45" s="179" t="s">
        <v>302</v>
      </c>
      <c r="K45" s="180" t="s">
        <v>302</v>
      </c>
      <c r="L45" s="178" t="s">
        <v>302</v>
      </c>
      <c r="M45" s="179" t="s">
        <v>302</v>
      </c>
      <c r="N45" s="180" t="s">
        <v>302</v>
      </c>
      <c r="O45" s="221"/>
      <c r="P45" s="221"/>
      <c r="Q45" s="221"/>
      <c r="R45" s="221"/>
      <c r="S45" s="221"/>
      <c r="T45" s="221"/>
      <c r="U45" s="221"/>
      <c r="V45" s="221"/>
      <c r="W45" s="221"/>
      <c r="X45" s="221"/>
      <c r="Y45" s="221"/>
      <c r="Z45" s="221"/>
      <c r="AA45" s="221"/>
      <c r="AB45" s="221"/>
      <c r="AC45" s="221"/>
      <c r="AD45" s="221"/>
      <c r="AE45" s="221"/>
      <c r="AF45" s="221"/>
      <c r="AG45" s="221"/>
      <c r="AH45" s="221"/>
      <c r="AI45" s="221"/>
      <c r="AJ45" s="221"/>
      <c r="AK45" s="221"/>
      <c r="AL45" s="221"/>
      <c r="AM45" s="221"/>
      <c r="AN45" s="221"/>
      <c r="AO45" s="221"/>
      <c r="AP45" s="221"/>
      <c r="AQ45" s="221"/>
      <c r="AR45" s="221"/>
      <c r="AS45" s="221"/>
      <c r="AT45" s="221"/>
      <c r="AU45" s="221"/>
      <c r="AV45" s="221"/>
      <c r="AW45" s="221"/>
      <c r="AX45" s="221"/>
      <c r="AY45" s="221"/>
      <c r="AZ45" s="221"/>
      <c r="BA45" s="221"/>
      <c r="BB45" s="221"/>
      <c r="BC45" s="221"/>
      <c r="BD45" s="221"/>
      <c r="BE45" s="221"/>
      <c r="BF45" s="221"/>
      <c r="BG45" s="221"/>
      <c r="BH45" s="221"/>
      <c r="BI45" s="221"/>
      <c r="BJ45" s="221"/>
      <c r="BK45" s="221"/>
      <c r="BL45" s="221"/>
      <c r="BM45" s="221"/>
      <c r="BN45" s="221"/>
      <c r="BO45" s="221"/>
      <c r="BP45" s="221"/>
      <c r="BQ45" s="221"/>
      <c r="BR45" s="221"/>
      <c r="BS45" s="221"/>
      <c r="BT45" s="221"/>
      <c r="BU45" s="221"/>
      <c r="BV45" s="221"/>
      <c r="BW45" s="221"/>
      <c r="BX45" s="221"/>
      <c r="BY45" s="221"/>
      <c r="BZ45" s="221"/>
      <c r="CA45" s="221"/>
      <c r="CB45" s="221"/>
      <c r="CC45" s="221"/>
      <c r="CD45" s="221"/>
      <c r="CE45" s="221"/>
      <c r="CF45" s="221"/>
      <c r="CG45" s="221"/>
      <c r="CH45" s="221"/>
      <c r="CI45" s="221"/>
      <c r="CJ45" s="221"/>
      <c r="CK45" s="221"/>
      <c r="CL45" s="221"/>
      <c r="CM45" s="221"/>
      <c r="CN45" s="221"/>
      <c r="CO45" s="221"/>
      <c r="CP45" s="221"/>
      <c r="CQ45" s="221"/>
      <c r="CR45" s="221"/>
      <c r="CS45" s="221"/>
      <c r="CT45" s="221"/>
      <c r="CU45" s="221"/>
      <c r="CV45" s="221"/>
      <c r="CW45" s="221"/>
      <c r="CX45" s="221"/>
    </row>
    <row r="46" spans="1:102" s="222" customFormat="1" ht="20.100000000000001" customHeight="1">
      <c r="A46" s="20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221"/>
      <c r="P46" s="221"/>
      <c r="Q46" s="221"/>
      <c r="R46" s="221"/>
      <c r="S46" s="221"/>
      <c r="T46" s="221"/>
      <c r="U46" s="221"/>
      <c r="V46" s="221"/>
      <c r="W46" s="221"/>
      <c r="X46" s="221"/>
      <c r="Y46" s="221"/>
      <c r="Z46" s="221"/>
      <c r="AA46" s="221"/>
      <c r="AB46" s="221"/>
      <c r="AC46" s="221"/>
      <c r="AD46" s="221"/>
      <c r="AE46" s="221"/>
      <c r="AF46" s="221"/>
      <c r="AG46" s="221"/>
      <c r="AH46" s="221"/>
      <c r="AI46" s="221"/>
      <c r="AJ46" s="221"/>
      <c r="AK46" s="221"/>
      <c r="AL46" s="221"/>
      <c r="AM46" s="221"/>
      <c r="AN46" s="221"/>
      <c r="AO46" s="221"/>
      <c r="AP46" s="221"/>
      <c r="AQ46" s="221"/>
      <c r="AR46" s="221"/>
      <c r="AS46" s="221"/>
      <c r="AT46" s="221"/>
      <c r="AU46" s="221"/>
      <c r="AV46" s="221"/>
      <c r="AW46" s="221"/>
      <c r="AX46" s="221"/>
      <c r="AY46" s="221"/>
      <c r="AZ46" s="221"/>
      <c r="BA46" s="221"/>
      <c r="BB46" s="221"/>
      <c r="BC46" s="221"/>
      <c r="BD46" s="221"/>
      <c r="BE46" s="221"/>
      <c r="BF46" s="221"/>
      <c r="BG46" s="221"/>
      <c r="BH46" s="221"/>
      <c r="BI46" s="221"/>
      <c r="BJ46" s="221"/>
      <c r="BK46" s="221"/>
      <c r="BL46" s="221"/>
      <c r="BM46" s="221"/>
      <c r="BN46" s="221"/>
      <c r="BO46" s="221"/>
      <c r="BP46" s="221"/>
      <c r="BQ46" s="221"/>
      <c r="BR46" s="221"/>
      <c r="BS46" s="221"/>
      <c r="BT46" s="221"/>
      <c r="BU46" s="221"/>
      <c r="BV46" s="221"/>
      <c r="BW46" s="221"/>
      <c r="BX46" s="221"/>
      <c r="BY46" s="221"/>
      <c r="BZ46" s="221"/>
      <c r="CA46" s="221"/>
      <c r="CB46" s="221"/>
      <c r="CC46" s="221"/>
      <c r="CD46" s="221"/>
      <c r="CE46" s="221"/>
      <c r="CF46" s="221"/>
      <c r="CG46" s="221"/>
      <c r="CH46" s="221"/>
      <c r="CI46" s="221"/>
      <c r="CJ46" s="221"/>
      <c r="CK46" s="221"/>
      <c r="CL46" s="221"/>
      <c r="CM46" s="221"/>
      <c r="CN46" s="221"/>
      <c r="CO46" s="221"/>
      <c r="CP46" s="221"/>
      <c r="CQ46" s="221"/>
      <c r="CR46" s="221"/>
      <c r="CS46" s="221"/>
      <c r="CT46" s="221"/>
      <c r="CU46" s="221"/>
      <c r="CV46" s="221"/>
      <c r="CW46" s="221"/>
      <c r="CX46" s="221"/>
    </row>
    <row r="47" spans="1:102" s="222" customFormat="1" ht="20.100000000000001" customHeight="1">
      <c r="A47" s="20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221"/>
      <c r="P47" s="221"/>
      <c r="Q47" s="221"/>
      <c r="R47" s="221"/>
      <c r="S47" s="221"/>
      <c r="T47" s="221"/>
      <c r="U47" s="221"/>
      <c r="V47" s="221"/>
      <c r="W47" s="221"/>
      <c r="X47" s="221"/>
      <c r="Y47" s="221"/>
      <c r="Z47" s="221"/>
      <c r="AA47" s="221"/>
      <c r="AB47" s="221"/>
      <c r="AC47" s="221"/>
      <c r="AD47" s="221"/>
      <c r="AE47" s="221"/>
      <c r="AF47" s="221"/>
      <c r="AG47" s="221"/>
      <c r="AH47" s="221"/>
      <c r="AI47" s="221"/>
      <c r="AJ47" s="221"/>
      <c r="AK47" s="221"/>
      <c r="AL47" s="221"/>
      <c r="AM47" s="221"/>
      <c r="AN47" s="221"/>
      <c r="AO47" s="221"/>
      <c r="AP47" s="221"/>
      <c r="AQ47" s="221"/>
      <c r="AR47" s="221"/>
      <c r="AS47" s="221"/>
      <c r="AT47" s="221"/>
      <c r="AU47" s="221"/>
      <c r="AV47" s="221"/>
      <c r="AW47" s="221"/>
      <c r="AX47" s="221"/>
      <c r="AY47" s="221"/>
      <c r="AZ47" s="221"/>
      <c r="BA47" s="221"/>
      <c r="BB47" s="221"/>
      <c r="BC47" s="221"/>
      <c r="BD47" s="221"/>
      <c r="BE47" s="221"/>
      <c r="BF47" s="221"/>
      <c r="BG47" s="221"/>
      <c r="BH47" s="221"/>
      <c r="BI47" s="221"/>
      <c r="BJ47" s="221"/>
      <c r="BK47" s="221"/>
      <c r="BL47" s="221"/>
      <c r="BM47" s="221"/>
      <c r="BN47" s="221"/>
      <c r="BO47" s="221"/>
      <c r="BP47" s="221"/>
      <c r="BQ47" s="221"/>
      <c r="BR47" s="221"/>
      <c r="BS47" s="221"/>
      <c r="BT47" s="221"/>
      <c r="BU47" s="221"/>
      <c r="BV47" s="221"/>
      <c r="BW47" s="221"/>
      <c r="BX47" s="221"/>
      <c r="BY47" s="221"/>
      <c r="BZ47" s="221"/>
      <c r="CA47" s="221"/>
      <c r="CB47" s="221"/>
      <c r="CC47" s="221"/>
      <c r="CD47" s="221"/>
      <c r="CE47" s="221"/>
      <c r="CF47" s="221"/>
      <c r="CG47" s="221"/>
      <c r="CH47" s="221"/>
      <c r="CI47" s="221"/>
      <c r="CJ47" s="221"/>
      <c r="CK47" s="221"/>
      <c r="CL47" s="221"/>
      <c r="CM47" s="221"/>
      <c r="CN47" s="221"/>
      <c r="CO47" s="221"/>
      <c r="CP47" s="221"/>
      <c r="CQ47" s="221"/>
      <c r="CR47" s="221"/>
      <c r="CS47" s="221"/>
      <c r="CT47" s="221"/>
      <c r="CU47" s="221"/>
      <c r="CV47" s="221"/>
      <c r="CW47" s="221"/>
      <c r="CX47" s="221"/>
    </row>
    <row r="48" spans="1:102" s="222" customFormat="1" ht="20.100000000000001" customHeight="1">
      <c r="A48" s="20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221"/>
      <c r="P48" s="221"/>
      <c r="Q48" s="221"/>
      <c r="R48" s="221"/>
      <c r="S48" s="221"/>
      <c r="T48" s="221"/>
      <c r="U48" s="221"/>
      <c r="V48" s="221"/>
      <c r="W48" s="221"/>
      <c r="X48" s="221"/>
      <c r="Y48" s="221"/>
      <c r="Z48" s="221"/>
      <c r="AA48" s="221"/>
      <c r="AB48" s="221"/>
      <c r="AC48" s="221"/>
      <c r="AD48" s="221"/>
      <c r="AE48" s="221"/>
      <c r="AF48" s="221"/>
      <c r="AG48" s="221"/>
      <c r="AH48" s="221"/>
      <c r="AI48" s="221"/>
      <c r="AJ48" s="221"/>
      <c r="AK48" s="221"/>
      <c r="AL48" s="221"/>
      <c r="AM48" s="221"/>
      <c r="AN48" s="221"/>
      <c r="AO48" s="221"/>
      <c r="AP48" s="221"/>
      <c r="AQ48" s="221"/>
      <c r="AR48" s="221"/>
      <c r="AS48" s="221"/>
      <c r="AT48" s="221"/>
      <c r="AU48" s="221"/>
      <c r="AV48" s="221"/>
      <c r="AW48" s="221"/>
      <c r="AX48" s="221"/>
      <c r="AY48" s="221"/>
      <c r="AZ48" s="221"/>
      <c r="BA48" s="221"/>
      <c r="BB48" s="221"/>
      <c r="BC48" s="221"/>
      <c r="BD48" s="221"/>
      <c r="BE48" s="221"/>
      <c r="BF48" s="221"/>
      <c r="BG48" s="221"/>
      <c r="BH48" s="221"/>
      <c r="BI48" s="221"/>
      <c r="BJ48" s="221"/>
      <c r="BK48" s="221"/>
      <c r="BL48" s="221"/>
      <c r="BM48" s="221"/>
      <c r="BN48" s="221"/>
      <c r="BO48" s="221"/>
      <c r="BP48" s="221"/>
      <c r="BQ48" s="221"/>
      <c r="BR48" s="221"/>
      <c r="BS48" s="221"/>
      <c r="BT48" s="221"/>
      <c r="BU48" s="221"/>
      <c r="BV48" s="221"/>
      <c r="BW48" s="221"/>
      <c r="BX48" s="221"/>
      <c r="BY48" s="221"/>
      <c r="BZ48" s="221"/>
      <c r="CA48" s="221"/>
      <c r="CB48" s="221"/>
      <c r="CC48" s="221"/>
      <c r="CD48" s="221"/>
      <c r="CE48" s="221"/>
      <c r="CF48" s="221"/>
      <c r="CG48" s="221"/>
      <c r="CH48" s="221"/>
      <c r="CI48" s="221"/>
      <c r="CJ48" s="221"/>
      <c r="CK48" s="221"/>
      <c r="CL48" s="221"/>
      <c r="CM48" s="221"/>
      <c r="CN48" s="221"/>
      <c r="CO48" s="221"/>
      <c r="CP48" s="221"/>
      <c r="CQ48" s="221"/>
      <c r="CR48" s="221"/>
      <c r="CS48" s="221"/>
      <c r="CT48" s="221"/>
      <c r="CU48" s="221"/>
      <c r="CV48" s="221"/>
      <c r="CW48" s="221"/>
      <c r="CX48" s="221"/>
    </row>
    <row r="49" spans="1:102" s="222" customFormat="1" ht="20.100000000000001" customHeight="1">
      <c r="A49" s="203"/>
      <c r="B49" s="104" t="s">
        <v>41</v>
      </c>
      <c r="C49" s="105">
        <v>0</v>
      </c>
      <c r="D49" s="176">
        <v>0</v>
      </c>
      <c r="E49" s="177">
        <v>0</v>
      </c>
      <c r="F49" s="178" t="s">
        <v>301</v>
      </c>
      <c r="G49" s="179" t="s">
        <v>301</v>
      </c>
      <c r="H49" s="180" t="s">
        <v>301</v>
      </c>
      <c r="I49" s="178" t="s">
        <v>302</v>
      </c>
      <c r="J49" s="179" t="s">
        <v>302</v>
      </c>
      <c r="K49" s="180" t="s">
        <v>302</v>
      </c>
      <c r="L49" s="178" t="s">
        <v>302</v>
      </c>
      <c r="M49" s="179" t="s">
        <v>302</v>
      </c>
      <c r="N49" s="180" t="s">
        <v>302</v>
      </c>
      <c r="O49" s="221"/>
      <c r="P49" s="221"/>
      <c r="Q49" s="221"/>
      <c r="R49" s="221"/>
      <c r="S49" s="221"/>
      <c r="T49" s="221"/>
      <c r="U49" s="221"/>
      <c r="V49" s="221"/>
      <c r="W49" s="221"/>
      <c r="X49" s="221"/>
      <c r="Y49" s="221"/>
      <c r="Z49" s="221"/>
      <c r="AA49" s="221"/>
      <c r="AB49" s="221"/>
      <c r="AC49" s="221"/>
      <c r="AD49" s="221"/>
      <c r="AE49" s="221"/>
      <c r="AF49" s="221"/>
      <c r="AG49" s="221"/>
      <c r="AH49" s="221"/>
      <c r="AI49" s="221"/>
      <c r="AJ49" s="221"/>
      <c r="AK49" s="221"/>
      <c r="AL49" s="221"/>
      <c r="AM49" s="221"/>
      <c r="AN49" s="221"/>
      <c r="AO49" s="221"/>
      <c r="AP49" s="221"/>
      <c r="AQ49" s="221"/>
      <c r="AR49" s="221"/>
      <c r="AS49" s="221"/>
      <c r="AT49" s="221"/>
      <c r="AU49" s="221"/>
      <c r="AV49" s="221"/>
      <c r="AW49" s="221"/>
      <c r="AX49" s="221"/>
      <c r="AY49" s="221"/>
      <c r="AZ49" s="221"/>
      <c r="BA49" s="221"/>
      <c r="BB49" s="221"/>
      <c r="BC49" s="221"/>
      <c r="BD49" s="221"/>
      <c r="BE49" s="221"/>
      <c r="BF49" s="221"/>
      <c r="BG49" s="221"/>
      <c r="BH49" s="221"/>
      <c r="BI49" s="221"/>
      <c r="BJ49" s="221"/>
      <c r="BK49" s="221"/>
      <c r="BL49" s="221"/>
      <c r="BM49" s="221"/>
      <c r="BN49" s="221"/>
      <c r="BO49" s="221"/>
      <c r="BP49" s="221"/>
      <c r="BQ49" s="221"/>
      <c r="BR49" s="221"/>
      <c r="BS49" s="221"/>
      <c r="BT49" s="221"/>
      <c r="BU49" s="221"/>
      <c r="BV49" s="221"/>
      <c r="BW49" s="221"/>
      <c r="BX49" s="221"/>
      <c r="BY49" s="221"/>
      <c r="BZ49" s="221"/>
      <c r="CA49" s="221"/>
      <c r="CB49" s="221"/>
      <c r="CC49" s="221"/>
      <c r="CD49" s="221"/>
      <c r="CE49" s="221"/>
      <c r="CF49" s="221"/>
      <c r="CG49" s="221"/>
      <c r="CH49" s="221"/>
      <c r="CI49" s="221"/>
      <c r="CJ49" s="221"/>
      <c r="CK49" s="221"/>
      <c r="CL49" s="221"/>
      <c r="CM49" s="221"/>
      <c r="CN49" s="221"/>
      <c r="CO49" s="221"/>
      <c r="CP49" s="221"/>
      <c r="CQ49" s="221"/>
      <c r="CR49" s="221"/>
      <c r="CS49" s="221"/>
      <c r="CT49" s="221"/>
      <c r="CU49" s="221"/>
      <c r="CV49" s="221"/>
      <c r="CW49" s="221"/>
      <c r="CX49" s="221"/>
    </row>
    <row r="50" spans="1:102" s="222" customFormat="1" ht="20.100000000000001" customHeight="1">
      <c r="A50" s="203"/>
      <c r="B50" s="104" t="s">
        <v>38</v>
      </c>
      <c r="C50" s="105">
        <v>0</v>
      </c>
      <c r="D50" s="176">
        <v>0</v>
      </c>
      <c r="E50" s="177">
        <v>0</v>
      </c>
      <c r="F50" s="178" t="s">
        <v>301</v>
      </c>
      <c r="G50" s="179" t="s">
        <v>301</v>
      </c>
      <c r="H50" s="180" t="s">
        <v>301</v>
      </c>
      <c r="I50" s="178" t="s">
        <v>302</v>
      </c>
      <c r="J50" s="179" t="s">
        <v>302</v>
      </c>
      <c r="K50" s="180" t="s">
        <v>302</v>
      </c>
      <c r="L50" s="178" t="s">
        <v>302</v>
      </c>
      <c r="M50" s="179" t="s">
        <v>302</v>
      </c>
      <c r="N50" s="180" t="s">
        <v>302</v>
      </c>
      <c r="O50" s="221"/>
      <c r="P50" s="221"/>
      <c r="Q50" s="221"/>
      <c r="R50" s="221"/>
      <c r="S50" s="221"/>
      <c r="T50" s="221"/>
      <c r="U50" s="221"/>
      <c r="V50" s="221"/>
      <c r="W50" s="221"/>
      <c r="X50" s="221"/>
      <c r="Y50" s="221"/>
      <c r="Z50" s="221"/>
      <c r="AA50" s="221"/>
      <c r="AB50" s="221"/>
      <c r="AC50" s="221"/>
      <c r="AD50" s="221"/>
      <c r="AE50" s="221"/>
      <c r="AF50" s="221"/>
      <c r="AG50" s="221"/>
      <c r="AH50" s="221"/>
      <c r="AI50" s="221"/>
      <c r="AJ50" s="221"/>
      <c r="AK50" s="221"/>
      <c r="AL50" s="221"/>
      <c r="AM50" s="221"/>
      <c r="AN50" s="221"/>
      <c r="AO50" s="221"/>
      <c r="AP50" s="221"/>
      <c r="AQ50" s="221"/>
      <c r="AR50" s="221"/>
      <c r="AS50" s="221"/>
      <c r="AT50" s="221"/>
      <c r="AU50" s="221"/>
      <c r="AV50" s="221"/>
      <c r="AW50" s="221"/>
      <c r="AX50" s="221"/>
      <c r="AY50" s="221"/>
      <c r="AZ50" s="221"/>
      <c r="BA50" s="221"/>
      <c r="BB50" s="221"/>
      <c r="BC50" s="221"/>
      <c r="BD50" s="221"/>
      <c r="BE50" s="221"/>
      <c r="BF50" s="221"/>
      <c r="BG50" s="221"/>
      <c r="BH50" s="221"/>
      <c r="BI50" s="221"/>
      <c r="BJ50" s="221"/>
      <c r="BK50" s="221"/>
      <c r="BL50" s="221"/>
      <c r="BM50" s="221"/>
      <c r="BN50" s="221"/>
      <c r="BO50" s="221"/>
      <c r="BP50" s="221"/>
      <c r="BQ50" s="221"/>
      <c r="BR50" s="221"/>
      <c r="BS50" s="221"/>
      <c r="BT50" s="221"/>
      <c r="BU50" s="221"/>
      <c r="BV50" s="221"/>
      <c r="BW50" s="221"/>
      <c r="BX50" s="221"/>
      <c r="BY50" s="221"/>
      <c r="BZ50" s="221"/>
      <c r="CA50" s="221"/>
      <c r="CB50" s="221"/>
      <c r="CC50" s="221"/>
      <c r="CD50" s="221"/>
      <c r="CE50" s="221"/>
      <c r="CF50" s="221"/>
      <c r="CG50" s="221"/>
      <c r="CH50" s="221"/>
      <c r="CI50" s="221"/>
      <c r="CJ50" s="221"/>
      <c r="CK50" s="221"/>
      <c r="CL50" s="221"/>
      <c r="CM50" s="221"/>
      <c r="CN50" s="221"/>
      <c r="CO50" s="221"/>
      <c r="CP50" s="221"/>
      <c r="CQ50" s="221"/>
      <c r="CR50" s="221"/>
      <c r="CS50" s="221"/>
      <c r="CT50" s="221"/>
      <c r="CU50" s="221"/>
      <c r="CV50" s="221"/>
      <c r="CW50" s="221"/>
      <c r="CX50" s="221"/>
    </row>
    <row r="51" spans="1:102" s="222" customFormat="1" ht="20.100000000000001" customHeight="1">
      <c r="A51" s="203"/>
      <c r="B51" s="104" t="s">
        <v>232</v>
      </c>
      <c r="C51" s="105">
        <v>0</v>
      </c>
      <c r="D51" s="176">
        <v>0</v>
      </c>
      <c r="E51" s="177">
        <v>0</v>
      </c>
      <c r="F51" s="178" t="s">
        <v>301</v>
      </c>
      <c r="G51" s="179" t="s">
        <v>301</v>
      </c>
      <c r="H51" s="180" t="s">
        <v>301</v>
      </c>
      <c r="I51" s="178" t="s">
        <v>302</v>
      </c>
      <c r="J51" s="179" t="s">
        <v>302</v>
      </c>
      <c r="K51" s="180" t="s">
        <v>302</v>
      </c>
      <c r="L51" s="178" t="s">
        <v>302</v>
      </c>
      <c r="M51" s="179" t="s">
        <v>302</v>
      </c>
      <c r="N51" s="180" t="s">
        <v>302</v>
      </c>
      <c r="O51" s="221"/>
      <c r="P51" s="221"/>
      <c r="Q51" s="221"/>
      <c r="R51" s="221"/>
      <c r="S51" s="221"/>
      <c r="T51" s="221"/>
      <c r="U51" s="221"/>
      <c r="V51" s="221"/>
      <c r="W51" s="221"/>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c r="AU51" s="221"/>
      <c r="AV51" s="221"/>
      <c r="AW51" s="221"/>
      <c r="AX51" s="221"/>
      <c r="AY51" s="221"/>
      <c r="AZ51" s="221"/>
      <c r="BA51" s="221"/>
      <c r="BB51" s="221"/>
      <c r="BC51" s="221"/>
      <c r="BD51" s="221"/>
      <c r="BE51" s="221"/>
      <c r="BF51" s="221"/>
      <c r="BG51" s="221"/>
      <c r="BH51" s="221"/>
      <c r="BI51" s="221"/>
      <c r="BJ51" s="221"/>
      <c r="BK51" s="221"/>
      <c r="BL51" s="221"/>
      <c r="BM51" s="221"/>
      <c r="BN51" s="221"/>
      <c r="BO51" s="221"/>
      <c r="BP51" s="221"/>
      <c r="BQ51" s="221"/>
      <c r="BR51" s="221"/>
      <c r="BS51" s="221"/>
      <c r="BT51" s="221"/>
      <c r="BU51" s="221"/>
      <c r="BV51" s="221"/>
      <c r="BW51" s="221"/>
      <c r="BX51" s="221"/>
      <c r="BY51" s="221"/>
      <c r="BZ51" s="221"/>
      <c r="CA51" s="221"/>
      <c r="CB51" s="221"/>
      <c r="CC51" s="221"/>
      <c r="CD51" s="221"/>
      <c r="CE51" s="221"/>
      <c r="CF51" s="221"/>
      <c r="CG51" s="221"/>
      <c r="CH51" s="221"/>
      <c r="CI51" s="221"/>
      <c r="CJ51" s="221"/>
      <c r="CK51" s="221"/>
      <c r="CL51" s="221"/>
      <c r="CM51" s="221"/>
      <c r="CN51" s="221"/>
      <c r="CO51" s="221"/>
      <c r="CP51" s="221"/>
      <c r="CQ51" s="221"/>
      <c r="CR51" s="221"/>
      <c r="CS51" s="221"/>
      <c r="CT51" s="221"/>
      <c r="CU51" s="221"/>
      <c r="CV51" s="221"/>
      <c r="CW51" s="221"/>
      <c r="CX51" s="221"/>
    </row>
    <row r="52" spans="1:102" s="222" customFormat="1" ht="20.100000000000001" customHeight="1">
      <c r="A52" s="203"/>
      <c r="B52" s="104" t="s">
        <v>63</v>
      </c>
      <c r="C52" s="105">
        <v>0</v>
      </c>
      <c r="D52" s="176">
        <v>0</v>
      </c>
      <c r="E52" s="177">
        <v>0</v>
      </c>
      <c r="F52" s="178" t="s">
        <v>301</v>
      </c>
      <c r="G52" s="179" t="s">
        <v>301</v>
      </c>
      <c r="H52" s="180" t="s">
        <v>301</v>
      </c>
      <c r="I52" s="178" t="s">
        <v>302</v>
      </c>
      <c r="J52" s="179" t="s">
        <v>302</v>
      </c>
      <c r="K52" s="180" t="s">
        <v>302</v>
      </c>
      <c r="L52" s="178" t="s">
        <v>302</v>
      </c>
      <c r="M52" s="179" t="s">
        <v>302</v>
      </c>
      <c r="N52" s="180" t="s">
        <v>302</v>
      </c>
      <c r="O52" s="221"/>
      <c r="P52" s="221"/>
      <c r="Q52" s="221"/>
      <c r="R52" s="221"/>
      <c r="S52" s="221"/>
      <c r="T52" s="221"/>
      <c r="U52" s="221"/>
      <c r="V52" s="221"/>
      <c r="W52" s="221"/>
      <c r="X52" s="221"/>
      <c r="Y52" s="221"/>
      <c r="Z52" s="221"/>
      <c r="AA52" s="221"/>
      <c r="AB52" s="221"/>
      <c r="AC52" s="221"/>
      <c r="AD52" s="221"/>
      <c r="AE52" s="221"/>
      <c r="AF52" s="221"/>
      <c r="AG52" s="221"/>
      <c r="AH52" s="221"/>
      <c r="AI52" s="221"/>
      <c r="AJ52" s="221"/>
      <c r="AK52" s="221"/>
      <c r="AL52" s="221"/>
      <c r="AM52" s="221"/>
      <c r="AN52" s="221"/>
      <c r="AO52" s="221"/>
      <c r="AP52" s="221"/>
      <c r="AQ52" s="221"/>
      <c r="AR52" s="221"/>
      <c r="AS52" s="221"/>
      <c r="AT52" s="221"/>
      <c r="AU52" s="221"/>
      <c r="AV52" s="221"/>
      <c r="AW52" s="221"/>
      <c r="AX52" s="221"/>
      <c r="AY52" s="221"/>
      <c r="AZ52" s="221"/>
      <c r="BA52" s="221"/>
      <c r="BB52" s="221"/>
      <c r="BC52" s="221"/>
      <c r="BD52" s="221"/>
      <c r="BE52" s="221"/>
      <c r="BF52" s="221"/>
      <c r="BG52" s="221"/>
      <c r="BH52" s="221"/>
      <c r="BI52" s="221"/>
      <c r="BJ52" s="221"/>
      <c r="BK52" s="221"/>
      <c r="BL52" s="221"/>
      <c r="BM52" s="221"/>
      <c r="BN52" s="221"/>
      <c r="BO52" s="221"/>
      <c r="BP52" s="221"/>
      <c r="BQ52" s="221"/>
      <c r="BR52" s="221"/>
      <c r="BS52" s="221"/>
      <c r="BT52" s="221"/>
      <c r="BU52" s="221"/>
      <c r="BV52" s="221"/>
      <c r="BW52" s="221"/>
      <c r="BX52" s="221"/>
      <c r="BY52" s="221"/>
      <c r="BZ52" s="221"/>
      <c r="CA52" s="221"/>
      <c r="CB52" s="221"/>
      <c r="CC52" s="221"/>
      <c r="CD52" s="221"/>
      <c r="CE52" s="221"/>
      <c r="CF52" s="221"/>
      <c r="CG52" s="221"/>
      <c r="CH52" s="221"/>
      <c r="CI52" s="221"/>
      <c r="CJ52" s="221"/>
      <c r="CK52" s="221"/>
      <c r="CL52" s="221"/>
      <c r="CM52" s="221"/>
      <c r="CN52" s="221"/>
      <c r="CO52" s="221"/>
      <c r="CP52" s="221"/>
      <c r="CQ52" s="221"/>
      <c r="CR52" s="221"/>
      <c r="CS52" s="221"/>
      <c r="CT52" s="221"/>
      <c r="CU52" s="221"/>
      <c r="CV52" s="221"/>
      <c r="CW52" s="221"/>
      <c r="CX52" s="221"/>
    </row>
    <row r="53" spans="1:102" s="222" customFormat="1" ht="20.100000000000001" customHeight="1">
      <c r="A53" s="20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221"/>
      <c r="P53" s="221"/>
      <c r="Q53" s="221"/>
      <c r="R53" s="221"/>
      <c r="S53" s="221"/>
      <c r="T53" s="221"/>
      <c r="U53" s="221"/>
      <c r="V53" s="221"/>
      <c r="W53" s="221"/>
      <c r="X53" s="221"/>
      <c r="Y53" s="221"/>
      <c r="Z53" s="221"/>
      <c r="AA53" s="221"/>
      <c r="AB53" s="221"/>
      <c r="AC53" s="221"/>
      <c r="AD53" s="221"/>
      <c r="AE53" s="221"/>
      <c r="AF53" s="221"/>
      <c r="AG53" s="221"/>
      <c r="AH53" s="221"/>
      <c r="AI53" s="221"/>
      <c r="AJ53" s="221"/>
      <c r="AK53" s="221"/>
      <c r="AL53" s="221"/>
      <c r="AM53" s="221"/>
      <c r="AN53" s="221"/>
      <c r="AO53" s="221"/>
      <c r="AP53" s="221"/>
      <c r="AQ53" s="221"/>
      <c r="AR53" s="221"/>
      <c r="AS53" s="221"/>
      <c r="AT53" s="221"/>
      <c r="AU53" s="221"/>
      <c r="AV53" s="221"/>
      <c r="AW53" s="221"/>
      <c r="AX53" s="221"/>
      <c r="AY53" s="221"/>
      <c r="AZ53" s="221"/>
      <c r="BA53" s="221"/>
      <c r="BB53" s="221"/>
      <c r="BC53" s="221"/>
      <c r="BD53" s="221"/>
      <c r="BE53" s="221"/>
      <c r="BF53" s="221"/>
      <c r="BG53" s="221"/>
      <c r="BH53" s="221"/>
      <c r="BI53" s="221"/>
      <c r="BJ53" s="221"/>
      <c r="BK53" s="221"/>
      <c r="BL53" s="221"/>
      <c r="BM53" s="221"/>
      <c r="BN53" s="221"/>
      <c r="BO53" s="221"/>
      <c r="BP53" s="221"/>
      <c r="BQ53" s="221"/>
      <c r="BR53" s="221"/>
      <c r="BS53" s="221"/>
      <c r="BT53" s="221"/>
      <c r="BU53" s="221"/>
      <c r="BV53" s="221"/>
      <c r="BW53" s="221"/>
      <c r="BX53" s="221"/>
      <c r="BY53" s="221"/>
      <c r="BZ53" s="221"/>
      <c r="CA53" s="221"/>
      <c r="CB53" s="221"/>
      <c r="CC53" s="221"/>
      <c r="CD53" s="221"/>
      <c r="CE53" s="221"/>
      <c r="CF53" s="221"/>
      <c r="CG53" s="221"/>
      <c r="CH53" s="221"/>
      <c r="CI53" s="221"/>
      <c r="CJ53" s="221"/>
      <c r="CK53" s="221"/>
      <c r="CL53" s="221"/>
      <c r="CM53" s="221"/>
      <c r="CN53" s="221"/>
      <c r="CO53" s="221"/>
      <c r="CP53" s="221"/>
      <c r="CQ53" s="221"/>
      <c r="CR53" s="221"/>
      <c r="CS53" s="221"/>
      <c r="CT53" s="221"/>
      <c r="CU53" s="221"/>
      <c r="CV53" s="221"/>
      <c r="CW53" s="221"/>
      <c r="CX53" s="221"/>
    </row>
    <row r="54" spans="1:102" s="222" customFormat="1" ht="18.75" customHeight="1">
      <c r="A54" s="203"/>
      <c r="B54" s="104" t="s">
        <v>185</v>
      </c>
      <c r="C54" s="105">
        <v>0</v>
      </c>
      <c r="D54" s="176">
        <v>0</v>
      </c>
      <c r="E54" s="177">
        <v>0</v>
      </c>
      <c r="F54" s="178" t="s">
        <v>301</v>
      </c>
      <c r="G54" s="179" t="s">
        <v>301</v>
      </c>
      <c r="H54" s="180" t="s">
        <v>301</v>
      </c>
      <c r="I54" s="178" t="s">
        <v>302</v>
      </c>
      <c r="J54" s="179" t="s">
        <v>302</v>
      </c>
      <c r="K54" s="180" t="s">
        <v>302</v>
      </c>
      <c r="L54" s="178" t="s">
        <v>302</v>
      </c>
      <c r="M54" s="179" t="s">
        <v>302</v>
      </c>
      <c r="N54" s="180" t="s">
        <v>302</v>
      </c>
      <c r="O54" s="221"/>
      <c r="P54" s="221"/>
      <c r="Q54" s="221"/>
      <c r="R54" s="221"/>
      <c r="S54" s="221"/>
      <c r="T54" s="221"/>
      <c r="U54" s="221"/>
      <c r="V54" s="221"/>
      <c r="W54" s="221"/>
      <c r="X54" s="221"/>
      <c r="Y54" s="221"/>
      <c r="Z54" s="221"/>
      <c r="AA54" s="221"/>
      <c r="AB54" s="221"/>
      <c r="AC54" s="221"/>
      <c r="AD54" s="221"/>
      <c r="AE54" s="221"/>
      <c r="AF54" s="221"/>
      <c r="AG54" s="221"/>
      <c r="AH54" s="221"/>
      <c r="AI54" s="221"/>
      <c r="AJ54" s="221"/>
      <c r="AK54" s="221"/>
      <c r="AL54" s="221"/>
      <c r="AM54" s="221"/>
      <c r="AN54" s="221"/>
      <c r="AO54" s="221"/>
      <c r="AP54" s="221"/>
      <c r="AQ54" s="221"/>
      <c r="AR54" s="221"/>
      <c r="AS54" s="221"/>
      <c r="AT54" s="221"/>
      <c r="AU54" s="221"/>
      <c r="AV54" s="221"/>
      <c r="AW54" s="221"/>
      <c r="AX54" s="221"/>
      <c r="AY54" s="221"/>
      <c r="AZ54" s="221"/>
      <c r="BA54" s="221"/>
      <c r="BB54" s="221"/>
      <c r="BC54" s="221"/>
      <c r="BD54" s="221"/>
      <c r="BE54" s="221"/>
      <c r="BF54" s="221"/>
      <c r="BG54" s="221"/>
      <c r="BH54" s="221"/>
      <c r="BI54" s="221"/>
      <c r="BJ54" s="221"/>
      <c r="BK54" s="221"/>
      <c r="BL54" s="221"/>
      <c r="BM54" s="221"/>
      <c r="BN54" s="221"/>
      <c r="BO54" s="221"/>
      <c r="BP54" s="221"/>
      <c r="BQ54" s="221"/>
      <c r="BR54" s="221"/>
      <c r="BS54" s="221"/>
      <c r="BT54" s="221"/>
      <c r="BU54" s="221"/>
      <c r="BV54" s="221"/>
      <c r="BW54" s="221"/>
      <c r="BX54" s="221"/>
      <c r="BY54" s="221"/>
      <c r="BZ54" s="221"/>
      <c r="CA54" s="221"/>
      <c r="CB54" s="221"/>
      <c r="CC54" s="221"/>
      <c r="CD54" s="221"/>
      <c r="CE54" s="221"/>
      <c r="CF54" s="221"/>
      <c r="CG54" s="221"/>
      <c r="CH54" s="221"/>
      <c r="CI54" s="221"/>
      <c r="CJ54" s="221"/>
      <c r="CK54" s="221"/>
      <c r="CL54" s="221"/>
      <c r="CM54" s="221"/>
      <c r="CN54" s="221"/>
      <c r="CO54" s="221"/>
      <c r="CP54" s="221"/>
      <c r="CQ54" s="221"/>
      <c r="CR54" s="221"/>
      <c r="CS54" s="221"/>
      <c r="CT54" s="221"/>
      <c r="CU54" s="221"/>
      <c r="CV54" s="221"/>
      <c r="CW54" s="221"/>
      <c r="CX54" s="221"/>
    </row>
    <row r="55" spans="1:102" s="222" customFormat="1" ht="18.75" customHeight="1">
      <c r="A55" s="203"/>
      <c r="B55" s="104" t="s">
        <v>53</v>
      </c>
      <c r="C55" s="105">
        <v>0</v>
      </c>
      <c r="D55" s="176">
        <v>0</v>
      </c>
      <c r="E55" s="177">
        <v>0</v>
      </c>
      <c r="F55" s="178" t="s">
        <v>301</v>
      </c>
      <c r="G55" s="179" t="s">
        <v>301</v>
      </c>
      <c r="H55" s="180" t="s">
        <v>301</v>
      </c>
      <c r="I55" s="178" t="s">
        <v>302</v>
      </c>
      <c r="J55" s="179" t="s">
        <v>302</v>
      </c>
      <c r="K55" s="180" t="s">
        <v>302</v>
      </c>
      <c r="L55" s="178" t="s">
        <v>302</v>
      </c>
      <c r="M55" s="179" t="s">
        <v>302</v>
      </c>
      <c r="N55" s="180" t="s">
        <v>302</v>
      </c>
      <c r="O55" s="221"/>
      <c r="P55" s="221"/>
      <c r="Q55" s="221"/>
      <c r="R55" s="221"/>
      <c r="S55" s="221"/>
      <c r="T55" s="221"/>
      <c r="U55" s="221"/>
      <c r="V55" s="221"/>
      <c r="W55" s="221"/>
      <c r="X55" s="221"/>
      <c r="Y55" s="221"/>
      <c r="Z55" s="221"/>
      <c r="AA55" s="221"/>
      <c r="AB55" s="221"/>
      <c r="AC55" s="221"/>
      <c r="AD55" s="221"/>
      <c r="AE55" s="221"/>
      <c r="AF55" s="221"/>
      <c r="AG55" s="221"/>
      <c r="AH55" s="221"/>
      <c r="AI55" s="221"/>
      <c r="AJ55" s="221"/>
      <c r="AK55" s="221"/>
      <c r="AL55" s="221"/>
      <c r="AM55" s="221"/>
      <c r="AN55" s="221"/>
      <c r="AO55" s="221"/>
      <c r="AP55" s="221"/>
      <c r="AQ55" s="221"/>
      <c r="AR55" s="221"/>
      <c r="AS55" s="221"/>
      <c r="AT55" s="221"/>
      <c r="AU55" s="221"/>
      <c r="AV55" s="221"/>
      <c r="AW55" s="221"/>
      <c r="AX55" s="221"/>
      <c r="AY55" s="221"/>
      <c r="AZ55" s="221"/>
      <c r="BA55" s="221"/>
      <c r="BB55" s="221"/>
      <c r="BC55" s="221"/>
      <c r="BD55" s="221"/>
      <c r="BE55" s="221"/>
      <c r="BF55" s="221"/>
      <c r="BG55" s="221"/>
      <c r="BH55" s="221"/>
      <c r="BI55" s="221"/>
      <c r="BJ55" s="221"/>
      <c r="BK55" s="221"/>
      <c r="BL55" s="221"/>
      <c r="BM55" s="221"/>
      <c r="BN55" s="221"/>
      <c r="BO55" s="221"/>
      <c r="BP55" s="221"/>
      <c r="BQ55" s="221"/>
      <c r="BR55" s="221"/>
      <c r="BS55" s="221"/>
      <c r="BT55" s="221"/>
      <c r="BU55" s="221"/>
      <c r="BV55" s="221"/>
      <c r="BW55" s="221"/>
      <c r="BX55" s="221"/>
      <c r="BY55" s="221"/>
      <c r="BZ55" s="221"/>
      <c r="CA55" s="221"/>
      <c r="CB55" s="221"/>
      <c r="CC55" s="221"/>
      <c r="CD55" s="221"/>
      <c r="CE55" s="221"/>
      <c r="CF55" s="221"/>
      <c r="CG55" s="221"/>
      <c r="CH55" s="221"/>
      <c r="CI55" s="221"/>
      <c r="CJ55" s="221"/>
      <c r="CK55" s="221"/>
      <c r="CL55" s="221"/>
      <c r="CM55" s="221"/>
      <c r="CN55" s="221"/>
      <c r="CO55" s="221"/>
      <c r="CP55" s="221"/>
      <c r="CQ55" s="221"/>
      <c r="CR55" s="221"/>
      <c r="CS55" s="221"/>
      <c r="CT55" s="221"/>
      <c r="CU55" s="221"/>
      <c r="CV55" s="221"/>
      <c r="CW55" s="221"/>
      <c r="CX55" s="221"/>
    </row>
    <row r="56" spans="1:102" s="222" customFormat="1" ht="18.75" customHeight="1">
      <c r="A56" s="203"/>
      <c r="B56" s="104" t="s">
        <v>235</v>
      </c>
      <c r="C56" s="105">
        <v>0</v>
      </c>
      <c r="D56" s="176">
        <v>0</v>
      </c>
      <c r="E56" s="177">
        <v>0</v>
      </c>
      <c r="F56" s="178" t="s">
        <v>301</v>
      </c>
      <c r="G56" s="179" t="s">
        <v>301</v>
      </c>
      <c r="H56" s="180" t="s">
        <v>301</v>
      </c>
      <c r="I56" s="178" t="s">
        <v>302</v>
      </c>
      <c r="J56" s="179" t="s">
        <v>302</v>
      </c>
      <c r="K56" s="180" t="s">
        <v>302</v>
      </c>
      <c r="L56" s="178" t="s">
        <v>302</v>
      </c>
      <c r="M56" s="179" t="s">
        <v>302</v>
      </c>
      <c r="N56" s="180" t="s">
        <v>302</v>
      </c>
      <c r="O56" s="221"/>
      <c r="P56" s="221"/>
      <c r="Q56" s="221"/>
      <c r="R56" s="221"/>
      <c r="S56" s="221"/>
      <c r="T56" s="221"/>
      <c r="U56" s="221"/>
      <c r="V56" s="221"/>
      <c r="W56" s="221"/>
      <c r="X56" s="221"/>
      <c r="Y56" s="221"/>
      <c r="Z56" s="221"/>
      <c r="AA56" s="221"/>
      <c r="AB56" s="221"/>
      <c r="AC56" s="221"/>
      <c r="AD56" s="221"/>
      <c r="AE56" s="221"/>
      <c r="AF56" s="221"/>
      <c r="AG56" s="221"/>
      <c r="AH56" s="221"/>
      <c r="AI56" s="221"/>
      <c r="AJ56" s="221"/>
      <c r="AK56" s="221"/>
      <c r="AL56" s="221"/>
      <c r="AM56" s="221"/>
      <c r="AN56" s="221"/>
      <c r="AO56" s="221"/>
      <c r="AP56" s="221"/>
      <c r="AQ56" s="221"/>
      <c r="AR56" s="221"/>
      <c r="AS56" s="221"/>
      <c r="AT56" s="221"/>
      <c r="AU56" s="221"/>
      <c r="AV56" s="221"/>
      <c r="AW56" s="221"/>
      <c r="AX56" s="221"/>
      <c r="AY56" s="221"/>
      <c r="AZ56" s="221"/>
      <c r="BA56" s="221"/>
      <c r="BB56" s="221"/>
      <c r="BC56" s="221"/>
      <c r="BD56" s="221"/>
      <c r="BE56" s="221"/>
      <c r="BF56" s="221"/>
      <c r="BG56" s="221"/>
      <c r="BH56" s="221"/>
      <c r="BI56" s="221"/>
      <c r="BJ56" s="221"/>
      <c r="BK56" s="221"/>
      <c r="BL56" s="221"/>
      <c r="BM56" s="221"/>
      <c r="BN56" s="221"/>
      <c r="BO56" s="221"/>
      <c r="BP56" s="221"/>
      <c r="BQ56" s="221"/>
      <c r="BR56" s="221"/>
      <c r="BS56" s="221"/>
      <c r="BT56" s="221"/>
      <c r="BU56" s="221"/>
      <c r="BV56" s="221"/>
      <c r="BW56" s="221"/>
      <c r="BX56" s="221"/>
      <c r="BY56" s="221"/>
      <c r="BZ56" s="221"/>
      <c r="CA56" s="221"/>
      <c r="CB56" s="221"/>
      <c r="CC56" s="221"/>
      <c r="CD56" s="221"/>
      <c r="CE56" s="221"/>
      <c r="CF56" s="221"/>
      <c r="CG56" s="221"/>
      <c r="CH56" s="221"/>
      <c r="CI56" s="221"/>
      <c r="CJ56" s="221"/>
      <c r="CK56" s="221"/>
      <c r="CL56" s="221"/>
      <c r="CM56" s="221"/>
      <c r="CN56" s="221"/>
      <c r="CO56" s="221"/>
      <c r="CP56" s="221"/>
      <c r="CQ56" s="221"/>
      <c r="CR56" s="221"/>
      <c r="CS56" s="221"/>
      <c r="CT56" s="221"/>
      <c r="CU56" s="221"/>
      <c r="CV56" s="221"/>
      <c r="CW56" s="221"/>
      <c r="CX56" s="221"/>
    </row>
    <row r="57" spans="1:102" s="222" customFormat="1" ht="18.75" customHeight="1">
      <c r="A57" s="203"/>
      <c r="B57" s="104" t="s">
        <v>300</v>
      </c>
      <c r="C57" s="105">
        <v>0</v>
      </c>
      <c r="D57" s="176">
        <v>0</v>
      </c>
      <c r="E57" s="177">
        <v>0</v>
      </c>
      <c r="F57" s="178" t="s">
        <v>301</v>
      </c>
      <c r="G57" s="179" t="s">
        <v>301</v>
      </c>
      <c r="H57" s="180" t="s">
        <v>301</v>
      </c>
      <c r="I57" s="178" t="s">
        <v>302</v>
      </c>
      <c r="J57" s="179" t="s">
        <v>302</v>
      </c>
      <c r="K57" s="180" t="s">
        <v>302</v>
      </c>
      <c r="L57" s="178" t="s">
        <v>302</v>
      </c>
      <c r="M57" s="179" t="s">
        <v>302</v>
      </c>
      <c r="N57" s="180" t="s">
        <v>302</v>
      </c>
      <c r="O57" s="221"/>
      <c r="P57" s="221"/>
      <c r="Q57" s="221"/>
      <c r="R57" s="221"/>
      <c r="S57" s="221"/>
      <c r="T57" s="221"/>
      <c r="U57" s="221"/>
      <c r="V57" s="221"/>
      <c r="W57" s="221"/>
      <c r="X57" s="221"/>
      <c r="Y57" s="221"/>
      <c r="Z57" s="221"/>
      <c r="AA57" s="221"/>
      <c r="AB57" s="221"/>
      <c r="AC57" s="221"/>
      <c r="AD57" s="221"/>
      <c r="AE57" s="221"/>
      <c r="AF57" s="221"/>
      <c r="AG57" s="221"/>
      <c r="AH57" s="221"/>
      <c r="AI57" s="221"/>
      <c r="AJ57" s="221"/>
      <c r="AK57" s="221"/>
      <c r="AL57" s="221"/>
      <c r="AM57" s="221"/>
      <c r="AN57" s="221"/>
      <c r="AO57" s="221"/>
      <c r="AP57" s="221"/>
      <c r="AQ57" s="221"/>
      <c r="AR57" s="221"/>
      <c r="AS57" s="221"/>
      <c r="AT57" s="221"/>
      <c r="AU57" s="221"/>
      <c r="AV57" s="221"/>
      <c r="AW57" s="221"/>
      <c r="AX57" s="221"/>
      <c r="AY57" s="221"/>
      <c r="AZ57" s="221"/>
      <c r="BA57" s="221"/>
      <c r="BB57" s="221"/>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row>
    <row r="58" spans="1:102" s="222" customFormat="1" ht="18.75" customHeight="1">
      <c r="A58" s="203"/>
      <c r="B58" s="104" t="s">
        <v>68</v>
      </c>
      <c r="C58" s="105">
        <v>0</v>
      </c>
      <c r="D58" s="176">
        <v>0</v>
      </c>
      <c r="E58" s="177">
        <v>0</v>
      </c>
      <c r="F58" s="178" t="s">
        <v>301</v>
      </c>
      <c r="G58" s="179" t="s">
        <v>301</v>
      </c>
      <c r="H58" s="180" t="s">
        <v>301</v>
      </c>
      <c r="I58" s="178" t="s">
        <v>302</v>
      </c>
      <c r="J58" s="179" t="s">
        <v>302</v>
      </c>
      <c r="K58" s="180" t="s">
        <v>302</v>
      </c>
      <c r="L58" s="178" t="s">
        <v>302</v>
      </c>
      <c r="M58" s="179" t="s">
        <v>302</v>
      </c>
      <c r="N58" s="180" t="s">
        <v>302</v>
      </c>
      <c r="O58" s="221"/>
      <c r="P58" s="221"/>
      <c r="Q58" s="221"/>
      <c r="R58" s="221"/>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c r="AR58" s="221"/>
      <c r="AS58" s="221"/>
      <c r="AT58" s="221"/>
      <c r="AU58" s="221"/>
      <c r="AV58" s="221"/>
      <c r="AW58" s="221"/>
      <c r="AX58" s="221"/>
      <c r="AY58" s="221"/>
      <c r="AZ58" s="221"/>
      <c r="BA58" s="221"/>
      <c r="BB58" s="221"/>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row>
    <row r="59" spans="1:102" s="222" customFormat="1" ht="18.75" customHeight="1">
      <c r="A59" s="203"/>
      <c r="B59" s="104" t="s">
        <v>55</v>
      </c>
      <c r="C59" s="105">
        <v>0</v>
      </c>
      <c r="D59" s="176">
        <v>0</v>
      </c>
      <c r="E59" s="177">
        <v>0</v>
      </c>
      <c r="F59" s="178" t="s">
        <v>301</v>
      </c>
      <c r="G59" s="179" t="s">
        <v>301</v>
      </c>
      <c r="H59" s="180" t="s">
        <v>301</v>
      </c>
      <c r="I59" s="178" t="s">
        <v>302</v>
      </c>
      <c r="J59" s="179" t="s">
        <v>302</v>
      </c>
      <c r="K59" s="180" t="s">
        <v>302</v>
      </c>
      <c r="L59" s="178" t="s">
        <v>302</v>
      </c>
      <c r="M59" s="179" t="s">
        <v>302</v>
      </c>
      <c r="N59" s="180" t="s">
        <v>302</v>
      </c>
      <c r="O59" s="221"/>
      <c r="P59" s="221"/>
      <c r="Q59" s="221"/>
      <c r="R59" s="221"/>
      <c r="S59" s="221"/>
      <c r="T59" s="221"/>
      <c r="U59" s="221"/>
      <c r="V59" s="221"/>
      <c r="W59" s="221"/>
      <c r="X59" s="221"/>
      <c r="Y59" s="221"/>
      <c r="Z59" s="221"/>
      <c r="AA59" s="221"/>
      <c r="AB59" s="221"/>
      <c r="AC59" s="221"/>
      <c r="AD59" s="221"/>
      <c r="AE59" s="221"/>
      <c r="AF59" s="221"/>
      <c r="AG59" s="221"/>
      <c r="AH59" s="221"/>
      <c r="AI59" s="221"/>
      <c r="AJ59" s="221"/>
      <c r="AK59" s="221"/>
      <c r="AL59" s="221"/>
      <c r="AM59" s="221"/>
      <c r="AN59" s="221"/>
      <c r="AO59" s="221"/>
      <c r="AP59" s="221"/>
      <c r="AQ59" s="221"/>
      <c r="AR59" s="221"/>
      <c r="AS59" s="221"/>
      <c r="AT59" s="221"/>
      <c r="AU59" s="221"/>
      <c r="AV59" s="221"/>
      <c r="AW59" s="221"/>
      <c r="AX59" s="221"/>
      <c r="AY59" s="221"/>
      <c r="AZ59" s="221"/>
      <c r="BA59" s="221"/>
      <c r="BB59" s="221"/>
      <c r="BC59" s="221"/>
      <c r="BD59" s="221"/>
      <c r="BE59" s="221"/>
      <c r="BF59" s="221"/>
      <c r="BG59" s="221"/>
      <c r="BH59" s="221"/>
      <c r="BI59" s="221"/>
      <c r="BJ59" s="221"/>
      <c r="BK59" s="221"/>
      <c r="BL59" s="221"/>
      <c r="BM59" s="221"/>
      <c r="BN59" s="221"/>
      <c r="BO59" s="221"/>
      <c r="BP59" s="221"/>
      <c r="BQ59" s="221"/>
      <c r="BR59" s="221"/>
      <c r="BS59" s="221"/>
      <c r="BT59" s="221"/>
      <c r="BU59" s="221"/>
      <c r="BV59" s="221"/>
      <c r="BW59" s="221"/>
      <c r="BX59" s="221"/>
      <c r="BY59" s="221"/>
      <c r="BZ59" s="221"/>
      <c r="CA59" s="221"/>
      <c r="CB59" s="221"/>
      <c r="CC59" s="221"/>
      <c r="CD59" s="221"/>
      <c r="CE59" s="221"/>
      <c r="CF59" s="221"/>
      <c r="CG59" s="221"/>
      <c r="CH59" s="221"/>
      <c r="CI59" s="221"/>
      <c r="CJ59" s="221"/>
      <c r="CK59" s="221"/>
      <c r="CL59" s="221"/>
      <c r="CM59" s="221"/>
      <c r="CN59" s="221"/>
      <c r="CO59" s="221"/>
      <c r="CP59" s="221"/>
      <c r="CQ59" s="221"/>
      <c r="CR59" s="221"/>
      <c r="CS59" s="221"/>
      <c r="CT59" s="221"/>
      <c r="CU59" s="221"/>
      <c r="CV59" s="221"/>
      <c r="CW59" s="221"/>
      <c r="CX59" s="221"/>
    </row>
    <row r="60" spans="1:102" s="222" customFormat="1" ht="18.75" customHeight="1">
      <c r="A60" s="203"/>
      <c r="B60" s="104" t="s">
        <v>50</v>
      </c>
      <c r="C60" s="105">
        <v>0</v>
      </c>
      <c r="D60" s="176">
        <v>0</v>
      </c>
      <c r="E60" s="177">
        <v>0</v>
      </c>
      <c r="F60" s="178" t="s">
        <v>301</v>
      </c>
      <c r="G60" s="179" t="s">
        <v>301</v>
      </c>
      <c r="H60" s="180" t="s">
        <v>301</v>
      </c>
      <c r="I60" s="178" t="s">
        <v>302</v>
      </c>
      <c r="J60" s="179" t="s">
        <v>302</v>
      </c>
      <c r="K60" s="180" t="s">
        <v>302</v>
      </c>
      <c r="L60" s="178" t="s">
        <v>302</v>
      </c>
      <c r="M60" s="179" t="s">
        <v>302</v>
      </c>
      <c r="N60" s="180" t="s">
        <v>302</v>
      </c>
      <c r="O60" s="221"/>
      <c r="P60" s="221"/>
      <c r="Q60" s="221"/>
      <c r="R60" s="221"/>
      <c r="S60" s="221"/>
      <c r="T60" s="221"/>
      <c r="U60" s="221"/>
      <c r="V60" s="221"/>
      <c r="W60" s="221"/>
      <c r="X60" s="221"/>
      <c r="Y60" s="221"/>
      <c r="Z60" s="221"/>
      <c r="AA60" s="221"/>
      <c r="AB60" s="221"/>
      <c r="AC60" s="221"/>
      <c r="AD60" s="221"/>
      <c r="AE60" s="221"/>
      <c r="AF60" s="221"/>
      <c r="AG60" s="221"/>
      <c r="AH60" s="221"/>
      <c r="AI60" s="221"/>
      <c r="AJ60" s="221"/>
      <c r="AK60" s="221"/>
      <c r="AL60" s="221"/>
      <c r="AM60" s="221"/>
      <c r="AN60" s="221"/>
      <c r="AO60" s="221"/>
      <c r="AP60" s="221"/>
      <c r="AQ60" s="221"/>
      <c r="AR60" s="221"/>
      <c r="AS60" s="221"/>
      <c r="AT60" s="221"/>
      <c r="AU60" s="221"/>
      <c r="AV60" s="221"/>
      <c r="AW60" s="221"/>
      <c r="AX60" s="221"/>
      <c r="AY60" s="221"/>
      <c r="AZ60" s="221"/>
      <c r="BA60" s="221"/>
      <c r="BB60" s="221"/>
      <c r="BC60" s="221"/>
      <c r="BD60" s="221"/>
      <c r="BE60" s="221"/>
      <c r="BF60" s="221"/>
      <c r="BG60" s="221"/>
      <c r="BH60" s="221"/>
      <c r="BI60" s="221"/>
      <c r="BJ60" s="221"/>
      <c r="BK60" s="221"/>
      <c r="BL60" s="221"/>
      <c r="BM60" s="221"/>
      <c r="BN60" s="221"/>
      <c r="BO60" s="221"/>
      <c r="BP60" s="221"/>
      <c r="BQ60" s="221"/>
      <c r="BR60" s="221"/>
      <c r="BS60" s="221"/>
      <c r="BT60" s="221"/>
      <c r="BU60" s="221"/>
      <c r="BV60" s="221"/>
      <c r="BW60" s="221"/>
      <c r="BX60" s="221"/>
      <c r="BY60" s="221"/>
      <c r="BZ60" s="221"/>
      <c r="CA60" s="221"/>
      <c r="CB60" s="221"/>
      <c r="CC60" s="221"/>
      <c r="CD60" s="221"/>
      <c r="CE60" s="221"/>
      <c r="CF60" s="221"/>
      <c r="CG60" s="221"/>
      <c r="CH60" s="221"/>
      <c r="CI60" s="221"/>
      <c r="CJ60" s="221"/>
      <c r="CK60" s="221"/>
      <c r="CL60" s="221"/>
      <c r="CM60" s="221"/>
      <c r="CN60" s="221"/>
      <c r="CO60" s="221"/>
      <c r="CP60" s="221"/>
      <c r="CQ60" s="221"/>
      <c r="CR60" s="221"/>
      <c r="CS60" s="221"/>
      <c r="CT60" s="221"/>
      <c r="CU60" s="221"/>
      <c r="CV60" s="221"/>
      <c r="CW60" s="221"/>
      <c r="CX60" s="221"/>
    </row>
    <row r="61" spans="1:102" s="222" customFormat="1" ht="15">
      <c r="A61" s="221"/>
      <c r="B61" s="322"/>
      <c r="C61" s="323"/>
      <c r="D61" s="324"/>
      <c r="E61" s="325"/>
      <c r="F61" s="326"/>
      <c r="G61" s="327"/>
      <c r="H61" s="328"/>
      <c r="I61" s="326"/>
      <c r="J61" s="327"/>
      <c r="K61" s="328"/>
      <c r="L61" s="326"/>
      <c r="M61" s="327"/>
      <c r="N61" s="328"/>
      <c r="O61" s="221"/>
      <c r="P61" s="221"/>
      <c r="Q61" s="221"/>
      <c r="R61" s="221"/>
      <c r="S61" s="221"/>
      <c r="T61" s="221"/>
      <c r="U61" s="221"/>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c r="AR61" s="221"/>
      <c r="AS61" s="221"/>
      <c r="AT61" s="221"/>
      <c r="AU61" s="221"/>
      <c r="AV61" s="221"/>
      <c r="AW61" s="221"/>
      <c r="AX61" s="221"/>
      <c r="AY61" s="221"/>
      <c r="AZ61" s="221"/>
      <c r="BA61" s="221"/>
      <c r="BB61" s="221"/>
      <c r="BC61" s="221"/>
      <c r="BD61" s="221"/>
      <c r="BE61" s="221"/>
      <c r="BF61" s="221"/>
      <c r="BG61" s="221"/>
      <c r="BH61" s="221"/>
      <c r="BI61" s="221"/>
      <c r="BJ61" s="221"/>
      <c r="BK61" s="221"/>
      <c r="BL61" s="221"/>
      <c r="BM61" s="221"/>
      <c r="BN61" s="221"/>
      <c r="BO61" s="221"/>
      <c r="BP61" s="221"/>
      <c r="BQ61" s="221"/>
      <c r="BR61" s="221"/>
      <c r="BS61" s="221"/>
      <c r="BT61" s="221"/>
      <c r="BU61" s="221"/>
      <c r="BV61" s="221"/>
      <c r="BW61" s="221"/>
      <c r="BX61" s="221"/>
      <c r="BY61" s="221"/>
      <c r="BZ61" s="221"/>
      <c r="CA61" s="221"/>
      <c r="CB61" s="221"/>
      <c r="CC61" s="221"/>
      <c r="CD61" s="221"/>
      <c r="CE61" s="221"/>
      <c r="CF61" s="221"/>
      <c r="CG61" s="221"/>
      <c r="CH61" s="221"/>
      <c r="CI61" s="221"/>
      <c r="CJ61" s="221"/>
      <c r="CK61" s="221"/>
      <c r="CL61" s="221"/>
      <c r="CM61" s="221"/>
      <c r="CN61" s="221"/>
      <c r="CO61" s="221"/>
      <c r="CP61" s="221"/>
      <c r="CQ61" s="221"/>
      <c r="CR61" s="221"/>
      <c r="CS61" s="221"/>
      <c r="CT61" s="221"/>
      <c r="CU61" s="221"/>
      <c r="CV61" s="221"/>
      <c r="CW61" s="221"/>
      <c r="CX61" s="221"/>
    </row>
    <row r="62" spans="1:102" ht="20.100000000000001" customHeight="1">
      <c r="B62" s="85" t="s">
        <v>482</v>
      </c>
      <c r="C62" s="224"/>
      <c r="D62" s="224"/>
      <c r="E62" s="224"/>
      <c r="F62" s="224"/>
      <c r="G62" s="224"/>
      <c r="H62" s="224"/>
      <c r="I62" s="224"/>
      <c r="J62" s="224"/>
      <c r="K62" s="224"/>
      <c r="L62" s="224"/>
      <c r="M62" s="224"/>
      <c r="N62" s="224"/>
    </row>
    <row r="63" spans="1:102" ht="20.100000000000001" customHeight="1">
      <c r="B63" s="223"/>
      <c r="C63" s="228"/>
      <c r="D63" s="228"/>
      <c r="E63" s="228"/>
      <c r="F63" s="228"/>
      <c r="G63" s="228"/>
      <c r="H63" s="228"/>
      <c r="I63" s="228"/>
      <c r="J63" s="228"/>
      <c r="K63" s="228"/>
      <c r="L63" s="228"/>
      <c r="M63" s="228"/>
      <c r="N63" s="228"/>
    </row>
    <row r="64" spans="1:102" ht="20.100000000000001" customHeight="1">
      <c r="B64" s="223"/>
      <c r="C64" s="224"/>
      <c r="D64" s="224"/>
      <c r="E64" s="224"/>
      <c r="F64" s="224"/>
      <c r="G64" s="224"/>
      <c r="H64" s="224"/>
      <c r="I64" s="224"/>
      <c r="J64" s="224"/>
      <c r="K64" s="224"/>
      <c r="L64" s="224"/>
      <c r="M64" s="224"/>
      <c r="N64" s="224"/>
    </row>
    <row r="65" spans="2:14" ht="20.100000000000001" customHeight="1">
      <c r="B65" s="224"/>
      <c r="C65" s="224"/>
      <c r="D65" s="224"/>
      <c r="E65" s="224"/>
      <c r="F65" s="224"/>
      <c r="G65" s="224"/>
      <c r="H65" s="224"/>
      <c r="I65" s="224"/>
      <c r="J65" s="227"/>
      <c r="K65" s="224"/>
      <c r="L65" s="224"/>
      <c r="M65" s="224"/>
      <c r="N65" s="224"/>
    </row>
    <row r="66" spans="2:14" ht="20.100000000000001" customHeight="1">
      <c r="B66" s="224"/>
      <c r="C66" s="224"/>
      <c r="D66" s="224"/>
      <c r="E66" s="224"/>
      <c r="F66" s="224"/>
      <c r="G66" s="224"/>
      <c r="H66" s="224"/>
      <c r="I66" s="224"/>
      <c r="J66" s="224"/>
      <c r="K66" s="224"/>
      <c r="L66" s="224"/>
      <c r="M66" s="224"/>
      <c r="N66" s="224"/>
    </row>
    <row r="67" spans="2:14" ht="20.100000000000001" customHeight="1">
      <c r="B67" s="224"/>
    </row>
    <row r="68" spans="2:14" ht="20.100000000000001" customHeight="1">
      <c r="B68" s="225"/>
    </row>
    <row r="69" spans="2:14" ht="20.100000000000001" customHeight="1"/>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90"/>
  <sheetViews>
    <sheetView showGridLines="0" zoomScale="70" zoomScaleNormal="70" workbookViewId="0">
      <pane xSplit="2" ySplit="7" topLeftCell="C8" activePane="bottomRight" state="frozen"/>
      <selection pane="topRight"/>
      <selection pane="bottomLeft"/>
      <selection pane="bottomRight" activeCell="B62" sqref="B62"/>
    </sheetView>
  </sheetViews>
  <sheetFormatPr baseColWidth="10" defaultColWidth="0" defaultRowHeight="0" customHeight="1"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62" customFormat="1" ht="20.100000000000001" customHeight="1">
      <c r="A2" s="194"/>
      <c r="B2" s="87" t="s">
        <v>17</v>
      </c>
      <c r="C2" s="191"/>
      <c r="D2" s="191"/>
      <c r="E2" s="191"/>
      <c r="F2" s="191"/>
      <c r="G2" s="191"/>
      <c r="H2" s="191"/>
      <c r="I2" s="191"/>
      <c r="J2" s="191"/>
      <c r="K2" s="191"/>
      <c r="L2" s="191"/>
      <c r="M2" s="191"/>
      <c r="N2" s="191"/>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row>
    <row r="3" spans="1:102" ht="20.100000000000001" customHeight="1">
      <c r="B3" s="91" t="s">
        <v>2</v>
      </c>
      <c r="H3" s="162"/>
      <c r="J3" s="63"/>
      <c r="K3" s="63"/>
      <c r="L3" s="63"/>
      <c r="M3" s="63"/>
      <c r="N3" s="63"/>
    </row>
    <row r="4" spans="1:102" ht="20.100000000000001" customHeight="1">
      <c r="B4" s="230"/>
    </row>
    <row r="5" spans="1:102" s="95" customFormat="1" ht="20.100000000000001" customHeight="1">
      <c r="A5" s="93"/>
      <c r="B5" s="232"/>
      <c r="C5" s="656" t="s">
        <v>208</v>
      </c>
      <c r="D5" s="657"/>
      <c r="E5" s="658"/>
      <c r="F5" s="656" t="s">
        <v>195</v>
      </c>
      <c r="G5" s="657"/>
      <c r="H5" s="658"/>
      <c r="I5" s="656" t="s">
        <v>196</v>
      </c>
      <c r="J5" s="657"/>
      <c r="K5" s="658"/>
      <c r="L5" s="656" t="s">
        <v>197</v>
      </c>
      <c r="M5" s="657"/>
      <c r="N5" s="65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3"/>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298</v>
      </c>
      <c r="C7" s="169">
        <v>44494.610216000001</v>
      </c>
      <c r="D7" s="335">
        <v>51593.999579999996</v>
      </c>
      <c r="E7" s="171">
        <v>54103.804860000004</v>
      </c>
      <c r="F7" s="252">
        <v>3.9127177641258779</v>
      </c>
      <c r="G7" s="298">
        <v>3.7140075679319922</v>
      </c>
      <c r="H7" s="299">
        <v>3.7890573265682148</v>
      </c>
      <c r="I7" s="252">
        <v>204.73292932835597</v>
      </c>
      <c r="J7" s="298">
        <v>223.85637211625985</v>
      </c>
      <c r="K7" s="299">
        <v>214.41505503177524</v>
      </c>
      <c r="L7" s="252">
        <v>8.0106216948458631</v>
      </c>
      <c r="M7" s="298">
        <v>8.3140426016958919</v>
      </c>
      <c r="N7" s="299">
        <v>8.1243093519467493</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6">
        <v>0</v>
      </c>
      <c r="E8" s="177">
        <v>0</v>
      </c>
      <c r="F8" s="178" t="s">
        <v>301</v>
      </c>
      <c r="G8" s="179" t="s">
        <v>301</v>
      </c>
      <c r="H8" s="180" t="s">
        <v>301</v>
      </c>
      <c r="I8" s="178" t="s">
        <v>302</v>
      </c>
      <c r="J8" s="179" t="s">
        <v>302</v>
      </c>
      <c r="K8" s="180" t="s">
        <v>302</v>
      </c>
      <c r="L8" s="178" t="s">
        <v>302</v>
      </c>
      <c r="M8" s="179" t="s">
        <v>302</v>
      </c>
      <c r="N8" s="180" t="s">
        <v>302</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1018.776923</v>
      </c>
      <c r="D9" s="176">
        <v>1089.6126729999999</v>
      </c>
      <c r="E9" s="177">
        <v>1096.504486</v>
      </c>
      <c r="F9" s="178">
        <v>5.3509077178027127</v>
      </c>
      <c r="G9" s="179">
        <v>6.5646376710231245</v>
      </c>
      <c r="H9" s="180">
        <v>7.2920384750710445</v>
      </c>
      <c r="I9" s="178">
        <v>212.25389058732688</v>
      </c>
      <c r="J9" s="179">
        <v>187.27130224606134</v>
      </c>
      <c r="K9" s="180">
        <v>175.64388589347232</v>
      </c>
      <c r="L9" s="178">
        <v>11.357509812773801</v>
      </c>
      <c r="M9" s="179">
        <v>12.293682454260516</v>
      </c>
      <c r="N9" s="180">
        <v>12.808019738461882</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6">
        <v>0</v>
      </c>
      <c r="E10" s="177">
        <v>0</v>
      </c>
      <c r="F10" s="178" t="s">
        <v>301</v>
      </c>
      <c r="G10" s="179" t="s">
        <v>301</v>
      </c>
      <c r="H10" s="180" t="s">
        <v>301</v>
      </c>
      <c r="I10" s="178" t="s">
        <v>302</v>
      </c>
      <c r="J10" s="179" t="s">
        <v>302</v>
      </c>
      <c r="K10" s="180" t="s">
        <v>302</v>
      </c>
      <c r="L10" s="178" t="s">
        <v>302</v>
      </c>
      <c r="M10" s="179" t="s">
        <v>302</v>
      </c>
      <c r="N10" s="180" t="s">
        <v>302</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6">
        <v>0</v>
      </c>
      <c r="E11" s="177">
        <v>0</v>
      </c>
      <c r="F11" s="178" t="s">
        <v>301</v>
      </c>
      <c r="G11" s="179" t="s">
        <v>301</v>
      </c>
      <c r="H11" s="180" t="s">
        <v>301</v>
      </c>
      <c r="I11" s="178" t="s">
        <v>302</v>
      </c>
      <c r="J11" s="179" t="s">
        <v>302</v>
      </c>
      <c r="K11" s="180" t="s">
        <v>302</v>
      </c>
      <c r="L11" s="178" t="s">
        <v>302</v>
      </c>
      <c r="M11" s="179" t="s">
        <v>302</v>
      </c>
      <c r="N11" s="180" t="s">
        <v>302</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105">
        <v>0</v>
      </c>
      <c r="D12" s="176">
        <v>0</v>
      </c>
      <c r="E12" s="177">
        <v>0</v>
      </c>
      <c r="F12" s="178" t="s">
        <v>301</v>
      </c>
      <c r="G12" s="179" t="s">
        <v>301</v>
      </c>
      <c r="H12" s="180" t="s">
        <v>301</v>
      </c>
      <c r="I12" s="178" t="s">
        <v>302</v>
      </c>
      <c r="J12" s="179" t="s">
        <v>302</v>
      </c>
      <c r="K12" s="180" t="s">
        <v>302</v>
      </c>
      <c r="L12" s="178" t="s">
        <v>302</v>
      </c>
      <c r="M12" s="179" t="s">
        <v>302</v>
      </c>
      <c r="N12" s="180" t="s">
        <v>302</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105">
        <v>0</v>
      </c>
      <c r="D13" s="176">
        <v>0</v>
      </c>
      <c r="E13" s="177">
        <v>0</v>
      </c>
      <c r="F13" s="178" t="s">
        <v>301</v>
      </c>
      <c r="G13" s="179" t="s">
        <v>301</v>
      </c>
      <c r="H13" s="180" t="s">
        <v>301</v>
      </c>
      <c r="I13" s="178" t="s">
        <v>302</v>
      </c>
      <c r="J13" s="179" t="s">
        <v>302</v>
      </c>
      <c r="K13" s="180" t="s">
        <v>302</v>
      </c>
      <c r="L13" s="178" t="s">
        <v>302</v>
      </c>
      <c r="M13" s="179" t="s">
        <v>302</v>
      </c>
      <c r="N13" s="180" t="s">
        <v>302</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0</v>
      </c>
      <c r="D14" s="176">
        <v>0</v>
      </c>
      <c r="E14" s="177">
        <v>0</v>
      </c>
      <c r="F14" s="178" t="s">
        <v>301</v>
      </c>
      <c r="G14" s="179" t="s">
        <v>301</v>
      </c>
      <c r="H14" s="180" t="s">
        <v>301</v>
      </c>
      <c r="I14" s="178" t="s">
        <v>302</v>
      </c>
      <c r="J14" s="179" t="s">
        <v>302</v>
      </c>
      <c r="K14" s="180" t="s">
        <v>302</v>
      </c>
      <c r="L14" s="178" t="s">
        <v>302</v>
      </c>
      <c r="M14" s="179" t="s">
        <v>302</v>
      </c>
      <c r="N14" s="180" t="s">
        <v>302</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105">
        <v>0</v>
      </c>
      <c r="D15" s="176">
        <v>0</v>
      </c>
      <c r="E15" s="177">
        <v>0</v>
      </c>
      <c r="F15" s="178" t="s">
        <v>301</v>
      </c>
      <c r="G15" s="179" t="s">
        <v>301</v>
      </c>
      <c r="H15" s="180" t="s">
        <v>301</v>
      </c>
      <c r="I15" s="178" t="s">
        <v>302</v>
      </c>
      <c r="J15" s="179" t="s">
        <v>302</v>
      </c>
      <c r="K15" s="180" t="s">
        <v>302</v>
      </c>
      <c r="L15" s="178" t="s">
        <v>302</v>
      </c>
      <c r="M15" s="179" t="s">
        <v>302</v>
      </c>
      <c r="N15" s="180" t="s">
        <v>302</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6">
        <v>0</v>
      </c>
      <c r="E16" s="177">
        <v>0</v>
      </c>
      <c r="F16" s="178" t="s">
        <v>301</v>
      </c>
      <c r="G16" s="179" t="s">
        <v>301</v>
      </c>
      <c r="H16" s="180" t="s">
        <v>301</v>
      </c>
      <c r="I16" s="178" t="s">
        <v>302</v>
      </c>
      <c r="J16" s="179" t="s">
        <v>302</v>
      </c>
      <c r="K16" s="180" t="s">
        <v>302</v>
      </c>
      <c r="L16" s="178" t="s">
        <v>302</v>
      </c>
      <c r="M16" s="179" t="s">
        <v>302</v>
      </c>
      <c r="N16" s="180" t="s">
        <v>302</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0</v>
      </c>
      <c r="D17" s="176">
        <v>0</v>
      </c>
      <c r="E17" s="177">
        <v>0</v>
      </c>
      <c r="F17" s="178" t="s">
        <v>301</v>
      </c>
      <c r="G17" s="179" t="s">
        <v>301</v>
      </c>
      <c r="H17" s="180" t="s">
        <v>301</v>
      </c>
      <c r="I17" s="178" t="s">
        <v>302</v>
      </c>
      <c r="J17" s="179" t="s">
        <v>302</v>
      </c>
      <c r="K17" s="180" t="s">
        <v>302</v>
      </c>
      <c r="L17" s="178" t="s">
        <v>302</v>
      </c>
      <c r="M17" s="179" t="s">
        <v>302</v>
      </c>
      <c r="N17" s="180" t="s">
        <v>302</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6">
        <v>287.36167399999999</v>
      </c>
      <c r="E18" s="177">
        <v>291.66459400000002</v>
      </c>
      <c r="F18" s="178" t="s">
        <v>301</v>
      </c>
      <c r="G18" s="179">
        <v>2.403888418328187</v>
      </c>
      <c r="H18" s="180">
        <v>2.0417274233841356</v>
      </c>
      <c r="I18" s="178" t="s">
        <v>302</v>
      </c>
      <c r="J18" s="179">
        <v>483.39462588526044</v>
      </c>
      <c r="K18" s="180">
        <v>578.55330213487969</v>
      </c>
      <c r="L18" s="178" t="s">
        <v>302</v>
      </c>
      <c r="M18" s="179">
        <v>11.620267426476644</v>
      </c>
      <c r="N18" s="180">
        <v>11.812481428582311</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0</v>
      </c>
      <c r="D19" s="176">
        <v>0</v>
      </c>
      <c r="E19" s="177">
        <v>0</v>
      </c>
      <c r="F19" s="178" t="s">
        <v>301</v>
      </c>
      <c r="G19" s="179" t="s">
        <v>301</v>
      </c>
      <c r="H19" s="180" t="s">
        <v>301</v>
      </c>
      <c r="I19" s="178" t="s">
        <v>302</v>
      </c>
      <c r="J19" s="179" t="s">
        <v>302</v>
      </c>
      <c r="K19" s="180" t="s">
        <v>302</v>
      </c>
      <c r="L19" s="178" t="s">
        <v>302</v>
      </c>
      <c r="M19" s="179" t="s">
        <v>302</v>
      </c>
      <c r="N19" s="180" t="s">
        <v>302</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0</v>
      </c>
      <c r="D20" s="176">
        <v>0</v>
      </c>
      <c r="E20" s="177">
        <v>0</v>
      </c>
      <c r="F20" s="178" t="s">
        <v>301</v>
      </c>
      <c r="G20" s="179" t="s">
        <v>301</v>
      </c>
      <c r="H20" s="180" t="s">
        <v>301</v>
      </c>
      <c r="I20" s="178" t="s">
        <v>302</v>
      </c>
      <c r="J20" s="179" t="s">
        <v>302</v>
      </c>
      <c r="K20" s="180" t="s">
        <v>302</v>
      </c>
      <c r="L20" s="178" t="s">
        <v>302</v>
      </c>
      <c r="M20" s="179" t="s">
        <v>302</v>
      </c>
      <c r="N20" s="180" t="s">
        <v>302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6">
        <v>0</v>
      </c>
      <c r="E22" s="177">
        <v>0</v>
      </c>
      <c r="F22" s="178" t="s">
        <v>301</v>
      </c>
      <c r="G22" s="179" t="s">
        <v>301</v>
      </c>
      <c r="H22" s="180" t="s">
        <v>301</v>
      </c>
      <c r="I22" s="178" t="s">
        <v>302</v>
      </c>
      <c r="J22" s="179" t="s">
        <v>302</v>
      </c>
      <c r="K22" s="180" t="s">
        <v>302</v>
      </c>
      <c r="L22" s="178" t="s">
        <v>302</v>
      </c>
      <c r="M22" s="179" t="s">
        <v>302</v>
      </c>
      <c r="N22" s="180" t="s">
        <v>302</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0</v>
      </c>
      <c r="D24" s="176">
        <v>0</v>
      </c>
      <c r="E24" s="177">
        <v>0</v>
      </c>
      <c r="F24" s="178" t="s">
        <v>301</v>
      </c>
      <c r="G24" s="179" t="s">
        <v>301</v>
      </c>
      <c r="H24" s="180" t="s">
        <v>301</v>
      </c>
      <c r="I24" s="178" t="s">
        <v>302</v>
      </c>
      <c r="J24" s="179" t="s">
        <v>302</v>
      </c>
      <c r="K24" s="180" t="s">
        <v>302</v>
      </c>
      <c r="L24" s="178" t="s">
        <v>302</v>
      </c>
      <c r="M24" s="179" t="s">
        <v>302</v>
      </c>
      <c r="N24" s="180" t="s">
        <v>302</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0</v>
      </c>
      <c r="D26" s="176">
        <v>0</v>
      </c>
      <c r="E26" s="177">
        <v>0</v>
      </c>
      <c r="F26" s="178" t="s">
        <v>301</v>
      </c>
      <c r="G26" s="179" t="s">
        <v>301</v>
      </c>
      <c r="H26" s="180" t="s">
        <v>301</v>
      </c>
      <c r="I26" s="178" t="s">
        <v>302</v>
      </c>
      <c r="J26" s="179" t="s">
        <v>302</v>
      </c>
      <c r="K26" s="180" t="s">
        <v>302</v>
      </c>
      <c r="L26" s="178" t="s">
        <v>302</v>
      </c>
      <c r="M26" s="179" t="s">
        <v>302</v>
      </c>
      <c r="N26" s="180" t="s">
        <v>302</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0</v>
      </c>
      <c r="D27" s="176">
        <v>0</v>
      </c>
      <c r="E27" s="177">
        <v>0</v>
      </c>
      <c r="F27" s="178" t="s">
        <v>301</v>
      </c>
      <c r="G27" s="179" t="s">
        <v>301</v>
      </c>
      <c r="H27" s="180" t="s">
        <v>301</v>
      </c>
      <c r="I27" s="178" t="s">
        <v>302</v>
      </c>
      <c r="J27" s="179" t="s">
        <v>302</v>
      </c>
      <c r="K27" s="180" t="s">
        <v>302</v>
      </c>
      <c r="L27" s="178" t="s">
        <v>302</v>
      </c>
      <c r="M27" s="179" t="s">
        <v>302</v>
      </c>
      <c r="N27" s="180" t="s">
        <v>302</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0</v>
      </c>
      <c r="D28" s="176">
        <v>0</v>
      </c>
      <c r="E28" s="177">
        <v>0</v>
      </c>
      <c r="F28" s="178" t="s">
        <v>301</v>
      </c>
      <c r="G28" s="179" t="s">
        <v>301</v>
      </c>
      <c r="H28" s="180" t="s">
        <v>301</v>
      </c>
      <c r="I28" s="178" t="s">
        <v>302</v>
      </c>
      <c r="J28" s="179" t="s">
        <v>302</v>
      </c>
      <c r="K28" s="180" t="s">
        <v>302</v>
      </c>
      <c r="L28" s="178" t="s">
        <v>302</v>
      </c>
      <c r="M28" s="179" t="s">
        <v>302</v>
      </c>
      <c r="N28" s="180" t="s">
        <v>302</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6">
        <v>0</v>
      </c>
      <c r="E30" s="177">
        <v>0</v>
      </c>
      <c r="F30" s="178" t="s">
        <v>301</v>
      </c>
      <c r="G30" s="179" t="s">
        <v>301</v>
      </c>
      <c r="H30" s="180" t="s">
        <v>301</v>
      </c>
      <c r="I30" s="178" t="s">
        <v>302</v>
      </c>
      <c r="J30" s="179" t="s">
        <v>302</v>
      </c>
      <c r="K30" s="180" t="s">
        <v>302</v>
      </c>
      <c r="L30" s="178" t="s">
        <v>302</v>
      </c>
      <c r="M30" s="179" t="s">
        <v>302</v>
      </c>
      <c r="N30" s="180" t="s">
        <v>302</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43026.379466000006</v>
      </c>
      <c r="D31" s="176">
        <v>49871.831120000003</v>
      </c>
      <c r="E31" s="177">
        <v>52363.291488000003</v>
      </c>
      <c r="F31" s="178">
        <v>3.824758112172598</v>
      </c>
      <c r="G31" s="179">
        <v>3.6291667186733121</v>
      </c>
      <c r="H31" s="180">
        <v>3.6989208374035658</v>
      </c>
      <c r="I31" s="178">
        <v>206.41766025775593</v>
      </c>
      <c r="J31" s="179">
        <v>225.91515955807262</v>
      </c>
      <c r="K31" s="180">
        <v>216.23480436312752</v>
      </c>
      <c r="L31" s="178">
        <v>7.8949762056653912</v>
      </c>
      <c r="M31" s="179">
        <v>8.1988377831192807</v>
      </c>
      <c r="N31" s="180">
        <v>7.9983542363065592</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0</v>
      </c>
      <c r="D32" s="176">
        <v>0</v>
      </c>
      <c r="E32" s="177">
        <v>0</v>
      </c>
      <c r="F32" s="178" t="s">
        <v>301</v>
      </c>
      <c r="G32" s="179" t="s">
        <v>301</v>
      </c>
      <c r="H32" s="180" t="s">
        <v>301</v>
      </c>
      <c r="I32" s="178" t="s">
        <v>302</v>
      </c>
      <c r="J32" s="179" t="s">
        <v>302</v>
      </c>
      <c r="K32" s="180" t="s">
        <v>302</v>
      </c>
      <c r="L32" s="178" t="s">
        <v>302</v>
      </c>
      <c r="M32" s="179" t="s">
        <v>302</v>
      </c>
      <c r="N32" s="180" t="s">
        <v>302</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0</v>
      </c>
      <c r="D33" s="176">
        <v>0</v>
      </c>
      <c r="E33" s="177">
        <v>0</v>
      </c>
      <c r="F33" s="178" t="s">
        <v>301</v>
      </c>
      <c r="G33" s="179" t="s">
        <v>301</v>
      </c>
      <c r="H33" s="180" t="s">
        <v>301</v>
      </c>
      <c r="I33" s="178" t="s">
        <v>302</v>
      </c>
      <c r="J33" s="179" t="s">
        <v>302</v>
      </c>
      <c r="K33" s="180" t="s">
        <v>302</v>
      </c>
      <c r="L33" s="178" t="s">
        <v>302</v>
      </c>
      <c r="M33" s="179" t="s">
        <v>302</v>
      </c>
      <c r="N33" s="180" t="s">
        <v>302</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6">
        <v>0</v>
      </c>
      <c r="E35" s="177">
        <v>0</v>
      </c>
      <c r="F35" s="178" t="s">
        <v>301</v>
      </c>
      <c r="G35" s="179" t="s">
        <v>301</v>
      </c>
      <c r="H35" s="180" t="s">
        <v>301</v>
      </c>
      <c r="I35" s="178" t="s">
        <v>302</v>
      </c>
      <c r="J35" s="179" t="s">
        <v>302</v>
      </c>
      <c r="K35" s="180" t="s">
        <v>302</v>
      </c>
      <c r="L35" s="178" t="s">
        <v>302</v>
      </c>
      <c r="M35" s="179" t="s">
        <v>302</v>
      </c>
      <c r="N35" s="180" t="s">
        <v>302</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0</v>
      </c>
      <c r="D36" s="176">
        <v>0</v>
      </c>
      <c r="E36" s="177">
        <v>0</v>
      </c>
      <c r="F36" s="178" t="s">
        <v>301</v>
      </c>
      <c r="G36" s="179" t="s">
        <v>301</v>
      </c>
      <c r="H36" s="180" t="s">
        <v>301</v>
      </c>
      <c r="I36" s="178" t="s">
        <v>302</v>
      </c>
      <c r="J36" s="179" t="s">
        <v>302</v>
      </c>
      <c r="K36" s="180" t="s">
        <v>302</v>
      </c>
      <c r="L36" s="178" t="s">
        <v>302</v>
      </c>
      <c r="M36" s="179" t="s">
        <v>302</v>
      </c>
      <c r="N36" s="180" t="s">
        <v>302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6">
        <v>0</v>
      </c>
      <c r="E37" s="177">
        <v>0</v>
      </c>
      <c r="F37" s="178" t="s">
        <v>301</v>
      </c>
      <c r="G37" s="179" t="s">
        <v>301</v>
      </c>
      <c r="H37" s="180" t="s">
        <v>301</v>
      </c>
      <c r="I37" s="178" t="s">
        <v>302</v>
      </c>
      <c r="J37" s="179" t="s">
        <v>302</v>
      </c>
      <c r="K37" s="180" t="s">
        <v>302</v>
      </c>
      <c r="L37" s="178" t="s">
        <v>302</v>
      </c>
      <c r="M37" s="179" t="s">
        <v>302</v>
      </c>
      <c r="N37" s="180" t="s">
        <v>302</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6">
        <v>0</v>
      </c>
      <c r="E38" s="177">
        <v>0</v>
      </c>
      <c r="F38" s="178" t="s">
        <v>301</v>
      </c>
      <c r="G38" s="179" t="s">
        <v>301</v>
      </c>
      <c r="H38" s="180" t="s">
        <v>301</v>
      </c>
      <c r="I38" s="178" t="s">
        <v>302</v>
      </c>
      <c r="J38" s="179" t="s">
        <v>302</v>
      </c>
      <c r="K38" s="180" t="s">
        <v>302</v>
      </c>
      <c r="L38" s="178" t="s">
        <v>302</v>
      </c>
      <c r="M38" s="179" t="s">
        <v>302</v>
      </c>
      <c r="N38" s="180" t="s">
        <v>302</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6">
        <v>0</v>
      </c>
      <c r="E40" s="177">
        <v>0</v>
      </c>
      <c r="F40" s="178" t="s">
        <v>301</v>
      </c>
      <c r="G40" s="179" t="s">
        <v>301</v>
      </c>
      <c r="H40" s="180" t="s">
        <v>301</v>
      </c>
      <c r="I40" s="178" t="s">
        <v>302</v>
      </c>
      <c r="J40" s="179" t="s">
        <v>302</v>
      </c>
      <c r="K40" s="180" t="s">
        <v>302</v>
      </c>
      <c r="L40" s="178" t="s">
        <v>302</v>
      </c>
      <c r="M40" s="179" t="s">
        <v>302</v>
      </c>
      <c r="N40" s="180" t="s">
        <v>302</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0</v>
      </c>
      <c r="E41" s="177">
        <v>0</v>
      </c>
      <c r="F41" s="178" t="s">
        <v>301</v>
      </c>
      <c r="G41" s="179" t="s">
        <v>301</v>
      </c>
      <c r="H41" s="180" t="s">
        <v>301</v>
      </c>
      <c r="I41" s="178" t="s">
        <v>302</v>
      </c>
      <c r="J41" s="179" t="s">
        <v>302</v>
      </c>
      <c r="K41" s="180" t="s">
        <v>302</v>
      </c>
      <c r="L41" s="178" t="s">
        <v>302</v>
      </c>
      <c r="M41" s="179" t="s">
        <v>302</v>
      </c>
      <c r="N41" s="180" t="s">
        <v>302</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0</v>
      </c>
      <c r="D42" s="176">
        <v>0</v>
      </c>
      <c r="E42" s="177">
        <v>0</v>
      </c>
      <c r="F42" s="178" t="s">
        <v>301</v>
      </c>
      <c r="G42" s="179" t="s">
        <v>301</v>
      </c>
      <c r="H42" s="180" t="s">
        <v>301</v>
      </c>
      <c r="I42" s="178" t="s">
        <v>302</v>
      </c>
      <c r="J42" s="179" t="s">
        <v>302</v>
      </c>
      <c r="K42" s="180" t="s">
        <v>302</v>
      </c>
      <c r="L42" s="178" t="s">
        <v>302</v>
      </c>
      <c r="M42" s="179" t="s">
        <v>302</v>
      </c>
      <c r="N42" s="180" t="s">
        <v>302</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0</v>
      </c>
      <c r="D43" s="176">
        <v>0</v>
      </c>
      <c r="E43" s="177">
        <v>0</v>
      </c>
      <c r="F43" s="178" t="s">
        <v>301</v>
      </c>
      <c r="G43" s="179" t="s">
        <v>301</v>
      </c>
      <c r="H43" s="180" t="s">
        <v>301</v>
      </c>
      <c r="I43" s="178" t="s">
        <v>302</v>
      </c>
      <c r="J43" s="179" t="s">
        <v>302</v>
      </c>
      <c r="K43" s="180" t="s">
        <v>302</v>
      </c>
      <c r="L43" s="178" t="s">
        <v>302</v>
      </c>
      <c r="M43" s="179" t="s">
        <v>302</v>
      </c>
      <c r="N43" s="180" t="s">
        <v>302</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6">
        <v>0</v>
      </c>
      <c r="E45" s="177">
        <v>0</v>
      </c>
      <c r="F45" s="178" t="s">
        <v>301</v>
      </c>
      <c r="G45" s="179" t="s">
        <v>301</v>
      </c>
      <c r="H45" s="180" t="s">
        <v>301</v>
      </c>
      <c r="I45" s="178" t="s">
        <v>302</v>
      </c>
      <c r="J45" s="179" t="s">
        <v>302</v>
      </c>
      <c r="K45" s="180" t="s">
        <v>302</v>
      </c>
      <c r="L45" s="178" t="s">
        <v>302</v>
      </c>
      <c r="M45" s="179" t="s">
        <v>302</v>
      </c>
      <c r="N45" s="180" t="s">
        <v>302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6">
        <v>0</v>
      </c>
      <c r="E49" s="177">
        <v>0</v>
      </c>
      <c r="F49" s="178" t="s">
        <v>301</v>
      </c>
      <c r="G49" s="179" t="s">
        <v>301</v>
      </c>
      <c r="H49" s="180" t="s">
        <v>301</v>
      </c>
      <c r="I49" s="178" t="s">
        <v>302</v>
      </c>
      <c r="J49" s="179" t="s">
        <v>302</v>
      </c>
      <c r="K49" s="180" t="s">
        <v>302</v>
      </c>
      <c r="L49" s="178" t="s">
        <v>302</v>
      </c>
      <c r="M49" s="179" t="s">
        <v>302</v>
      </c>
      <c r="N49" s="180" t="s">
        <v>302</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105">
        <v>0</v>
      </c>
      <c r="D50" s="176">
        <v>0</v>
      </c>
      <c r="E50" s="177">
        <v>0</v>
      </c>
      <c r="F50" s="178" t="s">
        <v>301</v>
      </c>
      <c r="G50" s="179" t="s">
        <v>301</v>
      </c>
      <c r="H50" s="180" t="s">
        <v>301</v>
      </c>
      <c r="I50" s="178" t="s">
        <v>302</v>
      </c>
      <c r="J50" s="179" t="s">
        <v>302</v>
      </c>
      <c r="K50" s="180" t="s">
        <v>302</v>
      </c>
      <c r="L50" s="178" t="s">
        <v>302</v>
      </c>
      <c r="M50" s="179" t="s">
        <v>302</v>
      </c>
      <c r="N50" s="180" t="s">
        <v>302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105">
        <v>0</v>
      </c>
      <c r="D51" s="176">
        <v>0</v>
      </c>
      <c r="E51" s="177">
        <v>0</v>
      </c>
      <c r="F51" s="178" t="s">
        <v>301</v>
      </c>
      <c r="G51" s="179" t="s">
        <v>301</v>
      </c>
      <c r="H51" s="180" t="s">
        <v>301</v>
      </c>
      <c r="I51" s="178" t="s">
        <v>302</v>
      </c>
      <c r="J51" s="179" t="s">
        <v>302</v>
      </c>
      <c r="K51" s="180" t="s">
        <v>302</v>
      </c>
      <c r="L51" s="178" t="s">
        <v>302</v>
      </c>
      <c r="M51" s="179" t="s">
        <v>302</v>
      </c>
      <c r="N51" s="180" t="s">
        <v>302</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6">
        <v>0</v>
      </c>
      <c r="E52" s="177">
        <v>0</v>
      </c>
      <c r="F52" s="178" t="s">
        <v>301</v>
      </c>
      <c r="G52" s="179" t="s">
        <v>301</v>
      </c>
      <c r="H52" s="180" t="s">
        <v>301</v>
      </c>
      <c r="I52" s="178" t="s">
        <v>302</v>
      </c>
      <c r="J52" s="179" t="s">
        <v>302</v>
      </c>
      <c r="K52" s="180" t="s">
        <v>302</v>
      </c>
      <c r="L52" s="178" t="s">
        <v>302</v>
      </c>
      <c r="M52" s="179" t="s">
        <v>302</v>
      </c>
      <c r="N52" s="180" t="s">
        <v>302</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0</v>
      </c>
      <c r="D54" s="176">
        <v>0</v>
      </c>
      <c r="E54" s="177">
        <v>0</v>
      </c>
      <c r="F54" s="178" t="s">
        <v>301</v>
      </c>
      <c r="G54" s="179" t="s">
        <v>301</v>
      </c>
      <c r="H54" s="180" t="s">
        <v>301</v>
      </c>
      <c r="I54" s="178" t="s">
        <v>302</v>
      </c>
      <c r="J54" s="179" t="s">
        <v>302</v>
      </c>
      <c r="K54" s="180" t="s">
        <v>302</v>
      </c>
      <c r="L54" s="178" t="s">
        <v>302</v>
      </c>
      <c r="M54" s="179" t="s">
        <v>302</v>
      </c>
      <c r="N54" s="180" t="s">
        <v>302</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6">
        <v>0</v>
      </c>
      <c r="E55" s="177">
        <v>0</v>
      </c>
      <c r="F55" s="178" t="s">
        <v>301</v>
      </c>
      <c r="G55" s="179" t="s">
        <v>301</v>
      </c>
      <c r="H55" s="180" t="s">
        <v>301</v>
      </c>
      <c r="I55" s="178" t="s">
        <v>302</v>
      </c>
      <c r="J55" s="179" t="s">
        <v>302</v>
      </c>
      <c r="K55" s="180" t="s">
        <v>302</v>
      </c>
      <c r="L55" s="178" t="s">
        <v>302</v>
      </c>
      <c r="M55" s="179" t="s">
        <v>302</v>
      </c>
      <c r="N55" s="180" t="s">
        <v>302</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235</v>
      </c>
      <c r="C56" s="105">
        <v>0</v>
      </c>
      <c r="D56" s="176">
        <v>0</v>
      </c>
      <c r="E56" s="177">
        <v>0</v>
      </c>
      <c r="F56" s="178" t="s">
        <v>301</v>
      </c>
      <c r="G56" s="179" t="s">
        <v>301</v>
      </c>
      <c r="H56" s="180" t="s">
        <v>301</v>
      </c>
      <c r="I56" s="178" t="s">
        <v>302</v>
      </c>
      <c r="J56" s="179" t="s">
        <v>302</v>
      </c>
      <c r="K56" s="180" t="s">
        <v>302</v>
      </c>
      <c r="L56" s="178" t="s">
        <v>302</v>
      </c>
      <c r="M56" s="179" t="s">
        <v>302</v>
      </c>
      <c r="N56" s="180" t="s">
        <v>302</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300</v>
      </c>
      <c r="C57" s="105">
        <v>0</v>
      </c>
      <c r="D57" s="176">
        <v>0</v>
      </c>
      <c r="E57" s="177">
        <v>0</v>
      </c>
      <c r="F57" s="178" t="s">
        <v>301</v>
      </c>
      <c r="G57" s="179" t="s">
        <v>301</v>
      </c>
      <c r="H57" s="180" t="s">
        <v>301</v>
      </c>
      <c r="I57" s="178" t="s">
        <v>302</v>
      </c>
      <c r="J57" s="179" t="s">
        <v>302</v>
      </c>
      <c r="K57" s="180" t="s">
        <v>302</v>
      </c>
      <c r="L57" s="178" t="s">
        <v>302</v>
      </c>
      <c r="M57" s="179" t="s">
        <v>302</v>
      </c>
      <c r="N57" s="180" t="s">
        <v>302</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68</v>
      </c>
      <c r="C58" s="105">
        <v>0</v>
      </c>
      <c r="D58" s="176">
        <v>0</v>
      </c>
      <c r="E58" s="177">
        <v>0</v>
      </c>
      <c r="F58" s="178" t="s">
        <v>301</v>
      </c>
      <c r="G58" s="179" t="s">
        <v>301</v>
      </c>
      <c r="H58" s="180" t="s">
        <v>301</v>
      </c>
      <c r="I58" s="178" t="s">
        <v>302</v>
      </c>
      <c r="J58" s="179" t="s">
        <v>302</v>
      </c>
      <c r="K58" s="180" t="s">
        <v>302</v>
      </c>
      <c r="L58" s="178" t="s">
        <v>302</v>
      </c>
      <c r="M58" s="179" t="s">
        <v>302</v>
      </c>
      <c r="N58" s="180" t="s">
        <v>302</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55</v>
      </c>
      <c r="C59" s="105">
        <v>449.45382699999999</v>
      </c>
      <c r="D59" s="176">
        <v>345.19411300000002</v>
      </c>
      <c r="E59" s="177">
        <v>352.34429200000005</v>
      </c>
      <c r="F59" s="178">
        <v>9.0731825051297221</v>
      </c>
      <c r="G59" s="179">
        <v>8.063919097021218</v>
      </c>
      <c r="H59" s="180">
        <v>7.7296433114914773</v>
      </c>
      <c r="I59" s="178">
        <v>126.69221544822007</v>
      </c>
      <c r="J59" s="179">
        <v>119.59565635708414</v>
      </c>
      <c r="K59" s="180">
        <v>119.20561504833658</v>
      </c>
      <c r="L59" s="178">
        <v>11.495015927409158</v>
      </c>
      <c r="M59" s="179">
        <v>9.6440969721867766</v>
      </c>
      <c r="N59" s="180">
        <v>9.2141688505060255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6">
        <v>0</v>
      </c>
      <c r="E60" s="177">
        <v>0</v>
      </c>
      <c r="F60" s="178" t="s">
        <v>301</v>
      </c>
      <c r="G60" s="179" t="s">
        <v>301</v>
      </c>
      <c r="H60" s="180" t="s">
        <v>301</v>
      </c>
      <c r="I60" s="178" t="s">
        <v>302</v>
      </c>
      <c r="J60" s="179" t="s">
        <v>302</v>
      </c>
      <c r="K60" s="180" t="s">
        <v>302</v>
      </c>
      <c r="L60" s="178" t="s">
        <v>302</v>
      </c>
      <c r="M60" s="179" t="s">
        <v>302</v>
      </c>
      <c r="N60" s="180" t="s">
        <v>302</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4"/>
      <c r="D61" s="185"/>
      <c r="E61" s="186"/>
      <c r="F61" s="187"/>
      <c r="G61" s="188"/>
      <c r="H61" s="189"/>
      <c r="I61" s="187"/>
      <c r="J61" s="188"/>
      <c r="K61" s="189"/>
      <c r="L61" s="187"/>
      <c r="M61" s="188"/>
      <c r="N61" s="189"/>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482</v>
      </c>
      <c r="C62" s="272"/>
      <c r="D62" s="333"/>
      <c r="E62" s="272"/>
      <c r="F62" s="334"/>
      <c r="G62" s="334"/>
      <c r="H62" s="334"/>
      <c r="I62" s="334"/>
      <c r="J62" s="334"/>
      <c r="K62" s="334"/>
      <c r="L62" s="334"/>
      <c r="M62" s="334"/>
      <c r="N62" s="334"/>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2"/>
      <c r="D64" s="192"/>
      <c r="E64" s="192"/>
      <c r="F64" s="192"/>
      <c r="G64" s="192"/>
      <c r="H64" s="192"/>
      <c r="I64" s="192"/>
      <c r="J64" s="192"/>
      <c r="K64" s="192"/>
      <c r="L64" s="192"/>
      <c r="M64" s="192"/>
      <c r="N64" s="192"/>
    </row>
    <row r="65" spans="2:14" ht="20.100000000000001" customHeight="1">
      <c r="B65" s="117"/>
      <c r="C65" s="63"/>
      <c r="D65" s="63"/>
      <c r="E65" s="63"/>
      <c r="F65" s="63"/>
      <c r="G65" s="190"/>
      <c r="H65" s="63"/>
      <c r="I65" s="63"/>
      <c r="J65" s="63"/>
      <c r="K65" s="63"/>
      <c r="L65" s="63"/>
      <c r="M65" s="63"/>
      <c r="N65" s="63"/>
    </row>
    <row r="66" spans="2:14" ht="20.100000000000001" customHeight="1">
      <c r="B66" s="63"/>
      <c r="C66" s="63"/>
      <c r="D66" s="63"/>
      <c r="E66" s="63"/>
      <c r="F66" s="63"/>
      <c r="G66" s="63"/>
      <c r="H66" s="63"/>
      <c r="I66" s="63"/>
      <c r="J66" s="190"/>
      <c r="K66" s="63"/>
      <c r="L66" s="63"/>
      <c r="M66" s="63"/>
      <c r="N66" s="63"/>
    </row>
    <row r="67" spans="2:14" ht="20.100000000000001" customHeight="1">
      <c r="B67" s="63"/>
      <c r="C67" s="192"/>
      <c r="D67" s="192"/>
      <c r="E67" s="192"/>
      <c r="F67" s="192"/>
      <c r="G67" s="192"/>
      <c r="H67" s="192"/>
      <c r="I67" s="192"/>
      <c r="J67" s="192"/>
      <c r="K67" s="192"/>
      <c r="L67" s="192"/>
      <c r="M67" s="192"/>
      <c r="N67" s="192"/>
    </row>
    <row r="68" spans="2:14" ht="20.100000000000001" customHeight="1">
      <c r="B68" s="63"/>
    </row>
    <row r="69" spans="2:14" ht="20.100000000000001" customHeight="1">
      <c r="B69" s="84"/>
    </row>
    <row r="70" spans="2:14" ht="20.100000000000001" customHeight="1"/>
    <row r="71" spans="2:14" ht="20.100000000000001" customHeight="1"/>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5"/>
    <row r="88" ht="14.45" customHeight="1"/>
    <row r="89" ht="14.45" customHeight="1"/>
    <row r="90" ht="14.45" customHeight="1"/>
  </sheetData>
  <mergeCells count="4">
    <mergeCell ref="C5:E5"/>
    <mergeCell ref="F5:H5"/>
    <mergeCell ref="I5:K5"/>
    <mergeCell ref="L5:N5"/>
  </mergeCells>
  <conditionalFormatting sqref="I62:K62">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B62" sqref="B62"/>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62" customFormat="1" ht="20.100000000000001" customHeight="1">
      <c r="A2" s="194"/>
      <c r="B2" s="87" t="s">
        <v>17</v>
      </c>
      <c r="C2" s="191"/>
      <c r="D2" s="191"/>
      <c r="E2" s="191"/>
      <c r="F2" s="191"/>
      <c r="G2" s="191"/>
      <c r="H2" s="191"/>
      <c r="I2" s="191"/>
      <c r="J2" s="191"/>
      <c r="K2" s="191"/>
      <c r="L2" s="191"/>
      <c r="M2" s="191"/>
      <c r="N2" s="191"/>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row>
    <row r="3" spans="1:102" ht="20.100000000000001" customHeight="1">
      <c r="B3" s="91" t="s">
        <v>2</v>
      </c>
      <c r="H3" s="162"/>
      <c r="J3" s="63"/>
      <c r="K3" s="63"/>
      <c r="L3" s="63"/>
      <c r="M3" s="63"/>
      <c r="N3" s="63"/>
    </row>
    <row r="4" spans="1:102" ht="20.100000000000001" customHeight="1">
      <c r="B4" s="230"/>
    </row>
    <row r="5" spans="1:102" s="95" customFormat="1" ht="20.100000000000001" customHeight="1">
      <c r="A5" s="93"/>
      <c r="B5" s="232"/>
      <c r="C5" s="656" t="s">
        <v>209</v>
      </c>
      <c r="D5" s="657"/>
      <c r="E5" s="658"/>
      <c r="F5" s="656" t="s">
        <v>195</v>
      </c>
      <c r="G5" s="657"/>
      <c r="H5" s="658"/>
      <c r="I5" s="656" t="s">
        <v>196</v>
      </c>
      <c r="J5" s="657"/>
      <c r="K5" s="658"/>
      <c r="L5" s="656" t="s">
        <v>197</v>
      </c>
      <c r="M5" s="657"/>
      <c r="N5" s="658"/>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3"/>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298</v>
      </c>
      <c r="C7" s="336">
        <v>3848.6118875100005</v>
      </c>
      <c r="D7" s="170">
        <v>4157.8073454300002</v>
      </c>
      <c r="E7" s="171">
        <v>4176.0341276600002</v>
      </c>
      <c r="F7" s="252">
        <v>4.8692615290248087</v>
      </c>
      <c r="G7" s="298">
        <v>4.7332211295530131</v>
      </c>
      <c r="H7" s="299">
        <v>4.9759228152294002</v>
      </c>
      <c r="I7" s="252">
        <v>286.78527885850366</v>
      </c>
      <c r="J7" s="298">
        <v>220.38525593685793</v>
      </c>
      <c r="K7" s="299">
        <v>215.29440405438822</v>
      </c>
      <c r="L7" s="252">
        <v>13.964325254363635</v>
      </c>
      <c r="M7" s="298">
        <v>10.431321500422845</v>
      </c>
      <c r="N7" s="299">
        <v>10.712883371254474</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20.433727009999998</v>
      </c>
      <c r="D8" s="176">
        <v>37.277994999999997</v>
      </c>
      <c r="E8" s="177">
        <v>33.239328359999995</v>
      </c>
      <c r="F8" s="178">
        <v>57.43336247105907</v>
      </c>
      <c r="G8" s="179">
        <v>0.7518496904138755</v>
      </c>
      <c r="H8" s="180">
        <v>0.95594726391156259</v>
      </c>
      <c r="I8" s="178">
        <v>112.10885764567857</v>
      </c>
      <c r="J8" s="179">
        <v>2266.5257298300676</v>
      </c>
      <c r="K8" s="180">
        <v>2329.1582655508432</v>
      </c>
      <c r="L8" s="178">
        <v>64.387886573806185</v>
      </c>
      <c r="M8" s="179">
        <v>17.040866682878196</v>
      </c>
      <c r="N8" s="180">
        <v>22.265524711703293</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0</v>
      </c>
      <c r="D9" s="176">
        <v>0</v>
      </c>
      <c r="E9" s="177">
        <v>0</v>
      </c>
      <c r="F9" s="178" t="s">
        <v>301</v>
      </c>
      <c r="G9" s="179" t="s">
        <v>301</v>
      </c>
      <c r="H9" s="180" t="s">
        <v>301</v>
      </c>
      <c r="I9" s="178" t="s">
        <v>302</v>
      </c>
      <c r="J9" s="179" t="s">
        <v>302</v>
      </c>
      <c r="K9" s="180" t="s">
        <v>302</v>
      </c>
      <c r="L9" s="178" t="s">
        <v>302</v>
      </c>
      <c r="M9" s="179" t="s">
        <v>302</v>
      </c>
      <c r="N9" s="180" t="s">
        <v>302</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58.731761650000003</v>
      </c>
      <c r="D10" s="176">
        <v>54.396027899999993</v>
      </c>
      <c r="E10" s="177">
        <v>58.395099119999998</v>
      </c>
      <c r="F10" s="178">
        <v>7.3245886538123282</v>
      </c>
      <c r="G10" s="179">
        <v>8.3238781484631161</v>
      </c>
      <c r="H10" s="180">
        <v>7.4369869825473129</v>
      </c>
      <c r="I10" s="178">
        <v>307.17826599631633</v>
      </c>
      <c r="J10" s="179">
        <v>233.79582608388066</v>
      </c>
      <c r="K10" s="180">
        <v>243.02988863553475</v>
      </c>
      <c r="L10" s="178">
        <v>22.499544418143632</v>
      </c>
      <c r="M10" s="179">
        <v>19.460879679414976</v>
      </c>
      <c r="N10" s="180">
        <v>18.07410118152395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0.26258374000000001</v>
      </c>
      <c r="D11" s="176">
        <v>0.18931033</v>
      </c>
      <c r="E11" s="177">
        <v>0.18931033</v>
      </c>
      <c r="F11" s="178">
        <v>100</v>
      </c>
      <c r="G11" s="179">
        <v>100</v>
      </c>
      <c r="H11" s="180">
        <v>100</v>
      </c>
      <c r="I11" s="178">
        <v>100</v>
      </c>
      <c r="J11" s="179">
        <v>100</v>
      </c>
      <c r="K11" s="180">
        <v>100</v>
      </c>
      <c r="L11" s="178">
        <v>100</v>
      </c>
      <c r="M11" s="179">
        <v>100</v>
      </c>
      <c r="N11" s="180">
        <v>100</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71</v>
      </c>
      <c r="C12" s="105">
        <v>9.066279999999999</v>
      </c>
      <c r="D12" s="176">
        <v>8.241377</v>
      </c>
      <c r="E12" s="177">
        <v>7.4284409999999994</v>
      </c>
      <c r="F12" s="178">
        <v>46.567566852115753</v>
      </c>
      <c r="G12" s="179">
        <v>52.578118923573079</v>
      </c>
      <c r="H12" s="180">
        <v>59.297260353821216</v>
      </c>
      <c r="I12" s="178">
        <v>101.79789130415216</v>
      </c>
      <c r="J12" s="179">
        <v>101.520668168111</v>
      </c>
      <c r="K12" s="180">
        <v>99.156205120614445</v>
      </c>
      <c r="L12" s="178">
        <v>47.404801087105184</v>
      </c>
      <c r="M12" s="179">
        <v>53.37765764143542</v>
      </c>
      <c r="N12" s="180">
        <v>58.796913107339741</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56</v>
      </c>
      <c r="C13" s="105">
        <v>1300.1010020000001</v>
      </c>
      <c r="D13" s="176">
        <v>1160.1793409999998</v>
      </c>
      <c r="E13" s="177">
        <v>1211.702172</v>
      </c>
      <c r="F13" s="178">
        <v>8.0686201947869876</v>
      </c>
      <c r="G13" s="179">
        <v>5.5399461728563928</v>
      </c>
      <c r="H13" s="180">
        <v>5.621480061191142</v>
      </c>
      <c r="I13" s="178">
        <v>204.02607861269152</v>
      </c>
      <c r="J13" s="179">
        <v>263.25195538782805</v>
      </c>
      <c r="K13" s="180">
        <v>269.56089175230886</v>
      </c>
      <c r="L13" s="178">
        <v>16.462089381575602</v>
      </c>
      <c r="M13" s="179">
        <v>14.584016627477601</v>
      </c>
      <c r="N13" s="180">
        <v>15.153311782625078</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0</v>
      </c>
      <c r="D14" s="176">
        <v>8.1384050000000006</v>
      </c>
      <c r="E14" s="177">
        <v>7.4989989999999995</v>
      </c>
      <c r="F14" s="178" t="s">
        <v>301</v>
      </c>
      <c r="G14" s="179">
        <v>0.20190688470283794</v>
      </c>
      <c r="H14" s="180">
        <v>0</v>
      </c>
      <c r="I14" s="178" t="s">
        <v>302</v>
      </c>
      <c r="J14" s="179">
        <v>425.3894839337878</v>
      </c>
      <c r="K14" s="180" t="s">
        <v>302</v>
      </c>
      <c r="L14" s="178" t="s">
        <v>302</v>
      </c>
      <c r="M14" s="179">
        <v>0.85889065486419014</v>
      </c>
      <c r="N14" s="180">
        <v>0.69726639515487343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228</v>
      </c>
      <c r="C15" s="105">
        <v>0</v>
      </c>
      <c r="D15" s="176">
        <v>0</v>
      </c>
      <c r="E15" s="177">
        <v>0</v>
      </c>
      <c r="F15" s="178" t="s">
        <v>301</v>
      </c>
      <c r="G15" s="179" t="s">
        <v>301</v>
      </c>
      <c r="H15" s="180" t="s">
        <v>301</v>
      </c>
      <c r="I15" s="178" t="s">
        <v>302</v>
      </c>
      <c r="J15" s="179" t="s">
        <v>302</v>
      </c>
      <c r="K15" s="180" t="s">
        <v>302</v>
      </c>
      <c r="L15" s="178" t="s">
        <v>302</v>
      </c>
      <c r="M15" s="179" t="s">
        <v>302</v>
      </c>
      <c r="N15" s="180" t="s">
        <v>302</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6">
        <v>0</v>
      </c>
      <c r="E16" s="177">
        <v>0</v>
      </c>
      <c r="F16" s="178" t="s">
        <v>301</v>
      </c>
      <c r="G16" s="179" t="s">
        <v>301</v>
      </c>
      <c r="H16" s="180" t="s">
        <v>301</v>
      </c>
      <c r="I16" s="178" t="s">
        <v>302</v>
      </c>
      <c r="J16" s="179" t="s">
        <v>302</v>
      </c>
      <c r="K16" s="180" t="s">
        <v>302</v>
      </c>
      <c r="L16" s="178" t="s">
        <v>302</v>
      </c>
      <c r="M16" s="179" t="s">
        <v>302</v>
      </c>
      <c r="N16" s="180" t="s">
        <v>302</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1896.32120811</v>
      </c>
      <c r="D17" s="176">
        <v>2469.0106962000004</v>
      </c>
      <c r="E17" s="177">
        <v>2442.0361918499998</v>
      </c>
      <c r="F17" s="178">
        <v>3.0267422314601133</v>
      </c>
      <c r="G17" s="179">
        <v>4.709349095933657</v>
      </c>
      <c r="H17" s="180">
        <v>5.1803715134198383</v>
      </c>
      <c r="I17" s="178">
        <v>231.35349478734511</v>
      </c>
      <c r="J17" s="179">
        <v>187.77261827661707</v>
      </c>
      <c r="K17" s="180">
        <v>174.19037509526058</v>
      </c>
      <c r="L17" s="178">
        <v>7.0024739306874473</v>
      </c>
      <c r="M17" s="179">
        <v>8.8428681012208212</v>
      </c>
      <c r="N17" s="180">
        <v>9.0237085705540423</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6">
        <v>0</v>
      </c>
      <c r="E18" s="177">
        <v>0</v>
      </c>
      <c r="F18" s="178" t="s">
        <v>301</v>
      </c>
      <c r="G18" s="179" t="s">
        <v>301</v>
      </c>
      <c r="H18" s="180" t="s">
        <v>301</v>
      </c>
      <c r="I18" s="178" t="s">
        <v>302</v>
      </c>
      <c r="J18" s="179" t="s">
        <v>302</v>
      </c>
      <c r="K18" s="180" t="s">
        <v>302</v>
      </c>
      <c r="L18" s="178" t="s">
        <v>302</v>
      </c>
      <c r="M18" s="179" t="s">
        <v>302</v>
      </c>
      <c r="N18" s="180" t="s">
        <v>302</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0</v>
      </c>
      <c r="D19" s="176">
        <v>0</v>
      </c>
      <c r="E19" s="177">
        <v>0</v>
      </c>
      <c r="F19" s="178" t="s">
        <v>301</v>
      </c>
      <c r="G19" s="179" t="s">
        <v>301</v>
      </c>
      <c r="H19" s="180" t="s">
        <v>301</v>
      </c>
      <c r="I19" s="178" t="s">
        <v>302</v>
      </c>
      <c r="J19" s="179" t="s">
        <v>302</v>
      </c>
      <c r="K19" s="180" t="s">
        <v>302</v>
      </c>
      <c r="L19" s="178" t="s">
        <v>302</v>
      </c>
      <c r="M19" s="179" t="s">
        <v>302</v>
      </c>
      <c r="N19" s="180" t="s">
        <v>302</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65</v>
      </c>
      <c r="C20" s="105">
        <v>0</v>
      </c>
      <c r="D20" s="176">
        <v>0</v>
      </c>
      <c r="E20" s="177">
        <v>0</v>
      </c>
      <c r="F20" s="178" t="s">
        <v>301</v>
      </c>
      <c r="G20" s="179" t="s">
        <v>301</v>
      </c>
      <c r="H20" s="180" t="s">
        <v>301</v>
      </c>
      <c r="I20" s="178" t="s">
        <v>302</v>
      </c>
      <c r="J20" s="179" t="s">
        <v>302</v>
      </c>
      <c r="K20" s="180" t="s">
        <v>302</v>
      </c>
      <c r="L20" s="178" t="s">
        <v>302</v>
      </c>
      <c r="M20" s="179" t="s">
        <v>302</v>
      </c>
      <c r="N20" s="180" t="s">
        <v>302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6">
        <v>0</v>
      </c>
      <c r="E22" s="177">
        <v>0</v>
      </c>
      <c r="F22" s="178" t="s">
        <v>301</v>
      </c>
      <c r="G22" s="179" t="s">
        <v>301</v>
      </c>
      <c r="H22" s="180" t="s">
        <v>301</v>
      </c>
      <c r="I22" s="178" t="s">
        <v>302</v>
      </c>
      <c r="J22" s="179" t="s">
        <v>302</v>
      </c>
      <c r="K22" s="180" t="s">
        <v>302</v>
      </c>
      <c r="L22" s="178" t="s">
        <v>302</v>
      </c>
      <c r="M22" s="179" t="s">
        <v>302</v>
      </c>
      <c r="N22" s="180" t="s">
        <v>302</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227</v>
      </c>
      <c r="C24" s="105">
        <v>0</v>
      </c>
      <c r="D24" s="176">
        <v>0</v>
      </c>
      <c r="E24" s="177">
        <v>0</v>
      </c>
      <c r="F24" s="178" t="s">
        <v>301</v>
      </c>
      <c r="G24" s="179" t="s">
        <v>301</v>
      </c>
      <c r="H24" s="180" t="s">
        <v>301</v>
      </c>
      <c r="I24" s="178" t="s">
        <v>302</v>
      </c>
      <c r="J24" s="179" t="s">
        <v>302</v>
      </c>
      <c r="K24" s="180" t="s">
        <v>302</v>
      </c>
      <c r="L24" s="178" t="s">
        <v>302</v>
      </c>
      <c r="M24" s="179" t="s">
        <v>302</v>
      </c>
      <c r="N24" s="180" t="s">
        <v>302</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0</v>
      </c>
      <c r="D26" s="176">
        <v>0</v>
      </c>
      <c r="E26" s="177">
        <v>0</v>
      </c>
      <c r="F26" s="178" t="s">
        <v>301</v>
      </c>
      <c r="G26" s="179" t="s">
        <v>301</v>
      </c>
      <c r="H26" s="180" t="s">
        <v>301</v>
      </c>
      <c r="I26" s="178" t="s">
        <v>302</v>
      </c>
      <c r="J26" s="179" t="s">
        <v>302</v>
      </c>
      <c r="K26" s="180" t="s">
        <v>302</v>
      </c>
      <c r="L26" s="178" t="s">
        <v>302</v>
      </c>
      <c r="M26" s="179" t="s">
        <v>302</v>
      </c>
      <c r="N26" s="180" t="s">
        <v>302</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67</v>
      </c>
      <c r="C27" s="105">
        <v>0</v>
      </c>
      <c r="D27" s="176">
        <v>0</v>
      </c>
      <c r="E27" s="177">
        <v>0</v>
      </c>
      <c r="F27" s="178" t="s">
        <v>301</v>
      </c>
      <c r="G27" s="179" t="s">
        <v>301</v>
      </c>
      <c r="H27" s="180" t="s">
        <v>301</v>
      </c>
      <c r="I27" s="178" t="s">
        <v>302</v>
      </c>
      <c r="J27" s="179" t="s">
        <v>302</v>
      </c>
      <c r="K27" s="180" t="s">
        <v>302</v>
      </c>
      <c r="L27" s="178" t="s">
        <v>302</v>
      </c>
      <c r="M27" s="179" t="s">
        <v>302</v>
      </c>
      <c r="N27" s="180" t="s">
        <v>302</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0</v>
      </c>
      <c r="D28" s="176">
        <v>0</v>
      </c>
      <c r="E28" s="177">
        <v>0</v>
      </c>
      <c r="F28" s="178" t="s">
        <v>301</v>
      </c>
      <c r="G28" s="179" t="s">
        <v>301</v>
      </c>
      <c r="H28" s="180" t="s">
        <v>301</v>
      </c>
      <c r="I28" s="178" t="s">
        <v>302</v>
      </c>
      <c r="J28" s="179" t="s">
        <v>302</v>
      </c>
      <c r="K28" s="180" t="s">
        <v>302</v>
      </c>
      <c r="L28" s="178" t="s">
        <v>302</v>
      </c>
      <c r="M28" s="179" t="s">
        <v>302</v>
      </c>
      <c r="N28" s="180" t="s">
        <v>302</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152.01667900000001</v>
      </c>
      <c r="D30" s="176">
        <v>115.600967</v>
      </c>
      <c r="E30" s="177">
        <v>119.25990900000001</v>
      </c>
      <c r="F30" s="178">
        <v>8.039907252545624E-3</v>
      </c>
      <c r="G30" s="179">
        <v>0.21280444825344758</v>
      </c>
      <c r="H30" s="180">
        <v>0.1850730910753923</v>
      </c>
      <c r="I30" s="178">
        <v>55095.13991163476</v>
      </c>
      <c r="J30" s="179">
        <v>973.3207590120486</v>
      </c>
      <c r="K30" s="180">
        <v>862.8145416323091</v>
      </c>
      <c r="L30" s="178">
        <v>4.4295981495556811</v>
      </c>
      <c r="M30" s="179">
        <v>2.0712698709518582</v>
      </c>
      <c r="N30" s="180">
        <v>1.5968375424468921</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6">
        <v>0</v>
      </c>
      <c r="E31" s="177">
        <v>0</v>
      </c>
      <c r="F31" s="178" t="s">
        <v>301</v>
      </c>
      <c r="G31" s="179" t="s">
        <v>301</v>
      </c>
      <c r="H31" s="180" t="s">
        <v>301</v>
      </c>
      <c r="I31" s="178" t="s">
        <v>302</v>
      </c>
      <c r="J31" s="179" t="s">
        <v>302</v>
      </c>
      <c r="K31" s="180" t="s">
        <v>302</v>
      </c>
      <c r="L31" s="178" t="s">
        <v>302</v>
      </c>
      <c r="M31" s="179" t="s">
        <v>302</v>
      </c>
      <c r="N31" s="180" t="s">
        <v>302</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31</v>
      </c>
      <c r="C32" s="105">
        <v>411.67864600000001</v>
      </c>
      <c r="D32" s="176">
        <v>304.77322600000002</v>
      </c>
      <c r="E32" s="177">
        <v>296.28467700000004</v>
      </c>
      <c r="F32" s="178">
        <v>1.10951176223991</v>
      </c>
      <c r="G32" s="179">
        <v>2.1844212129053617</v>
      </c>
      <c r="H32" s="180">
        <v>1.2483315159764403</v>
      </c>
      <c r="I32" s="178">
        <v>637.14660776513301</v>
      </c>
      <c r="J32" s="179">
        <v>333.32226316332583</v>
      </c>
      <c r="K32" s="180">
        <v>511.79830828566912</v>
      </c>
      <c r="L32" s="178">
        <v>7.0692165558667321</v>
      </c>
      <c r="M32" s="179">
        <v>7.2811622238759242</v>
      </c>
      <c r="N32" s="180">
        <v>6.3889395805642692</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0</v>
      </c>
      <c r="D33" s="176">
        <v>0</v>
      </c>
      <c r="E33" s="177">
        <v>0</v>
      </c>
      <c r="F33" s="178" t="s">
        <v>301</v>
      </c>
      <c r="G33" s="179" t="s">
        <v>301</v>
      </c>
      <c r="H33" s="180" t="s">
        <v>301</v>
      </c>
      <c r="I33" s="178" t="s">
        <v>302</v>
      </c>
      <c r="J33" s="179" t="s">
        <v>302</v>
      </c>
      <c r="K33" s="180" t="s">
        <v>302</v>
      </c>
      <c r="L33" s="178" t="s">
        <v>302</v>
      </c>
      <c r="M33" s="179" t="s">
        <v>302</v>
      </c>
      <c r="N33" s="180" t="s">
        <v>302</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6">
        <v>0</v>
      </c>
      <c r="E35" s="177">
        <v>0</v>
      </c>
      <c r="F35" s="178" t="s">
        <v>301</v>
      </c>
      <c r="G35" s="179" t="s">
        <v>301</v>
      </c>
      <c r="H35" s="180" t="s">
        <v>301</v>
      </c>
      <c r="I35" s="178" t="s">
        <v>302</v>
      </c>
      <c r="J35" s="179" t="s">
        <v>302</v>
      </c>
      <c r="K35" s="180" t="s">
        <v>302</v>
      </c>
      <c r="L35" s="178" t="s">
        <v>302</v>
      </c>
      <c r="M35" s="179" t="s">
        <v>302</v>
      </c>
      <c r="N35" s="180" t="s">
        <v>302</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299</v>
      </c>
      <c r="C36" s="105">
        <v>0</v>
      </c>
      <c r="D36" s="176">
        <v>0</v>
      </c>
      <c r="E36" s="177">
        <v>0</v>
      </c>
      <c r="F36" s="178" t="s">
        <v>301</v>
      </c>
      <c r="G36" s="179" t="s">
        <v>301</v>
      </c>
      <c r="H36" s="180" t="s">
        <v>301</v>
      </c>
      <c r="I36" s="178" t="s">
        <v>302</v>
      </c>
      <c r="J36" s="179" t="s">
        <v>302</v>
      </c>
      <c r="K36" s="180" t="s">
        <v>302</v>
      </c>
      <c r="L36" s="178" t="s">
        <v>302</v>
      </c>
      <c r="M36" s="179" t="s">
        <v>302</v>
      </c>
      <c r="N36" s="180" t="s">
        <v>302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6">
        <v>0</v>
      </c>
      <c r="E37" s="177">
        <v>0</v>
      </c>
      <c r="F37" s="178" t="s">
        <v>301</v>
      </c>
      <c r="G37" s="179" t="s">
        <v>301</v>
      </c>
      <c r="H37" s="180" t="s">
        <v>301</v>
      </c>
      <c r="I37" s="178" t="s">
        <v>302</v>
      </c>
      <c r="J37" s="179" t="s">
        <v>302</v>
      </c>
      <c r="K37" s="180" t="s">
        <v>302</v>
      </c>
      <c r="L37" s="178" t="s">
        <v>302</v>
      </c>
      <c r="M37" s="179" t="s">
        <v>302</v>
      </c>
      <c r="N37" s="180" t="s">
        <v>302</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6">
        <v>0</v>
      </c>
      <c r="E38" s="177">
        <v>0</v>
      </c>
      <c r="F38" s="178" t="s">
        <v>301</v>
      </c>
      <c r="G38" s="179" t="s">
        <v>301</v>
      </c>
      <c r="H38" s="180" t="s">
        <v>301</v>
      </c>
      <c r="I38" s="178" t="s">
        <v>302</v>
      </c>
      <c r="J38" s="179" t="s">
        <v>302</v>
      </c>
      <c r="K38" s="180" t="s">
        <v>302</v>
      </c>
      <c r="L38" s="178" t="s">
        <v>302</v>
      </c>
      <c r="M38" s="179" t="s">
        <v>302</v>
      </c>
      <c r="N38" s="180" t="s">
        <v>302</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6">
        <v>0</v>
      </c>
      <c r="E40" s="177">
        <v>0</v>
      </c>
      <c r="F40" s="178" t="s">
        <v>301</v>
      </c>
      <c r="G40" s="179" t="s">
        <v>301</v>
      </c>
      <c r="H40" s="180" t="s">
        <v>301</v>
      </c>
      <c r="I40" s="178" t="s">
        <v>302</v>
      </c>
      <c r="J40" s="179" t="s">
        <v>302</v>
      </c>
      <c r="K40" s="180" t="s">
        <v>302</v>
      </c>
      <c r="L40" s="178" t="s">
        <v>302</v>
      </c>
      <c r="M40" s="179" t="s">
        <v>302</v>
      </c>
      <c r="N40" s="180" t="s">
        <v>302</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234</v>
      </c>
      <c r="C41" s="105">
        <v>0</v>
      </c>
      <c r="D41" s="176">
        <v>0</v>
      </c>
      <c r="E41" s="177">
        <v>0</v>
      </c>
      <c r="F41" s="178" t="s">
        <v>301</v>
      </c>
      <c r="G41" s="179" t="s">
        <v>301</v>
      </c>
      <c r="H41" s="180" t="s">
        <v>301</v>
      </c>
      <c r="I41" s="178" t="s">
        <v>302</v>
      </c>
      <c r="J41" s="179" t="s">
        <v>302</v>
      </c>
      <c r="K41" s="180" t="s">
        <v>302</v>
      </c>
      <c r="L41" s="178" t="s">
        <v>302</v>
      </c>
      <c r="M41" s="179" t="s">
        <v>302</v>
      </c>
      <c r="N41" s="180" t="s">
        <v>302</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59</v>
      </c>
      <c r="C42" s="105">
        <v>0</v>
      </c>
      <c r="D42" s="176">
        <v>0</v>
      </c>
      <c r="E42" s="177">
        <v>0</v>
      </c>
      <c r="F42" s="178" t="s">
        <v>301</v>
      </c>
      <c r="G42" s="179" t="s">
        <v>301</v>
      </c>
      <c r="H42" s="180" t="s">
        <v>301</v>
      </c>
      <c r="I42" s="178" t="s">
        <v>302</v>
      </c>
      <c r="J42" s="179" t="s">
        <v>302</v>
      </c>
      <c r="K42" s="180" t="s">
        <v>302</v>
      </c>
      <c r="L42" s="178" t="s">
        <v>302</v>
      </c>
      <c r="M42" s="179" t="s">
        <v>302</v>
      </c>
      <c r="N42" s="180" t="s">
        <v>302</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64</v>
      </c>
      <c r="C43" s="105">
        <v>0</v>
      </c>
      <c r="D43" s="176">
        <v>0</v>
      </c>
      <c r="E43" s="177">
        <v>0</v>
      </c>
      <c r="F43" s="178" t="s">
        <v>301</v>
      </c>
      <c r="G43" s="179" t="s">
        <v>301</v>
      </c>
      <c r="H43" s="180" t="s">
        <v>301</v>
      </c>
      <c r="I43" s="178" t="s">
        <v>302</v>
      </c>
      <c r="J43" s="179" t="s">
        <v>302</v>
      </c>
      <c r="K43" s="180" t="s">
        <v>302</v>
      </c>
      <c r="L43" s="178" t="s">
        <v>302</v>
      </c>
      <c r="M43" s="179" t="s">
        <v>302</v>
      </c>
      <c r="N43" s="180" t="s">
        <v>302</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6">
        <v>0</v>
      </c>
      <c r="E45" s="177">
        <v>0</v>
      </c>
      <c r="F45" s="178" t="s">
        <v>301</v>
      </c>
      <c r="G45" s="179" t="s">
        <v>301</v>
      </c>
      <c r="H45" s="180" t="s">
        <v>301</v>
      </c>
      <c r="I45" s="178" t="s">
        <v>302</v>
      </c>
      <c r="J45" s="179" t="s">
        <v>302</v>
      </c>
      <c r="K45" s="180" t="s">
        <v>302</v>
      </c>
      <c r="L45" s="178" t="s">
        <v>302</v>
      </c>
      <c r="M45" s="179" t="s">
        <v>302</v>
      </c>
      <c r="N45" s="180" t="s">
        <v>302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6">
        <v>0</v>
      </c>
      <c r="E49" s="177">
        <v>0</v>
      </c>
      <c r="F49" s="178" t="s">
        <v>301</v>
      </c>
      <c r="G49" s="179" t="s">
        <v>301</v>
      </c>
      <c r="H49" s="180" t="s">
        <v>301</v>
      </c>
      <c r="I49" s="178" t="s">
        <v>302</v>
      </c>
      <c r="J49" s="179" t="s">
        <v>302</v>
      </c>
      <c r="K49" s="180" t="s">
        <v>302</v>
      </c>
      <c r="L49" s="178" t="s">
        <v>302</v>
      </c>
      <c r="M49" s="179" t="s">
        <v>302</v>
      </c>
      <c r="N49" s="180" t="s">
        <v>302</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38</v>
      </c>
      <c r="C50" s="105">
        <v>0</v>
      </c>
      <c r="D50" s="176">
        <v>0</v>
      </c>
      <c r="E50" s="177">
        <v>0</v>
      </c>
      <c r="F50" s="178" t="s">
        <v>301</v>
      </c>
      <c r="G50" s="179" t="s">
        <v>301</v>
      </c>
      <c r="H50" s="180" t="s">
        <v>301</v>
      </c>
      <c r="I50" s="178" t="s">
        <v>302</v>
      </c>
      <c r="J50" s="179" t="s">
        <v>302</v>
      </c>
      <c r="K50" s="180" t="s">
        <v>302</v>
      </c>
      <c r="L50" s="178" t="s">
        <v>302</v>
      </c>
      <c r="M50" s="179" t="s">
        <v>302</v>
      </c>
      <c r="N50" s="180" t="s">
        <v>302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232</v>
      </c>
      <c r="C51" s="105">
        <v>0</v>
      </c>
      <c r="D51" s="176">
        <v>0</v>
      </c>
      <c r="E51" s="177">
        <v>0</v>
      </c>
      <c r="F51" s="178" t="s">
        <v>301</v>
      </c>
      <c r="G51" s="179" t="s">
        <v>301</v>
      </c>
      <c r="H51" s="180" t="s">
        <v>301</v>
      </c>
      <c r="I51" s="178" t="s">
        <v>302</v>
      </c>
      <c r="J51" s="179" t="s">
        <v>302</v>
      </c>
      <c r="K51" s="180" t="s">
        <v>302</v>
      </c>
      <c r="L51" s="178" t="s">
        <v>302</v>
      </c>
      <c r="M51" s="179" t="s">
        <v>302</v>
      </c>
      <c r="N51" s="180" t="s">
        <v>302</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6">
        <v>0</v>
      </c>
      <c r="E52" s="177">
        <v>0</v>
      </c>
      <c r="F52" s="178" t="s">
        <v>301</v>
      </c>
      <c r="G52" s="179" t="s">
        <v>301</v>
      </c>
      <c r="H52" s="180" t="s">
        <v>301</v>
      </c>
      <c r="I52" s="178" t="s">
        <v>302</v>
      </c>
      <c r="J52" s="179" t="s">
        <v>302</v>
      </c>
      <c r="K52" s="180" t="s">
        <v>302</v>
      </c>
      <c r="L52" s="178" t="s">
        <v>302</v>
      </c>
      <c r="M52" s="179" t="s">
        <v>302</v>
      </c>
      <c r="N52" s="180" t="s">
        <v>302</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0</v>
      </c>
      <c r="D54" s="176">
        <v>0</v>
      </c>
      <c r="E54" s="177">
        <v>0</v>
      </c>
      <c r="F54" s="178" t="s">
        <v>301</v>
      </c>
      <c r="G54" s="179" t="s">
        <v>301</v>
      </c>
      <c r="H54" s="180" t="s">
        <v>301</v>
      </c>
      <c r="I54" s="178" t="s">
        <v>302</v>
      </c>
      <c r="J54" s="179" t="s">
        <v>302</v>
      </c>
      <c r="K54" s="180" t="s">
        <v>302</v>
      </c>
      <c r="L54" s="178" t="s">
        <v>302</v>
      </c>
      <c r="M54" s="179" t="s">
        <v>302</v>
      </c>
      <c r="N54" s="180" t="s">
        <v>302</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6">
        <v>0</v>
      </c>
      <c r="E55" s="177">
        <v>0</v>
      </c>
      <c r="F55" s="178" t="s">
        <v>301</v>
      </c>
      <c r="G55" s="179" t="s">
        <v>301</v>
      </c>
      <c r="H55" s="180" t="s">
        <v>301</v>
      </c>
      <c r="I55" s="178" t="s">
        <v>302</v>
      </c>
      <c r="J55" s="179" t="s">
        <v>302</v>
      </c>
      <c r="K55" s="180" t="s">
        <v>302</v>
      </c>
      <c r="L55" s="178" t="s">
        <v>302</v>
      </c>
      <c r="M55" s="179" t="s">
        <v>302</v>
      </c>
      <c r="N55" s="180" t="s">
        <v>302</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235</v>
      </c>
      <c r="C56" s="105">
        <v>0</v>
      </c>
      <c r="D56" s="176">
        <v>0</v>
      </c>
      <c r="E56" s="177">
        <v>0</v>
      </c>
      <c r="F56" s="178" t="s">
        <v>301</v>
      </c>
      <c r="G56" s="179" t="s">
        <v>301</v>
      </c>
      <c r="H56" s="180" t="s">
        <v>301</v>
      </c>
      <c r="I56" s="178" t="s">
        <v>302</v>
      </c>
      <c r="J56" s="179" t="s">
        <v>302</v>
      </c>
      <c r="K56" s="180" t="s">
        <v>302</v>
      </c>
      <c r="L56" s="178" t="s">
        <v>302</v>
      </c>
      <c r="M56" s="179" t="s">
        <v>302</v>
      </c>
      <c r="N56" s="180" t="s">
        <v>302</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300</v>
      </c>
      <c r="C57" s="105">
        <v>0</v>
      </c>
      <c r="D57" s="176">
        <v>0</v>
      </c>
      <c r="E57" s="177">
        <v>0</v>
      </c>
      <c r="F57" s="178" t="s">
        <v>301</v>
      </c>
      <c r="G57" s="179" t="s">
        <v>301</v>
      </c>
      <c r="H57" s="180" t="s">
        <v>301</v>
      </c>
      <c r="I57" s="178" t="s">
        <v>302</v>
      </c>
      <c r="J57" s="179" t="s">
        <v>302</v>
      </c>
      <c r="K57" s="180" t="s">
        <v>302</v>
      </c>
      <c r="L57" s="178" t="s">
        <v>302</v>
      </c>
      <c r="M57" s="179" t="s">
        <v>302</v>
      </c>
      <c r="N57" s="180" t="s">
        <v>302</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68</v>
      </c>
      <c r="C58" s="105">
        <v>0</v>
      </c>
      <c r="D58" s="176">
        <v>0</v>
      </c>
      <c r="E58" s="177">
        <v>0</v>
      </c>
      <c r="F58" s="178" t="s">
        <v>301</v>
      </c>
      <c r="G58" s="179" t="s">
        <v>301</v>
      </c>
      <c r="H58" s="180" t="s">
        <v>301</v>
      </c>
      <c r="I58" s="178" t="s">
        <v>302</v>
      </c>
      <c r="J58" s="179" t="s">
        <v>302</v>
      </c>
      <c r="K58" s="180" t="s">
        <v>302</v>
      </c>
      <c r="L58" s="178" t="s">
        <v>302</v>
      </c>
      <c r="M58" s="179" t="s">
        <v>302</v>
      </c>
      <c r="N58" s="180" t="s">
        <v>302</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55</v>
      </c>
      <c r="C59" s="105">
        <v>0</v>
      </c>
      <c r="D59" s="176">
        <v>0</v>
      </c>
      <c r="E59" s="177">
        <v>0</v>
      </c>
      <c r="F59" s="178" t="s">
        <v>301</v>
      </c>
      <c r="G59" s="179" t="s">
        <v>301</v>
      </c>
      <c r="H59" s="180" t="s">
        <v>301</v>
      </c>
      <c r="I59" s="178" t="s">
        <v>302</v>
      </c>
      <c r="J59" s="179" t="s">
        <v>302</v>
      </c>
      <c r="K59" s="180" t="s">
        <v>302</v>
      </c>
      <c r="L59" s="178" t="s">
        <v>302</v>
      </c>
      <c r="M59" s="179" t="s">
        <v>302</v>
      </c>
      <c r="N59" s="180" t="s">
        <v>302</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6">
        <v>0</v>
      </c>
      <c r="E60" s="177">
        <v>0</v>
      </c>
      <c r="F60" s="178" t="s">
        <v>301</v>
      </c>
      <c r="G60" s="179" t="s">
        <v>301</v>
      </c>
      <c r="H60" s="180" t="s">
        <v>301</v>
      </c>
      <c r="I60" s="178" t="s">
        <v>302</v>
      </c>
      <c r="J60" s="179" t="s">
        <v>302</v>
      </c>
      <c r="K60" s="180" t="s">
        <v>302</v>
      </c>
      <c r="L60" s="178" t="s">
        <v>302</v>
      </c>
      <c r="M60" s="179" t="s">
        <v>302</v>
      </c>
      <c r="N60" s="180" t="s">
        <v>302</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4"/>
      <c r="D61" s="185"/>
      <c r="E61" s="186"/>
      <c r="F61" s="187"/>
      <c r="G61" s="188"/>
      <c r="H61" s="189"/>
      <c r="I61" s="187"/>
      <c r="J61" s="188"/>
      <c r="K61" s="189"/>
      <c r="L61" s="187"/>
      <c r="M61" s="188"/>
      <c r="N61" s="189"/>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482</v>
      </c>
      <c r="C62" s="272"/>
      <c r="D62" s="333"/>
      <c r="E62" s="272"/>
      <c r="F62" s="334"/>
      <c r="G62" s="334"/>
      <c r="H62" s="334"/>
      <c r="I62" s="334"/>
      <c r="J62" s="334"/>
      <c r="K62" s="334"/>
      <c r="L62" s="334"/>
      <c r="M62" s="334"/>
      <c r="N62" s="334"/>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2"/>
      <c r="D64" s="192"/>
      <c r="E64" s="192"/>
      <c r="F64" s="192"/>
      <c r="G64" s="192"/>
      <c r="H64" s="192"/>
      <c r="I64" s="192"/>
      <c r="J64" s="192"/>
      <c r="K64" s="192"/>
      <c r="L64" s="192"/>
      <c r="M64" s="192"/>
      <c r="N64" s="192"/>
    </row>
    <row r="65" spans="2:14" ht="20.100000000000001" customHeight="1">
      <c r="B65" s="117"/>
      <c r="C65" s="63"/>
      <c r="D65" s="63"/>
      <c r="E65" s="63"/>
      <c r="F65" s="63"/>
      <c r="G65" s="190"/>
      <c r="H65" s="63"/>
      <c r="I65" s="63"/>
      <c r="J65" s="63"/>
      <c r="K65" s="63"/>
      <c r="L65" s="63"/>
      <c r="M65" s="63"/>
      <c r="N65" s="63"/>
    </row>
    <row r="66" spans="2:14" ht="20.100000000000001" customHeight="1">
      <c r="B66" s="63"/>
      <c r="C66" s="63"/>
      <c r="D66" s="63"/>
      <c r="E66" s="63"/>
      <c r="F66" s="63"/>
      <c r="G66" s="63"/>
      <c r="H66" s="63"/>
      <c r="I66" s="63"/>
      <c r="J66" s="190"/>
      <c r="K66" s="63"/>
      <c r="L66" s="63"/>
      <c r="M66" s="63"/>
      <c r="N66" s="63"/>
    </row>
    <row r="67" spans="2:14" ht="20.100000000000001" customHeight="1">
      <c r="B67" s="63"/>
      <c r="C67" s="192"/>
      <c r="D67" s="192"/>
      <c r="E67" s="192"/>
      <c r="F67" s="192"/>
      <c r="G67" s="192"/>
      <c r="H67" s="192"/>
      <c r="I67" s="192"/>
      <c r="J67" s="192"/>
      <c r="K67" s="192"/>
      <c r="L67" s="192"/>
      <c r="M67" s="192"/>
      <c r="N67" s="192"/>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O59" sqref="O59"/>
    </sheetView>
  </sheetViews>
  <sheetFormatPr baseColWidth="10" defaultColWidth="0" defaultRowHeight="15" zeroHeight="1"/>
  <cols>
    <col min="1" max="1" width="5.7109375" style="337" customWidth="1"/>
    <col min="2" max="2" width="35.7109375" style="337" customWidth="1"/>
    <col min="3" max="14" width="16.7109375" style="337" customWidth="1"/>
    <col min="15" max="15" width="11.42578125" style="337" customWidth="1"/>
    <col min="16" max="16" width="11.42578125" style="337" hidden="1" customWidth="1"/>
    <col min="17" max="102" width="0" style="337" hidden="1" customWidth="1"/>
    <col min="103" max="124" width="0" style="338" hidden="1" customWidth="1"/>
    <col min="125" max="16384" width="11.42578125" style="338" hidden="1"/>
  </cols>
  <sheetData>
    <row r="1" spans="1:124" ht="89.1" customHeight="1"/>
    <row r="2" spans="1:124" s="340" customFormat="1" ht="20.100000000000001" customHeight="1">
      <c r="A2" s="339"/>
      <c r="B2" s="87" t="s">
        <v>18</v>
      </c>
      <c r="C2" s="339"/>
      <c r="D2" s="339"/>
      <c r="E2" s="339"/>
      <c r="F2" s="339"/>
      <c r="G2" s="339"/>
      <c r="H2" s="339"/>
      <c r="I2" s="339"/>
      <c r="J2" s="339"/>
      <c r="K2" s="339"/>
      <c r="L2" s="339"/>
      <c r="M2" s="339"/>
      <c r="N2" s="339"/>
      <c r="O2" s="339"/>
      <c r="P2" s="339"/>
      <c r="Q2" s="339"/>
      <c r="R2" s="339"/>
      <c r="S2" s="339"/>
      <c r="T2" s="339"/>
      <c r="U2" s="339"/>
      <c r="V2" s="339"/>
      <c r="W2" s="339"/>
      <c r="X2" s="339"/>
      <c r="Y2" s="339"/>
      <c r="Z2" s="339"/>
      <c r="AA2" s="339"/>
      <c r="AB2" s="339"/>
      <c r="AC2" s="339"/>
      <c r="AD2" s="339"/>
      <c r="AE2" s="339"/>
      <c r="AF2" s="339"/>
      <c r="AG2" s="339"/>
      <c r="AH2" s="339"/>
      <c r="AI2" s="339"/>
      <c r="AJ2" s="339"/>
      <c r="AK2" s="339"/>
      <c r="AL2" s="339"/>
      <c r="AM2" s="339"/>
      <c r="AN2" s="339"/>
      <c r="AO2" s="339"/>
      <c r="AP2" s="339"/>
      <c r="AQ2" s="339"/>
      <c r="AR2" s="339"/>
      <c r="AS2" s="339"/>
      <c r="AT2" s="339"/>
      <c r="AU2" s="339"/>
      <c r="AV2" s="339"/>
      <c r="AW2" s="339"/>
      <c r="AX2" s="339"/>
      <c r="AY2" s="339"/>
      <c r="AZ2" s="339"/>
      <c r="BA2" s="339"/>
      <c r="BB2" s="339"/>
      <c r="BC2" s="339"/>
      <c r="BD2" s="339"/>
      <c r="BE2" s="339"/>
      <c r="BF2" s="339"/>
      <c r="BG2" s="339"/>
      <c r="BH2" s="339"/>
      <c r="BI2" s="339"/>
      <c r="BJ2" s="339"/>
      <c r="BK2" s="339"/>
      <c r="BL2" s="339"/>
      <c r="BM2" s="339"/>
      <c r="BN2" s="339"/>
      <c r="BO2" s="339"/>
      <c r="BP2" s="339"/>
      <c r="BQ2" s="339"/>
      <c r="BR2" s="339"/>
      <c r="BS2" s="339"/>
      <c r="BT2" s="339"/>
      <c r="BU2" s="339"/>
      <c r="BV2" s="339"/>
      <c r="BW2" s="339"/>
      <c r="BX2" s="339"/>
      <c r="BY2" s="339"/>
      <c r="BZ2" s="339"/>
      <c r="CA2" s="339"/>
      <c r="CB2" s="339"/>
      <c r="CC2" s="339"/>
      <c r="CD2" s="339"/>
      <c r="CE2" s="339"/>
      <c r="CF2" s="339"/>
      <c r="CG2" s="339"/>
      <c r="CH2" s="339"/>
      <c r="CI2" s="339"/>
      <c r="CJ2" s="339"/>
      <c r="CK2" s="339"/>
      <c r="CL2" s="339"/>
      <c r="CM2" s="339"/>
      <c r="CN2" s="339"/>
      <c r="CO2" s="339"/>
      <c r="CP2" s="339"/>
      <c r="CQ2" s="339"/>
      <c r="CR2" s="339"/>
      <c r="CS2" s="339"/>
      <c r="CT2" s="339"/>
      <c r="CU2" s="339"/>
      <c r="CV2" s="339"/>
      <c r="CW2" s="339"/>
      <c r="CX2" s="339"/>
    </row>
    <row r="3" spans="1:124" ht="20.100000000000001" customHeight="1">
      <c r="B3" s="91" t="s">
        <v>2</v>
      </c>
    </row>
    <row r="4" spans="1:124" ht="20.100000000000001" customHeight="1">
      <c r="B4" s="341"/>
      <c r="C4" s="342"/>
      <c r="D4" s="342"/>
      <c r="E4" s="342"/>
      <c r="F4" s="342"/>
      <c r="G4" s="342"/>
      <c r="H4" s="342"/>
      <c r="I4" s="342"/>
      <c r="J4" s="342"/>
      <c r="K4" s="342"/>
      <c r="L4" s="342"/>
      <c r="M4" s="342"/>
      <c r="N4" s="342"/>
    </row>
    <row r="5" spans="1:124" s="345" customFormat="1" ht="20.100000000000001" customHeight="1">
      <c r="A5" s="343"/>
      <c r="B5" s="344"/>
      <c r="C5" s="668" t="s">
        <v>203</v>
      </c>
      <c r="D5" s="669"/>
      <c r="E5" s="670"/>
      <c r="F5" s="668" t="s">
        <v>201</v>
      </c>
      <c r="G5" s="669"/>
      <c r="H5" s="670"/>
      <c r="I5" s="668" t="s">
        <v>196</v>
      </c>
      <c r="J5" s="669"/>
      <c r="K5" s="670"/>
      <c r="L5" s="668" t="s">
        <v>197</v>
      </c>
      <c r="M5" s="669"/>
      <c r="N5" s="670"/>
      <c r="O5" s="343"/>
      <c r="P5" s="343"/>
      <c r="Q5" s="343"/>
      <c r="R5" s="343"/>
      <c r="S5" s="343"/>
      <c r="T5" s="343"/>
      <c r="U5" s="343"/>
      <c r="V5" s="343"/>
      <c r="W5" s="343"/>
      <c r="X5" s="343"/>
      <c r="Y5" s="343"/>
      <c r="Z5" s="343"/>
      <c r="AA5" s="343"/>
      <c r="AB5" s="343"/>
      <c r="AC5" s="343"/>
      <c r="AD5" s="343"/>
      <c r="AE5" s="343"/>
      <c r="AF5" s="343"/>
      <c r="AG5" s="343"/>
      <c r="AH5" s="343"/>
      <c r="AI5" s="343"/>
      <c r="AJ5" s="343"/>
      <c r="AK5" s="343"/>
      <c r="AL5" s="343"/>
      <c r="AM5" s="343"/>
      <c r="AN5" s="343"/>
      <c r="AO5" s="343"/>
      <c r="AP5" s="343"/>
      <c r="AQ5" s="343"/>
      <c r="AR5" s="343"/>
      <c r="AS5" s="343"/>
      <c r="AT5" s="343"/>
      <c r="AU5" s="343"/>
      <c r="AV5" s="343"/>
      <c r="AW5" s="343"/>
      <c r="AX5" s="343"/>
      <c r="AY5" s="343"/>
      <c r="AZ5" s="343"/>
      <c r="BA5" s="343"/>
      <c r="BB5" s="343"/>
      <c r="BC5" s="343"/>
      <c r="BD5" s="343"/>
      <c r="BE5" s="343"/>
      <c r="BF5" s="343"/>
      <c r="BG5" s="343"/>
      <c r="BH5" s="343"/>
      <c r="BI5" s="343"/>
      <c r="BJ5" s="343"/>
      <c r="BK5" s="343"/>
      <c r="BL5" s="343"/>
      <c r="BM5" s="343"/>
      <c r="BN5" s="343"/>
      <c r="BO5" s="343"/>
      <c r="BP5" s="343"/>
      <c r="BQ5" s="343"/>
      <c r="BR5" s="343"/>
      <c r="BS5" s="343"/>
      <c r="BT5" s="343"/>
      <c r="BU5" s="343"/>
      <c r="BV5" s="343"/>
      <c r="BW5" s="343"/>
      <c r="BX5" s="343"/>
      <c r="BY5" s="343"/>
      <c r="BZ5" s="343"/>
      <c r="CA5" s="343"/>
      <c r="CB5" s="343"/>
      <c r="CC5" s="343"/>
      <c r="CD5" s="343"/>
      <c r="CE5" s="343"/>
      <c r="CF5" s="343"/>
      <c r="CG5" s="343"/>
      <c r="CH5" s="343"/>
      <c r="CI5" s="343"/>
      <c r="CJ5" s="343"/>
      <c r="CK5" s="343"/>
      <c r="CL5" s="343"/>
      <c r="CM5" s="343"/>
      <c r="CN5" s="343"/>
      <c r="CO5" s="343"/>
      <c r="CP5" s="343"/>
      <c r="CQ5" s="343"/>
      <c r="CR5" s="343"/>
      <c r="CS5" s="343"/>
      <c r="CT5" s="343"/>
      <c r="CU5" s="343"/>
      <c r="CV5" s="343"/>
      <c r="CW5" s="343"/>
      <c r="CX5" s="343"/>
    </row>
    <row r="6" spans="1:124" s="345" customFormat="1" ht="20.100000000000001" customHeight="1">
      <c r="A6" s="93"/>
      <c r="B6" s="346"/>
      <c r="C6" s="134">
        <v>45597</v>
      </c>
      <c r="D6" s="135">
        <v>45931</v>
      </c>
      <c r="E6" s="136">
        <v>45962</v>
      </c>
      <c r="F6" s="134">
        <f>C6</f>
        <v>45597</v>
      </c>
      <c r="G6" s="135">
        <f t="shared" ref="G6:H6" si="0">D6</f>
        <v>45931</v>
      </c>
      <c r="H6" s="136">
        <f t="shared" si="0"/>
        <v>45962</v>
      </c>
      <c r="I6" s="134">
        <f>C6</f>
        <v>45597</v>
      </c>
      <c r="J6" s="135">
        <f t="shared" ref="J6:K6" si="1">D6</f>
        <v>45931</v>
      </c>
      <c r="K6" s="136">
        <f t="shared" si="1"/>
        <v>45962</v>
      </c>
      <c r="L6" s="134">
        <f>C6</f>
        <v>45597</v>
      </c>
      <c r="M6" s="135">
        <f t="shared" ref="M6:N6" si="2">D6</f>
        <v>45931</v>
      </c>
      <c r="N6" s="136">
        <f t="shared" si="2"/>
        <v>45962</v>
      </c>
      <c r="O6" s="347"/>
      <c r="P6" s="347"/>
      <c r="Q6" s="347"/>
      <c r="R6" s="347"/>
      <c r="S6" s="347"/>
      <c r="T6" s="347"/>
      <c r="U6" s="347"/>
      <c r="V6" s="347"/>
      <c r="W6" s="347"/>
      <c r="X6" s="347"/>
      <c r="Y6" s="347"/>
      <c r="Z6" s="347"/>
      <c r="AA6" s="347"/>
      <c r="AB6" s="347"/>
      <c r="AC6" s="347"/>
      <c r="AD6" s="347"/>
      <c r="AE6" s="347"/>
      <c r="AF6" s="347"/>
      <c r="AG6" s="347"/>
      <c r="AH6" s="347"/>
      <c r="AI6" s="347"/>
      <c r="AJ6" s="347"/>
      <c r="AK6" s="347"/>
      <c r="AL6" s="347"/>
      <c r="AM6" s="347"/>
      <c r="AN6" s="347"/>
      <c r="AO6" s="347"/>
      <c r="AP6" s="347"/>
      <c r="AQ6" s="347"/>
      <c r="AR6" s="347"/>
      <c r="AS6" s="347"/>
      <c r="AT6" s="347"/>
      <c r="AU6" s="347"/>
      <c r="AV6" s="347"/>
      <c r="AW6" s="347"/>
      <c r="AX6" s="347"/>
      <c r="AY6" s="347"/>
      <c r="AZ6" s="347"/>
      <c r="BA6" s="347"/>
      <c r="BB6" s="347"/>
      <c r="BC6" s="347"/>
      <c r="BD6" s="347"/>
      <c r="BE6" s="347"/>
      <c r="BF6" s="347"/>
      <c r="BG6" s="347"/>
      <c r="BH6" s="347"/>
      <c r="BI6" s="347"/>
      <c r="BJ6" s="347"/>
      <c r="BK6" s="347"/>
      <c r="BL6" s="347"/>
      <c r="BM6" s="347"/>
      <c r="BN6" s="347"/>
      <c r="BO6" s="347"/>
      <c r="BP6" s="347"/>
      <c r="BQ6" s="347"/>
      <c r="BR6" s="347"/>
      <c r="BS6" s="347"/>
      <c r="BT6" s="347"/>
      <c r="BU6" s="347"/>
      <c r="BV6" s="347"/>
      <c r="BW6" s="347"/>
      <c r="BX6" s="347"/>
      <c r="BY6" s="347"/>
      <c r="BZ6" s="347"/>
      <c r="CA6" s="347"/>
      <c r="CB6" s="347"/>
      <c r="CC6" s="347"/>
      <c r="CD6" s="347"/>
      <c r="CE6" s="347"/>
      <c r="CF6" s="347"/>
      <c r="CG6" s="347"/>
      <c r="CH6" s="347"/>
      <c r="CI6" s="347"/>
      <c r="CJ6" s="347"/>
      <c r="CK6" s="347"/>
      <c r="CL6" s="347"/>
      <c r="CM6" s="347"/>
      <c r="CN6" s="347"/>
      <c r="CO6" s="347"/>
      <c r="CP6" s="347"/>
      <c r="CQ6" s="347"/>
      <c r="CR6" s="347"/>
      <c r="CS6" s="347"/>
      <c r="CT6" s="347"/>
      <c r="CU6" s="347"/>
      <c r="CV6" s="347"/>
      <c r="CW6" s="347"/>
      <c r="CX6" s="347"/>
      <c r="CY6" s="348"/>
      <c r="CZ6" s="348"/>
      <c r="DA6" s="348"/>
      <c r="DB6" s="348"/>
      <c r="DC6" s="348"/>
      <c r="DD6" s="348"/>
      <c r="DE6" s="348"/>
      <c r="DF6" s="348"/>
      <c r="DG6" s="348"/>
      <c r="DH6" s="348"/>
      <c r="DI6" s="348"/>
      <c r="DJ6" s="348"/>
      <c r="DK6" s="348"/>
      <c r="DL6" s="348"/>
      <c r="DM6" s="348"/>
      <c r="DN6" s="348"/>
      <c r="DO6" s="348"/>
      <c r="DP6" s="348"/>
      <c r="DQ6" s="348"/>
      <c r="DR6" s="348"/>
      <c r="DS6" s="348"/>
      <c r="DT6" s="348"/>
    </row>
    <row r="7" spans="1:124" s="345" customFormat="1" ht="20.100000000000001" customHeight="1">
      <c r="A7" s="93"/>
      <c r="B7" s="168" t="s">
        <v>298</v>
      </c>
      <c r="C7" s="169">
        <v>1424642.2891706699</v>
      </c>
      <c r="D7" s="256">
        <v>1495855.0339009098</v>
      </c>
      <c r="E7" s="297">
        <v>1504357.01712282</v>
      </c>
      <c r="F7" s="252">
        <v>2.8154061406789355</v>
      </c>
      <c r="G7" s="298">
        <v>3.1012795009722218</v>
      </c>
      <c r="H7" s="299">
        <v>3.0087800388978154</v>
      </c>
      <c r="I7" s="252">
        <v>56.199867641208222</v>
      </c>
      <c r="J7" s="298">
        <v>54.053601063588111</v>
      </c>
      <c r="K7" s="299">
        <v>54.722376070535539</v>
      </c>
      <c r="L7" s="252">
        <v>1.5822545246240101</v>
      </c>
      <c r="M7" s="298">
        <v>1.676353249322361</v>
      </c>
      <c r="N7" s="299">
        <v>1.6464759280208681</v>
      </c>
      <c r="O7" s="347"/>
      <c r="P7" s="347"/>
      <c r="Q7" s="347"/>
      <c r="R7" s="347"/>
      <c r="S7" s="347"/>
      <c r="T7" s="347"/>
      <c r="U7" s="347"/>
      <c r="V7" s="347"/>
      <c r="W7" s="347"/>
      <c r="X7" s="347"/>
      <c r="Y7" s="347"/>
      <c r="Z7" s="347"/>
      <c r="AA7" s="347"/>
      <c r="AB7" s="347"/>
      <c r="AC7" s="347"/>
      <c r="AD7" s="347"/>
      <c r="AE7" s="347"/>
      <c r="AF7" s="347"/>
      <c r="AG7" s="347"/>
      <c r="AH7" s="347"/>
      <c r="AI7" s="347"/>
      <c r="AJ7" s="347"/>
      <c r="AK7" s="347"/>
      <c r="AL7" s="347"/>
      <c r="AM7" s="347"/>
      <c r="AN7" s="347"/>
      <c r="AO7" s="347"/>
      <c r="AP7" s="347"/>
      <c r="AQ7" s="347"/>
      <c r="AR7" s="347"/>
      <c r="AS7" s="347"/>
      <c r="AT7" s="347"/>
      <c r="AU7" s="347"/>
      <c r="AV7" s="347"/>
      <c r="AW7" s="347"/>
      <c r="AX7" s="347"/>
      <c r="AY7" s="347"/>
      <c r="AZ7" s="347"/>
      <c r="BA7" s="347"/>
      <c r="BB7" s="347"/>
      <c r="BC7" s="347"/>
      <c r="BD7" s="347"/>
      <c r="BE7" s="347"/>
      <c r="BF7" s="347"/>
      <c r="BG7" s="347"/>
      <c r="BH7" s="347"/>
      <c r="BI7" s="347"/>
      <c r="BJ7" s="347"/>
      <c r="BK7" s="347"/>
      <c r="BL7" s="347"/>
      <c r="BM7" s="347"/>
      <c r="BN7" s="347"/>
      <c r="BO7" s="347"/>
      <c r="BP7" s="347"/>
      <c r="BQ7" s="347"/>
      <c r="BR7" s="347"/>
      <c r="BS7" s="347"/>
      <c r="BT7" s="347"/>
      <c r="BU7" s="347"/>
      <c r="BV7" s="347"/>
      <c r="BW7" s="347"/>
      <c r="BX7" s="347"/>
      <c r="BY7" s="347"/>
      <c r="BZ7" s="347"/>
      <c r="CA7" s="347"/>
      <c r="CB7" s="347"/>
      <c r="CC7" s="347"/>
      <c r="CD7" s="347"/>
      <c r="CE7" s="347"/>
      <c r="CF7" s="347"/>
      <c r="CG7" s="347"/>
      <c r="CH7" s="347"/>
      <c r="CI7" s="347"/>
      <c r="CJ7" s="347"/>
      <c r="CK7" s="347"/>
      <c r="CL7" s="347"/>
      <c r="CM7" s="347"/>
      <c r="CN7" s="347"/>
      <c r="CO7" s="347"/>
      <c r="CP7" s="347"/>
      <c r="CQ7" s="347"/>
      <c r="CR7" s="347"/>
      <c r="CS7" s="347"/>
      <c r="CT7" s="347"/>
      <c r="CU7" s="347"/>
      <c r="CV7" s="347"/>
      <c r="CW7" s="347"/>
      <c r="CX7" s="347"/>
      <c r="CY7" s="348"/>
      <c r="CZ7" s="348"/>
      <c r="DA7" s="348"/>
      <c r="DB7" s="348"/>
      <c r="DC7" s="348"/>
      <c r="DD7" s="348"/>
      <c r="DE7" s="348"/>
      <c r="DF7" s="348"/>
      <c r="DG7" s="348"/>
      <c r="DH7" s="348"/>
      <c r="DI7" s="348"/>
      <c r="DJ7" s="348"/>
      <c r="DK7" s="348"/>
      <c r="DL7" s="348"/>
      <c r="DM7" s="348"/>
      <c r="DN7" s="348"/>
      <c r="DO7" s="348"/>
      <c r="DP7" s="348"/>
      <c r="DQ7" s="348"/>
      <c r="DR7" s="348"/>
      <c r="DS7" s="348"/>
      <c r="DT7" s="348"/>
    </row>
    <row r="8" spans="1:124" s="351" customFormat="1" ht="20.100000000000001" customHeight="1">
      <c r="A8" s="93"/>
      <c r="B8" s="104" t="s">
        <v>47</v>
      </c>
      <c r="C8" s="105">
        <v>366730.66402067995</v>
      </c>
      <c r="D8" s="176">
        <v>393584.97749763995</v>
      </c>
      <c r="E8" s="177">
        <v>397104.33378316998</v>
      </c>
      <c r="F8" s="178">
        <v>2.2437450983717016</v>
      </c>
      <c r="G8" s="179">
        <v>2.3193248452463449</v>
      </c>
      <c r="H8" s="180">
        <v>2.1058246120517183</v>
      </c>
      <c r="I8" s="178">
        <v>66.162862221065069</v>
      </c>
      <c r="J8" s="179">
        <v>66.13129365190062</v>
      </c>
      <c r="K8" s="180">
        <v>70.5572023195935</v>
      </c>
      <c r="L8" s="178">
        <v>1.4845259780275699</v>
      </c>
      <c r="M8" s="179">
        <v>1.53379952415135</v>
      </c>
      <c r="N8" s="180">
        <v>1.4858109320211259</v>
      </c>
      <c r="O8" s="349"/>
      <c r="P8" s="349"/>
      <c r="Q8" s="349"/>
      <c r="R8" s="349"/>
      <c r="S8" s="349"/>
      <c r="T8" s="349"/>
      <c r="U8" s="349"/>
      <c r="V8" s="349"/>
      <c r="W8" s="349"/>
      <c r="X8" s="349"/>
      <c r="Y8" s="349"/>
      <c r="Z8" s="349"/>
      <c r="AA8" s="349"/>
      <c r="AB8" s="349"/>
      <c r="AC8" s="349"/>
      <c r="AD8" s="349"/>
      <c r="AE8" s="349"/>
      <c r="AF8" s="349"/>
      <c r="AG8" s="349"/>
      <c r="AH8" s="349"/>
      <c r="AI8" s="349"/>
      <c r="AJ8" s="349"/>
      <c r="AK8" s="349"/>
      <c r="AL8" s="349"/>
      <c r="AM8" s="349"/>
      <c r="AN8" s="349"/>
      <c r="AO8" s="349"/>
      <c r="AP8" s="349"/>
      <c r="AQ8" s="349"/>
      <c r="AR8" s="349"/>
      <c r="AS8" s="349"/>
      <c r="AT8" s="349"/>
      <c r="AU8" s="349"/>
      <c r="AV8" s="349"/>
      <c r="AW8" s="349"/>
      <c r="AX8" s="349"/>
      <c r="AY8" s="349"/>
      <c r="AZ8" s="349"/>
      <c r="BA8" s="349"/>
      <c r="BB8" s="349"/>
      <c r="BC8" s="349"/>
      <c r="BD8" s="349"/>
      <c r="BE8" s="349"/>
      <c r="BF8" s="349"/>
      <c r="BG8" s="349"/>
      <c r="BH8" s="349"/>
      <c r="BI8" s="349"/>
      <c r="BJ8" s="349"/>
      <c r="BK8" s="349"/>
      <c r="BL8" s="349"/>
      <c r="BM8" s="349"/>
      <c r="BN8" s="349"/>
      <c r="BO8" s="349"/>
      <c r="BP8" s="349"/>
      <c r="BQ8" s="349"/>
      <c r="BR8" s="349"/>
      <c r="BS8" s="349"/>
      <c r="BT8" s="349"/>
      <c r="BU8" s="349"/>
      <c r="BV8" s="349"/>
      <c r="BW8" s="349"/>
      <c r="BX8" s="349"/>
      <c r="BY8" s="349"/>
      <c r="BZ8" s="349"/>
      <c r="CA8" s="349"/>
      <c r="CB8" s="349"/>
      <c r="CC8" s="349"/>
      <c r="CD8" s="349"/>
      <c r="CE8" s="349"/>
      <c r="CF8" s="349"/>
      <c r="CG8" s="349"/>
      <c r="CH8" s="349"/>
      <c r="CI8" s="349"/>
      <c r="CJ8" s="349"/>
      <c r="CK8" s="349"/>
      <c r="CL8" s="349"/>
      <c r="CM8" s="349"/>
      <c r="CN8" s="349"/>
      <c r="CO8" s="349"/>
      <c r="CP8" s="349"/>
      <c r="CQ8" s="349"/>
      <c r="CR8" s="349"/>
      <c r="CS8" s="349"/>
      <c r="CT8" s="349"/>
      <c r="CU8" s="349"/>
      <c r="CV8" s="349"/>
      <c r="CW8" s="349"/>
      <c r="CX8" s="349"/>
      <c r="CY8" s="350"/>
      <c r="CZ8" s="350"/>
      <c r="DA8" s="350"/>
      <c r="DB8" s="350"/>
      <c r="DC8" s="350"/>
      <c r="DD8" s="350"/>
      <c r="DE8" s="350"/>
      <c r="DF8" s="350"/>
      <c r="DG8" s="350"/>
      <c r="DH8" s="350"/>
      <c r="DI8" s="350"/>
      <c r="DJ8" s="350"/>
      <c r="DK8" s="350"/>
      <c r="DL8" s="350"/>
      <c r="DM8" s="350"/>
      <c r="DN8" s="350"/>
      <c r="DO8" s="350"/>
      <c r="DP8" s="350"/>
      <c r="DQ8" s="350"/>
      <c r="DR8" s="350"/>
      <c r="DS8" s="350"/>
      <c r="DT8" s="350"/>
    </row>
    <row r="9" spans="1:124" s="351" customFormat="1" ht="20.100000000000001" customHeight="1">
      <c r="A9" s="93"/>
      <c r="B9" s="104" t="s">
        <v>70</v>
      </c>
      <c r="C9" s="105">
        <v>238531.70637600002</v>
      </c>
      <c r="D9" s="176">
        <v>255286.97775799999</v>
      </c>
      <c r="E9" s="177">
        <v>256171.63521800001</v>
      </c>
      <c r="F9" s="178">
        <v>3.5045675021595772</v>
      </c>
      <c r="G9" s="179">
        <v>3.6187943463209011</v>
      </c>
      <c r="H9" s="180">
        <v>3.1858642249969695</v>
      </c>
      <c r="I9" s="178">
        <v>64.57813596597569</v>
      </c>
      <c r="J9" s="179">
        <v>65.99997500755201</v>
      </c>
      <c r="K9" s="180">
        <v>68.57856267812295</v>
      </c>
      <c r="L9" s="178">
        <v>2.2631843665640097</v>
      </c>
      <c r="M9" s="179">
        <v>2.3884033641465003</v>
      </c>
      <c r="N9" s="180">
        <v>2.1848198943794426</v>
      </c>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c r="AX9" s="349"/>
      <c r="AY9" s="349"/>
      <c r="AZ9" s="349"/>
      <c r="BA9" s="349"/>
      <c r="BB9" s="349"/>
      <c r="BC9" s="349"/>
      <c r="BD9" s="349"/>
      <c r="BE9" s="349"/>
      <c r="BF9" s="349"/>
      <c r="BG9" s="349"/>
      <c r="BH9" s="349"/>
      <c r="BI9" s="349"/>
      <c r="BJ9" s="349"/>
      <c r="BK9" s="349"/>
      <c r="BL9" s="349"/>
      <c r="BM9" s="349"/>
      <c r="BN9" s="349"/>
      <c r="BO9" s="349"/>
      <c r="BP9" s="349"/>
      <c r="BQ9" s="349"/>
      <c r="BR9" s="349"/>
      <c r="BS9" s="349"/>
      <c r="BT9" s="349"/>
      <c r="BU9" s="349"/>
      <c r="BV9" s="349"/>
      <c r="BW9" s="349"/>
      <c r="BX9" s="349"/>
      <c r="BY9" s="349"/>
      <c r="BZ9" s="349"/>
      <c r="CA9" s="349"/>
      <c r="CB9" s="349"/>
      <c r="CC9" s="349"/>
      <c r="CD9" s="349"/>
      <c r="CE9" s="349"/>
      <c r="CF9" s="349"/>
      <c r="CG9" s="349"/>
      <c r="CH9" s="349"/>
      <c r="CI9" s="349"/>
      <c r="CJ9" s="349"/>
      <c r="CK9" s="349"/>
      <c r="CL9" s="349"/>
      <c r="CM9" s="349"/>
      <c r="CN9" s="349"/>
      <c r="CO9" s="349"/>
      <c r="CP9" s="349"/>
      <c r="CQ9" s="349"/>
      <c r="CR9" s="349"/>
      <c r="CS9" s="349"/>
      <c r="CT9" s="349"/>
      <c r="CU9" s="349"/>
      <c r="CV9" s="349"/>
      <c r="CW9" s="349"/>
      <c r="CX9" s="349"/>
      <c r="CY9" s="350"/>
      <c r="CZ9" s="350"/>
      <c r="DA9" s="350"/>
      <c r="DB9" s="350"/>
      <c r="DC9" s="350"/>
      <c r="DD9" s="350"/>
      <c r="DE9" s="350"/>
      <c r="DF9" s="350"/>
      <c r="DG9" s="350"/>
      <c r="DH9" s="350"/>
      <c r="DI9" s="350"/>
      <c r="DJ9" s="350"/>
      <c r="DK9" s="350"/>
      <c r="DL9" s="350"/>
      <c r="DM9" s="350"/>
      <c r="DN9" s="350"/>
      <c r="DO9" s="350"/>
      <c r="DP9" s="350"/>
      <c r="DQ9" s="350"/>
      <c r="DR9" s="350"/>
      <c r="DS9" s="350"/>
      <c r="DT9" s="350"/>
    </row>
    <row r="10" spans="1:124" s="351" customFormat="1" ht="20.100000000000001" customHeight="1">
      <c r="A10" s="93"/>
      <c r="B10" s="104" t="s">
        <v>43</v>
      </c>
      <c r="C10" s="105">
        <v>272885.72589653998</v>
      </c>
      <c r="D10" s="176">
        <v>292281.07390164002</v>
      </c>
      <c r="E10" s="177">
        <v>294021.70361953997</v>
      </c>
      <c r="F10" s="178">
        <v>0.77195916094514572</v>
      </c>
      <c r="G10" s="179">
        <v>0.93875257511656629</v>
      </c>
      <c r="H10" s="180">
        <v>1.0089892400490272</v>
      </c>
      <c r="I10" s="178">
        <v>61.98104326457554</v>
      </c>
      <c r="J10" s="179">
        <v>49.600657572050217</v>
      </c>
      <c r="K10" s="180">
        <v>47.716790263321933</v>
      </c>
      <c r="L10" s="178">
        <v>0.47846834153026513</v>
      </c>
      <c r="M10" s="179">
        <v>0.46562745023237156</v>
      </c>
      <c r="N10" s="180">
        <v>0.48145727945368022</v>
      </c>
      <c r="O10" s="349"/>
      <c r="P10" s="349"/>
      <c r="Q10" s="349"/>
      <c r="R10" s="349"/>
      <c r="S10" s="349"/>
      <c r="T10" s="349"/>
      <c r="U10" s="349"/>
      <c r="V10" s="349"/>
      <c r="W10" s="349"/>
      <c r="X10" s="349"/>
      <c r="Y10" s="349"/>
      <c r="Z10" s="349"/>
      <c r="AA10" s="349"/>
      <c r="AB10" s="349"/>
      <c r="AC10" s="349"/>
      <c r="AD10" s="349"/>
      <c r="AE10" s="349"/>
      <c r="AF10" s="349"/>
      <c r="AG10" s="349"/>
      <c r="AH10" s="349"/>
      <c r="AI10" s="349"/>
      <c r="AJ10" s="349"/>
      <c r="AK10" s="349"/>
      <c r="AL10" s="349"/>
      <c r="AM10" s="349"/>
      <c r="AN10" s="349"/>
      <c r="AO10" s="349"/>
      <c r="AP10" s="349"/>
      <c r="AQ10" s="349"/>
      <c r="AR10" s="349"/>
      <c r="AS10" s="349"/>
      <c r="AT10" s="349"/>
      <c r="AU10" s="349"/>
      <c r="AV10" s="349"/>
      <c r="AW10" s="349"/>
      <c r="AX10" s="349"/>
      <c r="AY10" s="349"/>
      <c r="AZ10" s="349"/>
      <c r="BA10" s="349"/>
      <c r="BB10" s="349"/>
      <c r="BC10" s="349"/>
      <c r="BD10" s="349"/>
      <c r="BE10" s="349"/>
      <c r="BF10" s="349"/>
      <c r="BG10" s="349"/>
      <c r="BH10" s="349"/>
      <c r="BI10" s="349"/>
      <c r="BJ10" s="349"/>
      <c r="BK10" s="349"/>
      <c r="BL10" s="349"/>
      <c r="BM10" s="349"/>
      <c r="BN10" s="349"/>
      <c r="BO10" s="349"/>
      <c r="BP10" s="349"/>
      <c r="BQ10" s="349"/>
      <c r="BR10" s="349"/>
      <c r="BS10" s="349"/>
      <c r="BT10" s="349"/>
      <c r="BU10" s="349"/>
      <c r="BV10" s="349"/>
      <c r="BW10" s="349"/>
      <c r="BX10" s="349"/>
      <c r="BY10" s="349"/>
      <c r="BZ10" s="349"/>
      <c r="CA10" s="349"/>
      <c r="CB10" s="349"/>
      <c r="CC10" s="349"/>
      <c r="CD10" s="349"/>
      <c r="CE10" s="349"/>
      <c r="CF10" s="349"/>
      <c r="CG10" s="349"/>
      <c r="CH10" s="349"/>
      <c r="CI10" s="349"/>
      <c r="CJ10" s="349"/>
      <c r="CK10" s="349"/>
      <c r="CL10" s="349"/>
      <c r="CM10" s="349"/>
      <c r="CN10" s="349"/>
      <c r="CO10" s="349"/>
      <c r="CP10" s="349"/>
      <c r="CQ10" s="349"/>
      <c r="CR10" s="349"/>
      <c r="CS10" s="349"/>
      <c r="CT10" s="349"/>
      <c r="CU10" s="349"/>
      <c r="CV10" s="349"/>
      <c r="CW10" s="349"/>
      <c r="CX10" s="349"/>
      <c r="CY10" s="350"/>
      <c r="CZ10" s="350"/>
      <c r="DA10" s="350"/>
      <c r="DB10" s="350"/>
      <c r="DC10" s="350"/>
      <c r="DD10" s="350"/>
      <c r="DE10" s="350"/>
      <c r="DF10" s="350"/>
      <c r="DG10" s="350"/>
      <c r="DH10" s="350"/>
      <c r="DI10" s="350"/>
      <c r="DJ10" s="350"/>
      <c r="DK10" s="350"/>
      <c r="DL10" s="350"/>
      <c r="DM10" s="350"/>
      <c r="DN10" s="350"/>
      <c r="DO10" s="350"/>
      <c r="DP10" s="350"/>
      <c r="DQ10" s="350"/>
      <c r="DR10" s="350"/>
      <c r="DS10" s="350"/>
      <c r="DT10" s="350"/>
    </row>
    <row r="11" spans="1:124" s="351" customFormat="1" ht="20.100000000000001" customHeight="1">
      <c r="A11" s="93"/>
      <c r="B11" s="104" t="s">
        <v>33</v>
      </c>
      <c r="C11" s="105">
        <v>74355.510533459994</v>
      </c>
      <c r="D11" s="176">
        <v>79551.347911250006</v>
      </c>
      <c r="E11" s="177">
        <v>80293.342466999995</v>
      </c>
      <c r="F11" s="178">
        <v>2.2695137822375937</v>
      </c>
      <c r="G11" s="179">
        <v>2.5966777701548831</v>
      </c>
      <c r="H11" s="180">
        <v>2.7415827220105107</v>
      </c>
      <c r="I11" s="178">
        <v>48.762354644156467</v>
      </c>
      <c r="J11" s="179">
        <v>40.912829949331027</v>
      </c>
      <c r="K11" s="180">
        <v>39.720299735429535</v>
      </c>
      <c r="L11" s="178">
        <v>1.1066683591927042</v>
      </c>
      <c r="M11" s="179">
        <v>1.062374360435548</v>
      </c>
      <c r="N11" s="180">
        <v>1.0889648746773226</v>
      </c>
      <c r="O11" s="349"/>
      <c r="P11" s="349"/>
      <c r="Q11" s="349"/>
      <c r="R11" s="349"/>
      <c r="S11" s="349"/>
      <c r="T11" s="349"/>
      <c r="U11" s="349"/>
      <c r="V11" s="349"/>
      <c r="W11" s="349"/>
      <c r="X11" s="349"/>
      <c r="Y11" s="349"/>
      <c r="Z11" s="349"/>
      <c r="AA11" s="349"/>
      <c r="AB11" s="349"/>
      <c r="AC11" s="349"/>
      <c r="AD11" s="349"/>
      <c r="AE11" s="349"/>
      <c r="AF11" s="349"/>
      <c r="AG11" s="349"/>
      <c r="AH11" s="349"/>
      <c r="AI11" s="349"/>
      <c r="AJ11" s="349"/>
      <c r="AK11" s="349"/>
      <c r="AL11" s="349"/>
      <c r="AM11" s="349"/>
      <c r="AN11" s="349"/>
      <c r="AO11" s="349"/>
      <c r="AP11" s="349"/>
      <c r="AQ11" s="349"/>
      <c r="AR11" s="349"/>
      <c r="AS11" s="349"/>
      <c r="AT11" s="349"/>
      <c r="AU11" s="349"/>
      <c r="AV11" s="349"/>
      <c r="AW11" s="349"/>
      <c r="AX11" s="349"/>
      <c r="AY11" s="349"/>
      <c r="AZ11" s="349"/>
      <c r="BA11" s="349"/>
      <c r="BB11" s="349"/>
      <c r="BC11" s="349"/>
      <c r="BD11" s="349"/>
      <c r="BE11" s="349"/>
      <c r="BF11" s="349"/>
      <c r="BG11" s="349"/>
      <c r="BH11" s="349"/>
      <c r="BI11" s="349"/>
      <c r="BJ11" s="349"/>
      <c r="BK11" s="349"/>
      <c r="BL11" s="349"/>
      <c r="BM11" s="349"/>
      <c r="BN11" s="349"/>
      <c r="BO11" s="349"/>
      <c r="BP11" s="349"/>
      <c r="BQ11" s="349"/>
      <c r="BR11" s="349"/>
      <c r="BS11" s="349"/>
      <c r="BT11" s="349"/>
      <c r="BU11" s="349"/>
      <c r="BV11" s="349"/>
      <c r="BW11" s="349"/>
      <c r="BX11" s="349"/>
      <c r="BY11" s="349"/>
      <c r="BZ11" s="349"/>
      <c r="CA11" s="349"/>
      <c r="CB11" s="349"/>
      <c r="CC11" s="349"/>
      <c r="CD11" s="349"/>
      <c r="CE11" s="349"/>
      <c r="CF11" s="349"/>
      <c r="CG11" s="349"/>
      <c r="CH11" s="349"/>
      <c r="CI11" s="349"/>
      <c r="CJ11" s="349"/>
      <c r="CK11" s="349"/>
      <c r="CL11" s="349"/>
      <c r="CM11" s="349"/>
      <c r="CN11" s="349"/>
      <c r="CO11" s="349"/>
      <c r="CP11" s="349"/>
      <c r="CQ11" s="349"/>
      <c r="CR11" s="349"/>
      <c r="CS11" s="349"/>
      <c r="CT11" s="349"/>
      <c r="CU11" s="349"/>
      <c r="CV11" s="349"/>
      <c r="CW11" s="349"/>
      <c r="CX11" s="349"/>
      <c r="CY11" s="350"/>
      <c r="CZ11" s="350"/>
      <c r="DA11" s="350"/>
      <c r="DB11" s="350"/>
      <c r="DC11" s="350"/>
      <c r="DD11" s="350"/>
      <c r="DE11" s="350"/>
      <c r="DF11" s="350"/>
      <c r="DG11" s="350"/>
      <c r="DH11" s="350"/>
      <c r="DI11" s="350"/>
      <c r="DJ11" s="350"/>
      <c r="DK11" s="350"/>
      <c r="DL11" s="350"/>
      <c r="DM11" s="350"/>
      <c r="DN11" s="350"/>
      <c r="DO11" s="350"/>
      <c r="DP11" s="350"/>
      <c r="DQ11" s="350"/>
      <c r="DR11" s="350"/>
      <c r="DS11" s="350"/>
      <c r="DT11" s="350"/>
    </row>
    <row r="12" spans="1:124" s="351" customFormat="1" ht="20.100000000000001" customHeight="1">
      <c r="A12" s="93"/>
      <c r="B12" s="104" t="s">
        <v>71</v>
      </c>
      <c r="C12" s="105">
        <v>244018.638821</v>
      </c>
      <c r="D12" s="176">
        <v>252669.26628500002</v>
      </c>
      <c r="E12" s="177">
        <v>254115.42243899999</v>
      </c>
      <c r="F12" s="178">
        <v>5.0368972294022365</v>
      </c>
      <c r="G12" s="179">
        <v>5.8785664471143413</v>
      </c>
      <c r="H12" s="180">
        <v>5.9392393567230011</v>
      </c>
      <c r="I12" s="178">
        <v>43.373912378936566</v>
      </c>
      <c r="J12" s="179">
        <v>42.287710370383316</v>
      </c>
      <c r="K12" s="180">
        <v>42.791962599934735</v>
      </c>
      <c r="L12" s="178">
        <v>2.1846993908980092</v>
      </c>
      <c r="M12" s="179">
        <v>2.4859111530862457</v>
      </c>
      <c r="N12" s="180">
        <v>2.5415170842495107</v>
      </c>
      <c r="O12" s="349"/>
      <c r="P12" s="349"/>
      <c r="Q12" s="349"/>
      <c r="R12" s="349"/>
      <c r="S12" s="349"/>
      <c r="T12" s="349"/>
      <c r="U12" s="349"/>
      <c r="V12" s="349"/>
      <c r="W12" s="349"/>
      <c r="X12" s="349"/>
      <c r="Y12" s="349"/>
      <c r="Z12" s="349"/>
      <c r="AA12" s="349"/>
      <c r="AB12" s="349"/>
      <c r="AC12" s="349"/>
      <c r="AD12" s="349"/>
      <c r="AE12" s="349"/>
      <c r="AF12" s="349"/>
      <c r="AG12" s="349"/>
      <c r="AH12" s="349"/>
      <c r="AI12" s="349"/>
      <c r="AJ12" s="349"/>
      <c r="AK12" s="349"/>
      <c r="AL12" s="349"/>
      <c r="AM12" s="349"/>
      <c r="AN12" s="349"/>
      <c r="AO12" s="349"/>
      <c r="AP12" s="349"/>
      <c r="AQ12" s="349"/>
      <c r="AR12" s="349"/>
      <c r="AS12" s="349"/>
      <c r="AT12" s="349"/>
      <c r="AU12" s="349"/>
      <c r="AV12" s="349"/>
      <c r="AW12" s="349"/>
      <c r="AX12" s="349"/>
      <c r="AY12" s="349"/>
      <c r="AZ12" s="349"/>
      <c r="BA12" s="349"/>
      <c r="BB12" s="349"/>
      <c r="BC12" s="349"/>
      <c r="BD12" s="349"/>
      <c r="BE12" s="349"/>
      <c r="BF12" s="349"/>
      <c r="BG12" s="349"/>
      <c r="BH12" s="349"/>
      <c r="BI12" s="349"/>
      <c r="BJ12" s="349"/>
      <c r="BK12" s="349"/>
      <c r="BL12" s="349"/>
      <c r="BM12" s="349"/>
      <c r="BN12" s="349"/>
      <c r="BO12" s="349"/>
      <c r="BP12" s="349"/>
      <c r="BQ12" s="349"/>
      <c r="BR12" s="349"/>
      <c r="BS12" s="349"/>
      <c r="BT12" s="349"/>
      <c r="BU12" s="349"/>
      <c r="BV12" s="349"/>
      <c r="BW12" s="349"/>
      <c r="BX12" s="349"/>
      <c r="BY12" s="349"/>
      <c r="BZ12" s="349"/>
      <c r="CA12" s="349"/>
      <c r="CB12" s="349"/>
      <c r="CC12" s="349"/>
      <c r="CD12" s="349"/>
      <c r="CE12" s="349"/>
      <c r="CF12" s="349"/>
      <c r="CG12" s="349"/>
      <c r="CH12" s="349"/>
      <c r="CI12" s="349"/>
      <c r="CJ12" s="349"/>
      <c r="CK12" s="349"/>
      <c r="CL12" s="349"/>
      <c r="CM12" s="349"/>
      <c r="CN12" s="349"/>
      <c r="CO12" s="349"/>
      <c r="CP12" s="349"/>
      <c r="CQ12" s="349"/>
      <c r="CR12" s="349"/>
      <c r="CS12" s="349"/>
      <c r="CT12" s="349"/>
      <c r="CU12" s="349"/>
      <c r="CV12" s="349"/>
      <c r="CW12" s="349"/>
      <c r="CX12" s="349"/>
      <c r="CY12" s="350"/>
      <c r="CZ12" s="350"/>
      <c r="DA12" s="350"/>
      <c r="DB12" s="350"/>
      <c r="DC12" s="350"/>
      <c r="DD12" s="350"/>
      <c r="DE12" s="350"/>
      <c r="DF12" s="350"/>
      <c r="DG12" s="350"/>
      <c r="DH12" s="350"/>
      <c r="DI12" s="350"/>
      <c r="DJ12" s="350"/>
      <c r="DK12" s="350"/>
      <c r="DL12" s="350"/>
      <c r="DM12" s="350"/>
      <c r="DN12" s="350"/>
      <c r="DO12" s="350"/>
      <c r="DP12" s="350"/>
      <c r="DQ12" s="350"/>
      <c r="DR12" s="350"/>
      <c r="DS12" s="350"/>
      <c r="DT12" s="350"/>
    </row>
    <row r="13" spans="1:124" s="351" customFormat="1" ht="20.100000000000001" customHeight="1">
      <c r="A13" s="93"/>
      <c r="B13" s="104" t="s">
        <v>56</v>
      </c>
      <c r="C13" s="105">
        <v>152826.81885399998</v>
      </c>
      <c r="D13" s="176">
        <v>149409.641271</v>
      </c>
      <c r="E13" s="177">
        <v>149049.75371000002</v>
      </c>
      <c r="F13" s="178">
        <v>2.484434252097647</v>
      </c>
      <c r="G13" s="179">
        <v>2.8977620461232916</v>
      </c>
      <c r="H13" s="180">
        <v>2.9514231291915625</v>
      </c>
      <c r="I13" s="178">
        <v>53.506907742233409</v>
      </c>
      <c r="J13" s="179">
        <v>51.175780994417252</v>
      </c>
      <c r="K13" s="180">
        <v>51.69241149946707</v>
      </c>
      <c r="L13" s="178">
        <v>1.3293439431863345</v>
      </c>
      <c r="M13" s="179">
        <v>1.4829523584634001</v>
      </c>
      <c r="N13" s="180">
        <v>1.5256617890321502</v>
      </c>
      <c r="O13" s="349"/>
      <c r="P13" s="349"/>
      <c r="Q13" s="349"/>
      <c r="R13" s="349"/>
      <c r="S13" s="349"/>
      <c r="T13" s="349"/>
      <c r="U13" s="349"/>
      <c r="V13" s="349"/>
      <c r="W13" s="349"/>
      <c r="X13" s="349"/>
      <c r="Y13" s="349"/>
      <c r="Z13" s="349"/>
      <c r="AA13" s="349"/>
      <c r="AB13" s="349"/>
      <c r="AC13" s="349"/>
      <c r="AD13" s="349"/>
      <c r="AE13" s="349"/>
      <c r="AF13" s="349"/>
      <c r="AG13" s="349"/>
      <c r="AH13" s="349"/>
      <c r="AI13" s="349"/>
      <c r="AJ13" s="349"/>
      <c r="AK13" s="349"/>
      <c r="AL13" s="349"/>
      <c r="AM13" s="349"/>
      <c r="AN13" s="349"/>
      <c r="AO13" s="349"/>
      <c r="AP13" s="349"/>
      <c r="AQ13" s="349"/>
      <c r="AR13" s="349"/>
      <c r="AS13" s="349"/>
      <c r="AT13" s="349"/>
      <c r="AU13" s="349"/>
      <c r="AV13" s="349"/>
      <c r="AW13" s="349"/>
      <c r="AX13" s="349"/>
      <c r="AY13" s="349"/>
      <c r="AZ13" s="349"/>
      <c r="BA13" s="349"/>
      <c r="BB13" s="349"/>
      <c r="BC13" s="349"/>
      <c r="BD13" s="349"/>
      <c r="BE13" s="349"/>
      <c r="BF13" s="349"/>
      <c r="BG13" s="349"/>
      <c r="BH13" s="349"/>
      <c r="BI13" s="349"/>
      <c r="BJ13" s="349"/>
      <c r="BK13" s="349"/>
      <c r="BL13" s="349"/>
      <c r="BM13" s="349"/>
      <c r="BN13" s="349"/>
      <c r="BO13" s="349"/>
      <c r="BP13" s="349"/>
      <c r="BQ13" s="349"/>
      <c r="BR13" s="349"/>
      <c r="BS13" s="349"/>
      <c r="BT13" s="349"/>
      <c r="BU13" s="349"/>
      <c r="BV13" s="349"/>
      <c r="BW13" s="349"/>
      <c r="BX13" s="349"/>
      <c r="BY13" s="349"/>
      <c r="BZ13" s="349"/>
      <c r="CA13" s="349"/>
      <c r="CB13" s="349"/>
      <c r="CC13" s="349"/>
      <c r="CD13" s="349"/>
      <c r="CE13" s="349"/>
      <c r="CF13" s="349"/>
      <c r="CG13" s="349"/>
      <c r="CH13" s="349"/>
      <c r="CI13" s="349"/>
      <c r="CJ13" s="349"/>
      <c r="CK13" s="349"/>
      <c r="CL13" s="349"/>
      <c r="CM13" s="349"/>
      <c r="CN13" s="349"/>
      <c r="CO13" s="349"/>
      <c r="CP13" s="349"/>
      <c r="CQ13" s="349"/>
      <c r="CR13" s="349"/>
      <c r="CS13" s="349"/>
      <c r="CT13" s="349"/>
      <c r="CU13" s="349"/>
      <c r="CV13" s="349"/>
      <c r="CW13" s="349"/>
      <c r="CX13" s="349"/>
      <c r="CY13" s="350"/>
      <c r="CZ13" s="350"/>
      <c r="DA13" s="350"/>
      <c r="DB13" s="350"/>
      <c r="DC13" s="350"/>
      <c r="DD13" s="350"/>
      <c r="DE13" s="350"/>
      <c r="DF13" s="350"/>
      <c r="DG13" s="350"/>
      <c r="DH13" s="350"/>
      <c r="DI13" s="350"/>
      <c r="DJ13" s="350"/>
      <c r="DK13" s="350"/>
      <c r="DL13" s="350"/>
      <c r="DM13" s="350"/>
      <c r="DN13" s="350"/>
      <c r="DO13" s="350"/>
      <c r="DP13" s="350"/>
      <c r="DQ13" s="350"/>
      <c r="DR13" s="350"/>
      <c r="DS13" s="350"/>
      <c r="DT13" s="350"/>
    </row>
    <row r="14" spans="1:124" s="351" customFormat="1" ht="20.100000000000001" customHeight="1">
      <c r="A14" s="93"/>
      <c r="B14" s="104" t="s">
        <v>58</v>
      </c>
      <c r="C14" s="105">
        <v>5006.0002589999995</v>
      </c>
      <c r="D14" s="176">
        <v>4349.7143750000005</v>
      </c>
      <c r="E14" s="177">
        <v>4355.26433</v>
      </c>
      <c r="F14" s="178">
        <v>15.570768990645394</v>
      </c>
      <c r="G14" s="179">
        <v>12.667064213842776</v>
      </c>
      <c r="H14" s="180">
        <v>12.816333882540718</v>
      </c>
      <c r="I14" s="178">
        <v>33.79023522382699</v>
      </c>
      <c r="J14" s="179">
        <v>28.363876422021743</v>
      </c>
      <c r="K14" s="180">
        <v>28.148240213699104</v>
      </c>
      <c r="L14" s="178">
        <v>5.2613994680977907</v>
      </c>
      <c r="M14" s="179">
        <v>3.592870439912506</v>
      </c>
      <c r="N14" s="180">
        <v>3.6075724478472702</v>
      </c>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349"/>
      <c r="BE14" s="349"/>
      <c r="BF14" s="349"/>
      <c r="BG14" s="349"/>
      <c r="BH14" s="349"/>
      <c r="BI14" s="349"/>
      <c r="BJ14" s="349"/>
      <c r="BK14" s="349"/>
      <c r="BL14" s="349"/>
      <c r="BM14" s="349"/>
      <c r="BN14" s="349"/>
      <c r="BO14" s="349"/>
      <c r="BP14" s="349"/>
      <c r="BQ14" s="349"/>
      <c r="BR14" s="349"/>
      <c r="BS14" s="349"/>
      <c r="BT14" s="349"/>
      <c r="BU14" s="349"/>
      <c r="BV14" s="349"/>
      <c r="BW14" s="349"/>
      <c r="BX14" s="349"/>
      <c r="BY14" s="349"/>
      <c r="BZ14" s="349"/>
      <c r="CA14" s="349"/>
      <c r="CB14" s="349"/>
      <c r="CC14" s="349"/>
      <c r="CD14" s="349"/>
      <c r="CE14" s="349"/>
      <c r="CF14" s="349"/>
      <c r="CG14" s="349"/>
      <c r="CH14" s="349"/>
      <c r="CI14" s="349"/>
      <c r="CJ14" s="349"/>
      <c r="CK14" s="349"/>
      <c r="CL14" s="349"/>
      <c r="CM14" s="349"/>
      <c r="CN14" s="349"/>
      <c r="CO14" s="349"/>
      <c r="CP14" s="349"/>
      <c r="CQ14" s="349"/>
      <c r="CR14" s="349"/>
      <c r="CS14" s="349"/>
      <c r="CT14" s="349"/>
      <c r="CU14" s="349"/>
      <c r="CV14" s="349"/>
      <c r="CW14" s="349"/>
      <c r="CX14" s="349"/>
      <c r="CY14" s="350"/>
      <c r="CZ14" s="350"/>
      <c r="DA14" s="350"/>
      <c r="DB14" s="350"/>
      <c r="DC14" s="350"/>
      <c r="DD14" s="350"/>
      <c r="DE14" s="350"/>
      <c r="DF14" s="350"/>
      <c r="DG14" s="350"/>
      <c r="DH14" s="350"/>
      <c r="DI14" s="350"/>
      <c r="DJ14" s="350"/>
      <c r="DK14" s="350"/>
      <c r="DL14" s="350"/>
      <c r="DM14" s="350"/>
      <c r="DN14" s="350"/>
      <c r="DO14" s="350"/>
      <c r="DP14" s="350"/>
      <c r="DQ14" s="350"/>
      <c r="DR14" s="350"/>
      <c r="DS14" s="350"/>
      <c r="DT14" s="350"/>
    </row>
    <row r="15" spans="1:124" s="351" customFormat="1" ht="20.100000000000001" customHeight="1">
      <c r="A15" s="93"/>
      <c r="B15" s="104" t="s">
        <v>228</v>
      </c>
      <c r="C15" s="105">
        <v>0</v>
      </c>
      <c r="D15" s="176">
        <v>0</v>
      </c>
      <c r="E15" s="177">
        <v>0</v>
      </c>
      <c r="F15" s="178" t="s">
        <v>301</v>
      </c>
      <c r="G15" s="179" t="s">
        <v>301</v>
      </c>
      <c r="H15" s="180" t="s">
        <v>301</v>
      </c>
      <c r="I15" s="178" t="s">
        <v>302</v>
      </c>
      <c r="J15" s="179" t="s">
        <v>302</v>
      </c>
      <c r="K15" s="180" t="s">
        <v>302</v>
      </c>
      <c r="L15" s="178" t="s">
        <v>302</v>
      </c>
      <c r="M15" s="179" t="s">
        <v>302</v>
      </c>
      <c r="N15" s="180" t="s">
        <v>302</v>
      </c>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c r="BL15" s="349"/>
      <c r="BM15" s="349"/>
      <c r="BN15" s="349"/>
      <c r="BO15" s="349"/>
      <c r="BP15" s="349"/>
      <c r="BQ15" s="349"/>
      <c r="BR15" s="349"/>
      <c r="BS15" s="349"/>
      <c r="BT15" s="349"/>
      <c r="BU15" s="349"/>
      <c r="BV15" s="349"/>
      <c r="BW15" s="349"/>
      <c r="BX15" s="349"/>
      <c r="BY15" s="349"/>
      <c r="BZ15" s="349"/>
      <c r="CA15" s="349"/>
      <c r="CB15" s="349"/>
      <c r="CC15" s="349"/>
      <c r="CD15" s="349"/>
      <c r="CE15" s="349"/>
      <c r="CF15" s="349"/>
      <c r="CG15" s="349"/>
      <c r="CH15" s="349"/>
      <c r="CI15" s="349"/>
      <c r="CJ15" s="349"/>
      <c r="CK15" s="349"/>
      <c r="CL15" s="349"/>
      <c r="CM15" s="349"/>
      <c r="CN15" s="349"/>
      <c r="CO15" s="349"/>
      <c r="CP15" s="349"/>
      <c r="CQ15" s="349"/>
      <c r="CR15" s="349"/>
      <c r="CS15" s="349"/>
      <c r="CT15" s="349"/>
      <c r="CU15" s="349"/>
      <c r="CV15" s="349"/>
      <c r="CW15" s="349"/>
      <c r="CX15" s="349"/>
      <c r="CY15" s="350"/>
      <c r="CZ15" s="350"/>
      <c r="DA15" s="350"/>
      <c r="DB15" s="350"/>
      <c r="DC15" s="350"/>
      <c r="DD15" s="350"/>
      <c r="DE15" s="350"/>
      <c r="DF15" s="350"/>
      <c r="DG15" s="350"/>
      <c r="DH15" s="350"/>
      <c r="DI15" s="350"/>
      <c r="DJ15" s="350"/>
      <c r="DK15" s="350"/>
      <c r="DL15" s="350"/>
      <c r="DM15" s="350"/>
      <c r="DN15" s="350"/>
      <c r="DO15" s="350"/>
      <c r="DP15" s="350"/>
      <c r="DQ15" s="350"/>
      <c r="DR15" s="350"/>
      <c r="DS15" s="350"/>
      <c r="DT15" s="350"/>
    </row>
    <row r="16" spans="1:124" s="351" customFormat="1" ht="20.100000000000001" customHeight="1">
      <c r="A16" s="93"/>
      <c r="B16" s="104" t="s">
        <v>37</v>
      </c>
      <c r="C16" s="105">
        <v>4139.1321994999998</v>
      </c>
      <c r="D16" s="176">
        <v>3510.27635362</v>
      </c>
      <c r="E16" s="177">
        <v>3509.9818340899997</v>
      </c>
      <c r="F16" s="178">
        <v>3.5143711123208834</v>
      </c>
      <c r="G16" s="179">
        <v>5.5334355849131249</v>
      </c>
      <c r="H16" s="180">
        <v>5.009386952442318</v>
      </c>
      <c r="I16" s="178">
        <v>41.21209500615862</v>
      </c>
      <c r="J16" s="179">
        <v>34.181263189534903</v>
      </c>
      <c r="K16" s="180">
        <v>31.612914055012698</v>
      </c>
      <c r="L16" s="178">
        <v>1.448345961678676</v>
      </c>
      <c r="M16" s="179">
        <v>1.8913981807025355</v>
      </c>
      <c r="N16" s="180">
        <v>1.5836131919586098</v>
      </c>
      <c r="O16" s="349"/>
      <c r="P16" s="349"/>
      <c r="Q16" s="349"/>
      <c r="R16" s="349"/>
      <c r="S16" s="349"/>
      <c r="T16" s="349"/>
      <c r="U16" s="349"/>
      <c r="V16" s="349"/>
      <c r="W16" s="349"/>
      <c r="X16" s="349"/>
      <c r="Y16" s="349"/>
      <c r="Z16" s="349"/>
      <c r="AA16" s="349"/>
      <c r="AB16" s="349"/>
      <c r="AC16" s="349"/>
      <c r="AD16" s="349"/>
      <c r="AE16" s="349"/>
      <c r="AF16" s="349"/>
      <c r="AG16" s="349"/>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349"/>
      <c r="CE16" s="349"/>
      <c r="CF16" s="349"/>
      <c r="CG16" s="349"/>
      <c r="CH16" s="349"/>
      <c r="CI16" s="349"/>
      <c r="CJ16" s="349"/>
      <c r="CK16" s="349"/>
      <c r="CL16" s="349"/>
      <c r="CM16" s="349"/>
      <c r="CN16" s="349"/>
      <c r="CO16" s="349"/>
      <c r="CP16" s="349"/>
      <c r="CQ16" s="349"/>
      <c r="CR16" s="349"/>
      <c r="CS16" s="349"/>
      <c r="CT16" s="349"/>
      <c r="CU16" s="349"/>
      <c r="CV16" s="349"/>
      <c r="CW16" s="349"/>
      <c r="CX16" s="349"/>
      <c r="CY16" s="350"/>
      <c r="CZ16" s="350"/>
      <c r="DA16" s="350"/>
      <c r="DB16" s="350"/>
      <c r="DC16" s="350"/>
      <c r="DD16" s="350"/>
      <c r="DE16" s="350"/>
      <c r="DF16" s="350"/>
      <c r="DG16" s="350"/>
      <c r="DH16" s="350"/>
      <c r="DI16" s="350"/>
      <c r="DJ16" s="350"/>
      <c r="DK16" s="350"/>
      <c r="DL16" s="350"/>
      <c r="DM16" s="350"/>
      <c r="DN16" s="350"/>
      <c r="DO16" s="350"/>
      <c r="DP16" s="350"/>
      <c r="DQ16" s="350"/>
      <c r="DR16" s="350"/>
      <c r="DS16" s="350"/>
      <c r="DT16" s="350"/>
    </row>
    <row r="17" spans="1:124" s="351" customFormat="1" ht="20.100000000000001" customHeight="1">
      <c r="A17" s="93"/>
      <c r="B17" s="104" t="s">
        <v>35</v>
      </c>
      <c r="C17" s="105">
        <v>603.22019159999991</v>
      </c>
      <c r="D17" s="176">
        <v>608.17828360999999</v>
      </c>
      <c r="E17" s="177">
        <v>598.63551336</v>
      </c>
      <c r="F17" s="178">
        <v>4.5024755517484243</v>
      </c>
      <c r="G17" s="179">
        <v>3.4943295860310397</v>
      </c>
      <c r="H17" s="180">
        <v>3.5613519201924015</v>
      </c>
      <c r="I17" s="178">
        <v>25.675495239862713</v>
      </c>
      <c r="J17" s="179">
        <v>42.163992235614892</v>
      </c>
      <c r="K17" s="180">
        <v>39.734970360386704</v>
      </c>
      <c r="L17" s="178">
        <v>1.1560328959651489</v>
      </c>
      <c r="M17" s="179">
        <v>1.473348855340922</v>
      </c>
      <c r="N17" s="180">
        <v>1.4151021299175135</v>
      </c>
      <c r="O17" s="349"/>
      <c r="P17" s="349"/>
      <c r="Q17" s="349"/>
      <c r="R17" s="349"/>
      <c r="S17" s="349"/>
      <c r="T17" s="349"/>
      <c r="U17" s="349"/>
      <c r="V17" s="349"/>
      <c r="W17" s="349"/>
      <c r="X17" s="349"/>
      <c r="Y17" s="349"/>
      <c r="Z17" s="349"/>
      <c r="AA17" s="349"/>
      <c r="AB17" s="349"/>
      <c r="AC17" s="349"/>
      <c r="AD17" s="349"/>
      <c r="AE17" s="349"/>
      <c r="AF17" s="349"/>
      <c r="AG17" s="349"/>
      <c r="AH17" s="349"/>
      <c r="AI17" s="349"/>
      <c r="AJ17" s="349"/>
      <c r="AK17" s="349"/>
      <c r="AL17" s="349"/>
      <c r="AM17" s="349"/>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49"/>
      <c r="BK17" s="349"/>
      <c r="BL17" s="349"/>
      <c r="BM17" s="349"/>
      <c r="BN17" s="349"/>
      <c r="BO17" s="349"/>
      <c r="BP17" s="349"/>
      <c r="BQ17" s="349"/>
      <c r="BR17" s="349"/>
      <c r="BS17" s="349"/>
      <c r="BT17" s="349"/>
      <c r="BU17" s="349"/>
      <c r="BV17" s="349"/>
      <c r="BW17" s="349"/>
      <c r="BX17" s="349"/>
      <c r="BY17" s="349"/>
      <c r="BZ17" s="349"/>
      <c r="CA17" s="349"/>
      <c r="CB17" s="349"/>
      <c r="CC17" s="349"/>
      <c r="CD17" s="349"/>
      <c r="CE17" s="349"/>
      <c r="CF17" s="349"/>
      <c r="CG17" s="349"/>
      <c r="CH17" s="349"/>
      <c r="CI17" s="349"/>
      <c r="CJ17" s="349"/>
      <c r="CK17" s="349"/>
      <c r="CL17" s="349"/>
      <c r="CM17" s="349"/>
      <c r="CN17" s="349"/>
      <c r="CO17" s="349"/>
      <c r="CP17" s="349"/>
      <c r="CQ17" s="349"/>
      <c r="CR17" s="349"/>
      <c r="CS17" s="349"/>
      <c r="CT17" s="349"/>
      <c r="CU17" s="349"/>
      <c r="CV17" s="349"/>
      <c r="CW17" s="349"/>
      <c r="CX17" s="349"/>
      <c r="CY17" s="350"/>
      <c r="CZ17" s="350"/>
      <c r="DA17" s="350"/>
      <c r="DB17" s="350"/>
      <c r="DC17" s="350"/>
      <c r="DD17" s="350"/>
      <c r="DE17" s="350"/>
      <c r="DF17" s="350"/>
      <c r="DG17" s="350"/>
      <c r="DH17" s="350"/>
      <c r="DI17" s="350"/>
      <c r="DJ17" s="350"/>
      <c r="DK17" s="350"/>
      <c r="DL17" s="350"/>
      <c r="DM17" s="350"/>
      <c r="DN17" s="350"/>
      <c r="DO17" s="350"/>
      <c r="DP17" s="350"/>
      <c r="DQ17" s="350"/>
      <c r="DR17" s="350"/>
      <c r="DS17" s="350"/>
      <c r="DT17" s="350"/>
    </row>
    <row r="18" spans="1:124" s="351" customFormat="1" ht="20.100000000000001" customHeight="1">
      <c r="A18" s="93"/>
      <c r="B18" s="104" t="s">
        <v>32</v>
      </c>
      <c r="C18" s="105">
        <v>13741.204097</v>
      </c>
      <c r="D18" s="176">
        <v>14473.888602999999</v>
      </c>
      <c r="E18" s="177">
        <v>14612.107410000001</v>
      </c>
      <c r="F18" s="178">
        <v>5.54032778078167</v>
      </c>
      <c r="G18" s="179">
        <v>4.645558083545243</v>
      </c>
      <c r="H18" s="180">
        <v>4.7636666120017246</v>
      </c>
      <c r="I18" s="178">
        <v>41.537837468587014</v>
      </c>
      <c r="J18" s="179">
        <v>43.797701630110303</v>
      </c>
      <c r="K18" s="180">
        <v>43.587543423412285</v>
      </c>
      <c r="L18" s="178">
        <v>2.3013323488080637</v>
      </c>
      <c r="M18" s="179">
        <v>2.0346476684846158</v>
      </c>
      <c r="N18" s="180">
        <v>2.0763652530528449</v>
      </c>
      <c r="O18" s="349"/>
      <c r="P18" s="349"/>
      <c r="Q18" s="349"/>
      <c r="R18" s="349"/>
      <c r="S18" s="349"/>
      <c r="T18" s="349"/>
      <c r="U18" s="349"/>
      <c r="V18" s="349"/>
      <c r="W18" s="349"/>
      <c r="X18" s="349"/>
      <c r="Y18" s="349"/>
      <c r="Z18" s="349"/>
      <c r="AA18" s="349"/>
      <c r="AB18" s="349"/>
      <c r="AC18" s="349"/>
      <c r="AD18" s="349"/>
      <c r="AE18" s="349"/>
      <c r="AF18" s="349"/>
      <c r="AG18" s="349"/>
      <c r="AH18" s="349"/>
      <c r="AI18" s="349"/>
      <c r="AJ18" s="349"/>
      <c r="AK18" s="349"/>
      <c r="AL18" s="349"/>
      <c r="AM18" s="349"/>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49"/>
      <c r="BK18" s="349"/>
      <c r="BL18" s="349"/>
      <c r="BM18" s="349"/>
      <c r="BN18" s="349"/>
      <c r="BO18" s="349"/>
      <c r="BP18" s="349"/>
      <c r="BQ18" s="349"/>
      <c r="BR18" s="349"/>
      <c r="BS18" s="349"/>
      <c r="BT18" s="349"/>
      <c r="BU18" s="349"/>
      <c r="BV18" s="349"/>
      <c r="BW18" s="349"/>
      <c r="BX18" s="349"/>
      <c r="BY18" s="349"/>
      <c r="BZ18" s="349"/>
      <c r="CA18" s="349"/>
      <c r="CB18" s="349"/>
      <c r="CC18" s="349"/>
      <c r="CD18" s="349"/>
      <c r="CE18" s="349"/>
      <c r="CF18" s="349"/>
      <c r="CG18" s="349"/>
      <c r="CH18" s="349"/>
      <c r="CI18" s="349"/>
      <c r="CJ18" s="349"/>
      <c r="CK18" s="349"/>
      <c r="CL18" s="349"/>
      <c r="CM18" s="349"/>
      <c r="CN18" s="349"/>
      <c r="CO18" s="349"/>
      <c r="CP18" s="349"/>
      <c r="CQ18" s="349"/>
      <c r="CR18" s="349"/>
      <c r="CS18" s="349"/>
      <c r="CT18" s="349"/>
      <c r="CU18" s="349"/>
      <c r="CV18" s="349"/>
      <c r="CW18" s="349"/>
      <c r="CX18" s="349"/>
      <c r="CY18" s="350"/>
      <c r="CZ18" s="350"/>
      <c r="DA18" s="350"/>
      <c r="DB18" s="350"/>
      <c r="DC18" s="350"/>
      <c r="DD18" s="350"/>
      <c r="DE18" s="350"/>
      <c r="DF18" s="350"/>
      <c r="DG18" s="350"/>
      <c r="DH18" s="350"/>
      <c r="DI18" s="350"/>
      <c r="DJ18" s="350"/>
      <c r="DK18" s="350"/>
      <c r="DL18" s="350"/>
      <c r="DM18" s="350"/>
      <c r="DN18" s="350"/>
      <c r="DO18" s="350"/>
      <c r="DP18" s="350"/>
      <c r="DQ18" s="350"/>
      <c r="DR18" s="350"/>
      <c r="DS18" s="350"/>
      <c r="DT18" s="350"/>
    </row>
    <row r="19" spans="1:124" s="351" customFormat="1" ht="20.100000000000001" customHeight="1">
      <c r="A19" s="93"/>
      <c r="B19" s="104" t="s">
        <v>44</v>
      </c>
      <c r="C19" s="105">
        <v>16180.73235378</v>
      </c>
      <c r="D19" s="176">
        <v>17310.474808140003</v>
      </c>
      <c r="E19" s="177">
        <v>17405.92919907</v>
      </c>
      <c r="F19" s="178">
        <v>1.3279067510180103</v>
      </c>
      <c r="G19" s="179">
        <v>1.2578188390743246</v>
      </c>
      <c r="H19" s="180">
        <v>1.3053434461409834</v>
      </c>
      <c r="I19" s="178">
        <v>76.288776790968811</v>
      </c>
      <c r="J19" s="179">
        <v>82.967996646440255</v>
      </c>
      <c r="K19" s="180">
        <v>83.17852460893819</v>
      </c>
      <c r="L19" s="178">
        <v>1.0130438172763359</v>
      </c>
      <c r="M19" s="179">
        <v>1.0435870922214794</v>
      </c>
      <c r="N19" s="180">
        <v>1.0857654195795396</v>
      </c>
      <c r="O19" s="349"/>
      <c r="P19" s="349"/>
      <c r="Q19" s="349"/>
      <c r="R19" s="349"/>
      <c r="S19" s="349"/>
      <c r="T19" s="349"/>
      <c r="U19" s="349"/>
      <c r="V19" s="349"/>
      <c r="W19" s="349"/>
      <c r="X19" s="349"/>
      <c r="Y19" s="349"/>
      <c r="Z19" s="349"/>
      <c r="AA19" s="349"/>
      <c r="AB19" s="349"/>
      <c r="AC19" s="349"/>
      <c r="AD19" s="349"/>
      <c r="AE19" s="349"/>
      <c r="AF19" s="349"/>
      <c r="AG19" s="349"/>
      <c r="AH19" s="349"/>
      <c r="AI19" s="349"/>
      <c r="AJ19" s="349"/>
      <c r="AK19" s="349"/>
      <c r="AL19" s="349"/>
      <c r="AM19" s="349"/>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49"/>
      <c r="BK19" s="349"/>
      <c r="BL19" s="349"/>
      <c r="BM19" s="349"/>
      <c r="BN19" s="349"/>
      <c r="BO19" s="349"/>
      <c r="BP19" s="349"/>
      <c r="BQ19" s="349"/>
      <c r="BR19" s="349"/>
      <c r="BS19" s="349"/>
      <c r="BT19" s="349"/>
      <c r="BU19" s="349"/>
      <c r="BV19" s="349"/>
      <c r="BW19" s="349"/>
      <c r="BX19" s="349"/>
      <c r="BY19" s="349"/>
      <c r="BZ19" s="349"/>
      <c r="CA19" s="349"/>
      <c r="CB19" s="349"/>
      <c r="CC19" s="349"/>
      <c r="CD19" s="349"/>
      <c r="CE19" s="349"/>
      <c r="CF19" s="349"/>
      <c r="CG19" s="349"/>
      <c r="CH19" s="349"/>
      <c r="CI19" s="349"/>
      <c r="CJ19" s="349"/>
      <c r="CK19" s="349"/>
      <c r="CL19" s="349"/>
      <c r="CM19" s="349"/>
      <c r="CN19" s="349"/>
      <c r="CO19" s="349"/>
      <c r="CP19" s="349"/>
      <c r="CQ19" s="349"/>
      <c r="CR19" s="349"/>
      <c r="CS19" s="349"/>
      <c r="CT19" s="349"/>
      <c r="CU19" s="349"/>
      <c r="CV19" s="349"/>
      <c r="CW19" s="349"/>
      <c r="CX19" s="349"/>
      <c r="CY19" s="350"/>
      <c r="CZ19" s="350"/>
      <c r="DA19" s="350"/>
      <c r="DB19" s="350"/>
      <c r="DC19" s="350"/>
      <c r="DD19" s="350"/>
      <c r="DE19" s="350"/>
      <c r="DF19" s="350"/>
      <c r="DG19" s="350"/>
      <c r="DH19" s="350"/>
      <c r="DI19" s="350"/>
      <c r="DJ19" s="350"/>
      <c r="DK19" s="350"/>
      <c r="DL19" s="350"/>
      <c r="DM19" s="350"/>
      <c r="DN19" s="350"/>
      <c r="DO19" s="350"/>
      <c r="DP19" s="350"/>
      <c r="DQ19" s="350"/>
      <c r="DR19" s="350"/>
      <c r="DS19" s="350"/>
      <c r="DT19" s="350"/>
    </row>
    <row r="20" spans="1:124" s="351" customFormat="1" ht="20.100000000000001" customHeight="1">
      <c r="A20" s="93"/>
      <c r="B20" s="104" t="s">
        <v>65</v>
      </c>
      <c r="C20" s="105">
        <v>5.6499501299999997</v>
      </c>
      <c r="D20" s="176">
        <v>0</v>
      </c>
      <c r="E20" s="177">
        <v>0</v>
      </c>
      <c r="F20" s="178">
        <v>63.601636781172786</v>
      </c>
      <c r="G20" s="179" t="s">
        <v>301</v>
      </c>
      <c r="H20" s="180" t="s">
        <v>301</v>
      </c>
      <c r="I20" s="178">
        <v>96.628489133689627</v>
      </c>
      <c r="J20" s="179" t="s">
        <v>302</v>
      </c>
      <c r="K20" s="180" t="s">
        <v>302</v>
      </c>
      <c r="L20" s="178">
        <v>61.457300685944297</v>
      </c>
      <c r="M20" s="179" t="s">
        <v>302</v>
      </c>
      <c r="N20" s="180" t="s">
        <v>302</v>
      </c>
      <c r="O20" s="349"/>
      <c r="P20" s="349"/>
      <c r="Q20" s="349"/>
      <c r="R20" s="349"/>
      <c r="S20" s="349"/>
      <c r="T20" s="349"/>
      <c r="U20" s="349"/>
      <c r="V20" s="349"/>
      <c r="W20" s="349"/>
      <c r="X20" s="349"/>
      <c r="Y20" s="349"/>
      <c r="Z20" s="349"/>
      <c r="AA20" s="349"/>
      <c r="AB20" s="349"/>
      <c r="AC20" s="349"/>
      <c r="AD20" s="349"/>
      <c r="AE20" s="349"/>
      <c r="AF20" s="349"/>
      <c r="AG20" s="349"/>
      <c r="AH20" s="349"/>
      <c r="AI20" s="349"/>
      <c r="AJ20" s="349"/>
      <c r="AK20" s="349"/>
      <c r="AL20" s="349"/>
      <c r="AM20" s="349"/>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49"/>
      <c r="BK20" s="349"/>
      <c r="BL20" s="349"/>
      <c r="BM20" s="349"/>
      <c r="BN20" s="349"/>
      <c r="BO20" s="349"/>
      <c r="BP20" s="349"/>
      <c r="BQ20" s="349"/>
      <c r="BR20" s="349"/>
      <c r="BS20" s="349"/>
      <c r="BT20" s="349"/>
      <c r="BU20" s="349"/>
      <c r="BV20" s="349"/>
      <c r="BW20" s="349"/>
      <c r="BX20" s="349"/>
      <c r="BY20" s="349"/>
      <c r="BZ20" s="349"/>
      <c r="CA20" s="349"/>
      <c r="CB20" s="349"/>
      <c r="CC20" s="349"/>
      <c r="CD20" s="349"/>
      <c r="CE20" s="349"/>
      <c r="CF20" s="349"/>
      <c r="CG20" s="349"/>
      <c r="CH20" s="349"/>
      <c r="CI20" s="349"/>
      <c r="CJ20" s="349"/>
      <c r="CK20" s="349"/>
      <c r="CL20" s="349"/>
      <c r="CM20" s="349"/>
      <c r="CN20" s="349"/>
      <c r="CO20" s="349"/>
      <c r="CP20" s="349"/>
      <c r="CQ20" s="349"/>
      <c r="CR20" s="349"/>
      <c r="CS20" s="349"/>
      <c r="CT20" s="349"/>
      <c r="CU20" s="349"/>
      <c r="CV20" s="349"/>
      <c r="CW20" s="349"/>
      <c r="CX20" s="349"/>
      <c r="CY20" s="350"/>
      <c r="CZ20" s="350"/>
      <c r="DA20" s="350"/>
      <c r="DB20" s="350"/>
      <c r="DC20" s="350"/>
      <c r="DD20" s="350"/>
      <c r="DE20" s="350"/>
      <c r="DF20" s="350"/>
      <c r="DG20" s="350"/>
      <c r="DH20" s="350"/>
      <c r="DI20" s="350"/>
      <c r="DJ20" s="350"/>
      <c r="DK20" s="350"/>
      <c r="DL20" s="350"/>
      <c r="DM20" s="350"/>
      <c r="DN20" s="350"/>
      <c r="DO20" s="350"/>
      <c r="DP20" s="350"/>
      <c r="DQ20" s="350"/>
      <c r="DR20" s="350"/>
      <c r="DS20" s="350"/>
      <c r="DT20" s="350"/>
    </row>
    <row r="21" spans="1:124" s="351" customFormat="1" ht="20.100000000000001" customHeight="1">
      <c r="A21" s="93"/>
      <c r="B21" s="104" t="s">
        <v>62</v>
      </c>
      <c r="C21" s="105">
        <v>0</v>
      </c>
      <c r="D21" s="176">
        <v>0</v>
      </c>
      <c r="E21" s="177">
        <v>0</v>
      </c>
      <c r="F21" s="178" t="s">
        <v>301</v>
      </c>
      <c r="G21" s="179" t="s">
        <v>301</v>
      </c>
      <c r="H21" s="180" t="s">
        <v>301</v>
      </c>
      <c r="I21" s="178" t="s">
        <v>302</v>
      </c>
      <c r="J21" s="179" t="s">
        <v>302</v>
      </c>
      <c r="K21" s="180" t="s">
        <v>302</v>
      </c>
      <c r="L21" s="178" t="s">
        <v>302</v>
      </c>
      <c r="M21" s="179" t="s">
        <v>302</v>
      </c>
      <c r="N21" s="180" t="s">
        <v>302</v>
      </c>
      <c r="O21" s="349"/>
      <c r="P21" s="349"/>
      <c r="Q21" s="349"/>
      <c r="R21" s="349"/>
      <c r="S21" s="349"/>
      <c r="T21" s="349"/>
      <c r="U21" s="349"/>
      <c r="V21" s="349"/>
      <c r="W21" s="349"/>
      <c r="X21" s="349"/>
      <c r="Y21" s="349"/>
      <c r="Z21" s="349"/>
      <c r="AA21" s="349"/>
      <c r="AB21" s="349"/>
      <c r="AC21" s="349"/>
      <c r="AD21" s="349"/>
      <c r="AE21" s="349"/>
      <c r="AF21" s="349"/>
      <c r="AG21" s="349"/>
      <c r="AH21" s="349"/>
      <c r="AI21" s="349"/>
      <c r="AJ21" s="349"/>
      <c r="AK21" s="349"/>
      <c r="AL21" s="349"/>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49"/>
      <c r="BK21" s="349"/>
      <c r="BL21" s="349"/>
      <c r="BM21" s="349"/>
      <c r="BN21" s="349"/>
      <c r="BO21" s="349"/>
      <c r="BP21" s="349"/>
      <c r="BQ21" s="349"/>
      <c r="BR21" s="349"/>
      <c r="BS21" s="349"/>
      <c r="BT21" s="349"/>
      <c r="BU21" s="349"/>
      <c r="BV21" s="349"/>
      <c r="BW21" s="349"/>
      <c r="BX21" s="349"/>
      <c r="BY21" s="349"/>
      <c r="BZ21" s="349"/>
      <c r="CA21" s="349"/>
      <c r="CB21" s="349"/>
      <c r="CC21" s="349"/>
      <c r="CD21" s="349"/>
      <c r="CE21" s="349"/>
      <c r="CF21" s="349"/>
      <c r="CG21" s="349"/>
      <c r="CH21" s="349"/>
      <c r="CI21" s="349"/>
      <c r="CJ21" s="349"/>
      <c r="CK21" s="349"/>
      <c r="CL21" s="349"/>
      <c r="CM21" s="349"/>
      <c r="CN21" s="349"/>
      <c r="CO21" s="349"/>
      <c r="CP21" s="349"/>
      <c r="CQ21" s="349"/>
      <c r="CR21" s="349"/>
      <c r="CS21" s="349"/>
      <c r="CT21" s="349"/>
      <c r="CU21" s="349"/>
      <c r="CV21" s="349"/>
      <c r="CW21" s="349"/>
      <c r="CX21" s="349"/>
      <c r="CY21" s="350"/>
      <c r="CZ21" s="350"/>
      <c r="DA21" s="350"/>
      <c r="DB21" s="350"/>
      <c r="DC21" s="350"/>
      <c r="DD21" s="350"/>
      <c r="DE21" s="350"/>
      <c r="DF21" s="350"/>
      <c r="DG21" s="350"/>
      <c r="DH21" s="350"/>
      <c r="DI21" s="350"/>
      <c r="DJ21" s="350"/>
      <c r="DK21" s="350"/>
      <c r="DL21" s="350"/>
      <c r="DM21" s="350"/>
      <c r="DN21" s="350"/>
      <c r="DO21" s="350"/>
      <c r="DP21" s="350"/>
      <c r="DQ21" s="350"/>
      <c r="DR21" s="350"/>
      <c r="DS21" s="350"/>
      <c r="DT21" s="350"/>
    </row>
    <row r="22" spans="1:124" s="351" customFormat="1" ht="20.100000000000001" customHeight="1">
      <c r="A22" s="93"/>
      <c r="B22" s="104" t="s">
        <v>61</v>
      </c>
      <c r="C22" s="105">
        <v>59.655510999999997</v>
      </c>
      <c r="D22" s="176">
        <v>53.721254000000002</v>
      </c>
      <c r="E22" s="177">
        <v>52.751255</v>
      </c>
      <c r="F22" s="178">
        <v>0</v>
      </c>
      <c r="G22" s="179">
        <v>0</v>
      </c>
      <c r="H22" s="180">
        <v>0</v>
      </c>
      <c r="I22" s="178" t="s">
        <v>302</v>
      </c>
      <c r="J22" s="179" t="s">
        <v>302</v>
      </c>
      <c r="K22" s="180" t="s">
        <v>302</v>
      </c>
      <c r="L22" s="178">
        <v>0.12387958591118262</v>
      </c>
      <c r="M22" s="179">
        <v>0.15702165105825711</v>
      </c>
      <c r="N22" s="180">
        <v>0.13465840765305015</v>
      </c>
      <c r="O22" s="349"/>
      <c r="P22" s="349"/>
      <c r="Q22" s="349"/>
      <c r="R22" s="349"/>
      <c r="S22" s="349"/>
      <c r="T22" s="349"/>
      <c r="U22" s="349"/>
      <c r="V22" s="349"/>
      <c r="W22" s="349"/>
      <c r="X22" s="349"/>
      <c r="Y22" s="349"/>
      <c r="Z22" s="349"/>
      <c r="AA22" s="349"/>
      <c r="AB22" s="349"/>
      <c r="AC22" s="349"/>
      <c r="AD22" s="349"/>
      <c r="AE22" s="349"/>
      <c r="AF22" s="349"/>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49"/>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c r="CM22" s="349"/>
      <c r="CN22" s="349"/>
      <c r="CO22" s="349"/>
      <c r="CP22" s="349"/>
      <c r="CQ22" s="349"/>
      <c r="CR22" s="349"/>
      <c r="CS22" s="349"/>
      <c r="CT22" s="349"/>
      <c r="CU22" s="349"/>
      <c r="CV22" s="349"/>
      <c r="CW22" s="349"/>
      <c r="CX22" s="349"/>
      <c r="CY22" s="350"/>
      <c r="CZ22" s="350"/>
      <c r="DA22" s="350"/>
      <c r="DB22" s="350"/>
      <c r="DC22" s="350"/>
      <c r="DD22" s="350"/>
      <c r="DE22" s="350"/>
      <c r="DF22" s="350"/>
      <c r="DG22" s="350"/>
      <c r="DH22" s="350"/>
      <c r="DI22" s="350"/>
      <c r="DJ22" s="350"/>
      <c r="DK22" s="350"/>
      <c r="DL22" s="350"/>
      <c r="DM22" s="350"/>
      <c r="DN22" s="350"/>
      <c r="DO22" s="350"/>
      <c r="DP22" s="350"/>
      <c r="DQ22" s="350"/>
      <c r="DR22" s="350"/>
      <c r="DS22" s="350"/>
      <c r="DT22" s="350"/>
    </row>
    <row r="23" spans="1:124" s="351" customFormat="1" ht="20.100000000000001" customHeight="1">
      <c r="A23" s="93"/>
      <c r="B23" s="104" t="s">
        <v>40</v>
      </c>
      <c r="C23" s="105">
        <v>0</v>
      </c>
      <c r="D23" s="176">
        <v>0</v>
      </c>
      <c r="E23" s="177">
        <v>0</v>
      </c>
      <c r="F23" s="178" t="s">
        <v>301</v>
      </c>
      <c r="G23" s="179" t="s">
        <v>301</v>
      </c>
      <c r="H23" s="180" t="s">
        <v>301</v>
      </c>
      <c r="I23" s="178" t="s">
        <v>302</v>
      </c>
      <c r="J23" s="179" t="s">
        <v>302</v>
      </c>
      <c r="K23" s="180" t="s">
        <v>302</v>
      </c>
      <c r="L23" s="178" t="s">
        <v>302</v>
      </c>
      <c r="M23" s="179" t="s">
        <v>302</v>
      </c>
      <c r="N23" s="180" t="s">
        <v>302</v>
      </c>
      <c r="O23" s="349"/>
      <c r="P23" s="349"/>
      <c r="Q23" s="349"/>
      <c r="R23" s="349"/>
      <c r="S23" s="349"/>
      <c r="T23" s="349"/>
      <c r="U23" s="349"/>
      <c r="V23" s="349"/>
      <c r="W23" s="349"/>
      <c r="X23" s="349"/>
      <c r="Y23" s="349"/>
      <c r="Z23" s="349"/>
      <c r="AA23" s="349"/>
      <c r="AB23" s="349"/>
      <c r="AC23" s="349"/>
      <c r="AD23" s="349"/>
      <c r="AE23" s="349"/>
      <c r="AF23" s="349"/>
      <c r="AG23" s="349"/>
      <c r="AH23" s="349"/>
      <c r="AI23" s="349"/>
      <c r="AJ23" s="349"/>
      <c r="AK23" s="349"/>
      <c r="AL23" s="349"/>
      <c r="AM23" s="349"/>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49"/>
      <c r="BK23" s="349"/>
      <c r="BL23" s="349"/>
      <c r="BM23" s="349"/>
      <c r="BN23" s="349"/>
      <c r="BO23" s="349"/>
      <c r="BP23" s="349"/>
      <c r="BQ23" s="349"/>
      <c r="BR23" s="349"/>
      <c r="BS23" s="349"/>
      <c r="BT23" s="349"/>
      <c r="BU23" s="349"/>
      <c r="BV23" s="349"/>
      <c r="BW23" s="349"/>
      <c r="BX23" s="349"/>
      <c r="BY23" s="349"/>
      <c r="BZ23" s="349"/>
      <c r="CA23" s="349"/>
      <c r="CB23" s="349"/>
      <c r="CC23" s="349"/>
      <c r="CD23" s="349"/>
      <c r="CE23" s="349"/>
      <c r="CF23" s="349"/>
      <c r="CG23" s="349"/>
      <c r="CH23" s="349"/>
      <c r="CI23" s="349"/>
      <c r="CJ23" s="349"/>
      <c r="CK23" s="349"/>
      <c r="CL23" s="349"/>
      <c r="CM23" s="349"/>
      <c r="CN23" s="349"/>
      <c r="CO23" s="349"/>
      <c r="CP23" s="349"/>
      <c r="CQ23" s="349"/>
      <c r="CR23" s="349"/>
      <c r="CS23" s="349"/>
      <c r="CT23" s="349"/>
      <c r="CU23" s="349"/>
      <c r="CV23" s="349"/>
      <c r="CW23" s="349"/>
      <c r="CX23" s="349"/>
      <c r="CY23" s="350"/>
      <c r="CZ23" s="350"/>
      <c r="DA23" s="350"/>
      <c r="DB23" s="350"/>
      <c r="DC23" s="350"/>
      <c r="DD23" s="350"/>
      <c r="DE23" s="350"/>
      <c r="DF23" s="350"/>
      <c r="DG23" s="350"/>
      <c r="DH23" s="350"/>
      <c r="DI23" s="350"/>
      <c r="DJ23" s="350"/>
      <c r="DK23" s="350"/>
      <c r="DL23" s="350"/>
      <c r="DM23" s="350"/>
      <c r="DN23" s="350"/>
      <c r="DO23" s="350"/>
      <c r="DP23" s="350"/>
      <c r="DQ23" s="350"/>
      <c r="DR23" s="350"/>
      <c r="DS23" s="350"/>
      <c r="DT23" s="350"/>
    </row>
    <row r="24" spans="1:124" s="351" customFormat="1" ht="20.100000000000001" customHeight="1">
      <c r="A24" s="93"/>
      <c r="B24" s="104" t="s">
        <v>227</v>
      </c>
      <c r="C24" s="105">
        <v>4388.7773462700006</v>
      </c>
      <c r="D24" s="176">
        <v>4558.3486974199996</v>
      </c>
      <c r="E24" s="177">
        <v>4621.2414963800002</v>
      </c>
      <c r="F24" s="178">
        <v>1.7494734595104338</v>
      </c>
      <c r="G24" s="179">
        <v>5.9052696756690848</v>
      </c>
      <c r="H24" s="180">
        <v>6.009055348601188</v>
      </c>
      <c r="I24" s="178">
        <v>157.2050227656992</v>
      </c>
      <c r="J24" s="179">
        <v>66.381989714513523</v>
      </c>
      <c r="K24" s="180">
        <v>66.039022075197465</v>
      </c>
      <c r="L24" s="178">
        <v>2.7502601503032431</v>
      </c>
      <c r="M24" s="179">
        <v>3.9200355087169383</v>
      </c>
      <c r="N24" s="180">
        <v>3.9683213881735719</v>
      </c>
      <c r="O24" s="349"/>
      <c r="P24" s="349"/>
      <c r="Q24" s="349"/>
      <c r="R24" s="349"/>
      <c r="S24" s="349"/>
      <c r="T24" s="349"/>
      <c r="U24" s="349"/>
      <c r="V24" s="349"/>
      <c r="W24" s="349"/>
      <c r="X24" s="349"/>
      <c r="Y24" s="349"/>
      <c r="Z24" s="349"/>
      <c r="AA24" s="349"/>
      <c r="AB24" s="349"/>
      <c r="AC24" s="349"/>
      <c r="AD24" s="349"/>
      <c r="AE24" s="349"/>
      <c r="AF24" s="349"/>
      <c r="AG24" s="349"/>
      <c r="AH24" s="349"/>
      <c r="AI24" s="349"/>
      <c r="AJ24" s="349"/>
      <c r="AK24" s="349"/>
      <c r="AL24" s="349"/>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49"/>
      <c r="BK24" s="349"/>
      <c r="BL24" s="349"/>
      <c r="BM24" s="349"/>
      <c r="BN24" s="349"/>
      <c r="BO24" s="349"/>
      <c r="BP24" s="349"/>
      <c r="BQ24" s="349"/>
      <c r="BR24" s="349"/>
      <c r="BS24" s="349"/>
      <c r="BT24" s="349"/>
      <c r="BU24" s="349"/>
      <c r="BV24" s="349"/>
      <c r="BW24" s="349"/>
      <c r="BX24" s="349"/>
      <c r="BY24" s="349"/>
      <c r="BZ24" s="349"/>
      <c r="CA24" s="349"/>
      <c r="CB24" s="349"/>
      <c r="CC24" s="349"/>
      <c r="CD24" s="349"/>
      <c r="CE24" s="349"/>
      <c r="CF24" s="349"/>
      <c r="CG24" s="349"/>
      <c r="CH24" s="349"/>
      <c r="CI24" s="349"/>
      <c r="CJ24" s="349"/>
      <c r="CK24" s="349"/>
      <c r="CL24" s="349"/>
      <c r="CM24" s="349"/>
      <c r="CN24" s="349"/>
      <c r="CO24" s="349"/>
      <c r="CP24" s="349"/>
      <c r="CQ24" s="349"/>
      <c r="CR24" s="349"/>
      <c r="CS24" s="349"/>
      <c r="CT24" s="349"/>
      <c r="CU24" s="349"/>
      <c r="CV24" s="349"/>
      <c r="CW24" s="349"/>
      <c r="CX24" s="349"/>
      <c r="CY24" s="350"/>
      <c r="CZ24" s="350"/>
      <c r="DA24" s="350"/>
      <c r="DB24" s="350"/>
      <c r="DC24" s="350"/>
      <c r="DD24" s="350"/>
      <c r="DE24" s="350"/>
      <c r="DF24" s="350"/>
      <c r="DG24" s="350"/>
      <c r="DH24" s="350"/>
      <c r="DI24" s="350"/>
      <c r="DJ24" s="350"/>
      <c r="DK24" s="350"/>
      <c r="DL24" s="350"/>
      <c r="DM24" s="350"/>
      <c r="DN24" s="350"/>
      <c r="DO24" s="350"/>
      <c r="DP24" s="350"/>
      <c r="DQ24" s="350"/>
      <c r="DR24" s="350"/>
      <c r="DS24" s="350"/>
      <c r="DT24" s="350"/>
    </row>
    <row r="25" spans="1:124" s="351" customFormat="1" ht="20.100000000000001" customHeight="1">
      <c r="A25" s="93"/>
      <c r="B25" s="104" t="s">
        <v>36</v>
      </c>
      <c r="C25" s="105">
        <v>0</v>
      </c>
      <c r="D25" s="176">
        <v>0</v>
      </c>
      <c r="E25" s="177">
        <v>0</v>
      </c>
      <c r="F25" s="178" t="s">
        <v>301</v>
      </c>
      <c r="G25" s="179" t="s">
        <v>301</v>
      </c>
      <c r="H25" s="180" t="s">
        <v>301</v>
      </c>
      <c r="I25" s="178" t="s">
        <v>302</v>
      </c>
      <c r="J25" s="179" t="s">
        <v>302</v>
      </c>
      <c r="K25" s="180" t="s">
        <v>302</v>
      </c>
      <c r="L25" s="178" t="s">
        <v>302</v>
      </c>
      <c r="M25" s="179" t="s">
        <v>302</v>
      </c>
      <c r="N25" s="180" t="s">
        <v>302</v>
      </c>
      <c r="O25" s="349"/>
      <c r="P25" s="349"/>
      <c r="Q25" s="349"/>
      <c r="R25" s="349"/>
      <c r="S25" s="349"/>
      <c r="T25" s="349"/>
      <c r="U25" s="349"/>
      <c r="V25" s="349"/>
      <c r="W25" s="349"/>
      <c r="X25" s="349"/>
      <c r="Y25" s="349"/>
      <c r="Z25" s="349"/>
      <c r="AA25" s="349"/>
      <c r="AB25" s="349"/>
      <c r="AC25" s="349"/>
      <c r="AD25" s="349"/>
      <c r="AE25" s="349"/>
      <c r="AF25" s="349"/>
      <c r="AG25" s="349"/>
      <c r="AH25" s="349"/>
      <c r="AI25" s="349"/>
      <c r="AJ25" s="349"/>
      <c r="AK25" s="349"/>
      <c r="AL25" s="349"/>
      <c r="AM25" s="349"/>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49"/>
      <c r="BK25" s="349"/>
      <c r="BL25" s="349"/>
      <c r="BM25" s="349"/>
      <c r="BN25" s="349"/>
      <c r="BO25" s="349"/>
      <c r="BP25" s="349"/>
      <c r="BQ25" s="349"/>
      <c r="BR25" s="349"/>
      <c r="BS25" s="349"/>
      <c r="BT25" s="349"/>
      <c r="BU25" s="349"/>
      <c r="BV25" s="349"/>
      <c r="BW25" s="349"/>
      <c r="BX25" s="349"/>
      <c r="BY25" s="349"/>
      <c r="BZ25" s="349"/>
      <c r="CA25" s="349"/>
      <c r="CB25" s="349"/>
      <c r="CC25" s="349"/>
      <c r="CD25" s="349"/>
      <c r="CE25" s="349"/>
      <c r="CF25" s="349"/>
      <c r="CG25" s="349"/>
      <c r="CH25" s="349"/>
      <c r="CI25" s="349"/>
      <c r="CJ25" s="349"/>
      <c r="CK25" s="349"/>
      <c r="CL25" s="349"/>
      <c r="CM25" s="349"/>
      <c r="CN25" s="349"/>
      <c r="CO25" s="349"/>
      <c r="CP25" s="349"/>
      <c r="CQ25" s="349"/>
      <c r="CR25" s="349"/>
      <c r="CS25" s="349"/>
      <c r="CT25" s="349"/>
      <c r="CU25" s="349"/>
      <c r="CV25" s="349"/>
      <c r="CW25" s="349"/>
      <c r="CX25" s="349"/>
      <c r="CY25" s="350"/>
      <c r="CZ25" s="350"/>
      <c r="DA25" s="350"/>
      <c r="DB25" s="350"/>
      <c r="DC25" s="350"/>
      <c r="DD25" s="350"/>
      <c r="DE25" s="350"/>
      <c r="DF25" s="350"/>
      <c r="DG25" s="350"/>
      <c r="DH25" s="350"/>
      <c r="DI25" s="350"/>
      <c r="DJ25" s="350"/>
      <c r="DK25" s="350"/>
      <c r="DL25" s="350"/>
      <c r="DM25" s="350"/>
      <c r="DN25" s="350"/>
      <c r="DO25" s="350"/>
      <c r="DP25" s="350"/>
      <c r="DQ25" s="350"/>
      <c r="DR25" s="350"/>
      <c r="DS25" s="350"/>
      <c r="DT25" s="350"/>
    </row>
    <row r="26" spans="1:124" s="351" customFormat="1" ht="20.100000000000001" customHeight="1">
      <c r="A26" s="93"/>
      <c r="B26" s="104" t="s">
        <v>34</v>
      </c>
      <c r="C26" s="105">
        <v>18483.075115</v>
      </c>
      <c r="D26" s="176">
        <v>16864.695242000002</v>
      </c>
      <c r="E26" s="177">
        <v>16919.348866</v>
      </c>
      <c r="F26" s="178">
        <v>6.527310220261473</v>
      </c>
      <c r="G26" s="179">
        <v>10.057919225102117</v>
      </c>
      <c r="H26" s="180">
        <v>10.184218799711815</v>
      </c>
      <c r="I26" s="178">
        <v>48.444562888041965</v>
      </c>
      <c r="J26" s="179">
        <v>36.676370880096577</v>
      </c>
      <c r="K26" s="180">
        <v>35.98271462633457</v>
      </c>
      <c r="L26" s="178">
        <v>3.1621269045521601</v>
      </c>
      <c r="M26" s="179">
        <v>3.688879757818988</v>
      </c>
      <c r="N26" s="180">
        <v>3.6645583876218182</v>
      </c>
      <c r="O26" s="349"/>
      <c r="P26" s="349"/>
      <c r="Q26" s="349"/>
      <c r="R26" s="349"/>
      <c r="S26" s="349"/>
      <c r="T26" s="349"/>
      <c r="U26" s="349"/>
      <c r="V26" s="349"/>
      <c r="W26" s="349"/>
      <c r="X26" s="349"/>
      <c r="Y26" s="349"/>
      <c r="Z26" s="349"/>
      <c r="AA26" s="349"/>
      <c r="AB26" s="349"/>
      <c r="AC26" s="349"/>
      <c r="AD26" s="349"/>
      <c r="AE26" s="349"/>
      <c r="AF26" s="349"/>
      <c r="AG26" s="349"/>
      <c r="AH26" s="349"/>
      <c r="AI26" s="349"/>
      <c r="AJ26" s="349"/>
      <c r="AK26" s="349"/>
      <c r="AL26" s="349"/>
      <c r="AM26" s="349"/>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49"/>
      <c r="BK26" s="349"/>
      <c r="BL26" s="349"/>
      <c r="BM26" s="349"/>
      <c r="BN26" s="349"/>
      <c r="BO26" s="349"/>
      <c r="BP26" s="349"/>
      <c r="BQ26" s="349"/>
      <c r="BR26" s="349"/>
      <c r="BS26" s="349"/>
      <c r="BT26" s="349"/>
      <c r="BU26" s="349"/>
      <c r="BV26" s="349"/>
      <c r="BW26" s="349"/>
      <c r="BX26" s="349"/>
      <c r="BY26" s="349"/>
      <c r="BZ26" s="349"/>
      <c r="CA26" s="349"/>
      <c r="CB26" s="349"/>
      <c r="CC26" s="349"/>
      <c r="CD26" s="349"/>
      <c r="CE26" s="349"/>
      <c r="CF26" s="349"/>
      <c r="CG26" s="349"/>
      <c r="CH26" s="349"/>
      <c r="CI26" s="349"/>
      <c r="CJ26" s="349"/>
      <c r="CK26" s="349"/>
      <c r="CL26" s="349"/>
      <c r="CM26" s="349"/>
      <c r="CN26" s="349"/>
      <c r="CO26" s="349"/>
      <c r="CP26" s="349"/>
      <c r="CQ26" s="349"/>
      <c r="CR26" s="349"/>
      <c r="CS26" s="349"/>
      <c r="CT26" s="349"/>
      <c r="CU26" s="349"/>
      <c r="CV26" s="349"/>
      <c r="CW26" s="349"/>
      <c r="CX26" s="349"/>
      <c r="CY26" s="350"/>
      <c r="CZ26" s="350"/>
      <c r="DA26" s="350"/>
      <c r="DB26" s="350"/>
      <c r="DC26" s="350"/>
      <c r="DD26" s="350"/>
      <c r="DE26" s="350"/>
      <c r="DF26" s="350"/>
      <c r="DG26" s="350"/>
      <c r="DH26" s="350"/>
      <c r="DI26" s="350"/>
      <c r="DJ26" s="350"/>
      <c r="DK26" s="350"/>
      <c r="DL26" s="350"/>
      <c r="DM26" s="350"/>
      <c r="DN26" s="350"/>
      <c r="DO26" s="350"/>
      <c r="DP26" s="350"/>
      <c r="DQ26" s="350"/>
      <c r="DR26" s="350"/>
      <c r="DS26" s="350"/>
      <c r="DT26" s="350"/>
    </row>
    <row r="27" spans="1:124" s="351" customFormat="1" ht="20.100000000000001" customHeight="1">
      <c r="A27" s="93"/>
      <c r="B27" s="104" t="s">
        <v>67</v>
      </c>
      <c r="C27" s="105">
        <v>404.10600900000003</v>
      </c>
      <c r="D27" s="176">
        <v>448.67384299999998</v>
      </c>
      <c r="E27" s="177">
        <v>446.62786800000003</v>
      </c>
      <c r="F27" s="178">
        <v>72.223075752382599</v>
      </c>
      <c r="G27" s="179">
        <v>63.494327883072067</v>
      </c>
      <c r="H27" s="180">
        <v>63.706507225832134</v>
      </c>
      <c r="I27" s="178">
        <v>99.884757572805412</v>
      </c>
      <c r="J27" s="179">
        <v>98.774515204325994</v>
      </c>
      <c r="K27" s="180">
        <v>98.764294641130761</v>
      </c>
      <c r="L27" s="178">
        <v>72.139844126890964</v>
      </c>
      <c r="M27" s="179">
        <v>62.716214548749619</v>
      </c>
      <c r="N27" s="180">
        <v>62.919282502094106</v>
      </c>
      <c r="O27" s="349"/>
      <c r="P27" s="349"/>
      <c r="Q27" s="349"/>
      <c r="R27" s="349"/>
      <c r="S27" s="349"/>
      <c r="T27" s="349"/>
      <c r="U27" s="349"/>
      <c r="V27" s="349"/>
      <c r="W27" s="349"/>
      <c r="X27" s="349"/>
      <c r="Y27" s="349"/>
      <c r="Z27" s="349"/>
      <c r="AA27" s="349"/>
      <c r="AB27" s="349"/>
      <c r="AC27" s="349"/>
      <c r="AD27" s="349"/>
      <c r="AE27" s="349"/>
      <c r="AF27" s="349"/>
      <c r="AG27" s="349"/>
      <c r="AH27" s="349"/>
      <c r="AI27" s="349"/>
      <c r="AJ27" s="349"/>
      <c r="AK27" s="349"/>
      <c r="AL27" s="349"/>
      <c r="AM27" s="349"/>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49"/>
      <c r="BK27" s="349"/>
      <c r="BL27" s="349"/>
      <c r="BM27" s="349"/>
      <c r="BN27" s="349"/>
      <c r="BO27" s="349"/>
      <c r="BP27" s="349"/>
      <c r="BQ27" s="349"/>
      <c r="BR27" s="349"/>
      <c r="BS27" s="349"/>
      <c r="BT27" s="349"/>
      <c r="BU27" s="349"/>
      <c r="BV27" s="349"/>
      <c r="BW27" s="349"/>
      <c r="BX27" s="349"/>
      <c r="BY27" s="349"/>
      <c r="BZ27" s="349"/>
      <c r="CA27" s="349"/>
      <c r="CB27" s="349"/>
      <c r="CC27" s="349"/>
      <c r="CD27" s="349"/>
      <c r="CE27" s="349"/>
      <c r="CF27" s="349"/>
      <c r="CG27" s="349"/>
      <c r="CH27" s="349"/>
      <c r="CI27" s="349"/>
      <c r="CJ27" s="349"/>
      <c r="CK27" s="349"/>
      <c r="CL27" s="349"/>
      <c r="CM27" s="349"/>
      <c r="CN27" s="349"/>
      <c r="CO27" s="349"/>
      <c r="CP27" s="349"/>
      <c r="CQ27" s="349"/>
      <c r="CR27" s="349"/>
      <c r="CS27" s="349"/>
      <c r="CT27" s="349"/>
      <c r="CU27" s="349"/>
      <c r="CV27" s="349"/>
      <c r="CW27" s="349"/>
      <c r="CX27" s="349"/>
      <c r="CY27" s="350"/>
      <c r="CZ27" s="350"/>
      <c r="DA27" s="350"/>
      <c r="DB27" s="350"/>
      <c r="DC27" s="350"/>
      <c r="DD27" s="350"/>
      <c r="DE27" s="350"/>
      <c r="DF27" s="350"/>
      <c r="DG27" s="350"/>
      <c r="DH27" s="350"/>
      <c r="DI27" s="350"/>
      <c r="DJ27" s="350"/>
      <c r="DK27" s="350"/>
      <c r="DL27" s="350"/>
      <c r="DM27" s="350"/>
      <c r="DN27" s="350"/>
      <c r="DO27" s="350"/>
      <c r="DP27" s="350"/>
      <c r="DQ27" s="350"/>
      <c r="DR27" s="350"/>
      <c r="DS27" s="350"/>
      <c r="DT27" s="350"/>
    </row>
    <row r="28" spans="1:124" s="351" customFormat="1" ht="20.100000000000001" customHeight="1">
      <c r="A28" s="93"/>
      <c r="B28" s="104" t="s">
        <v>69</v>
      </c>
      <c r="C28" s="105">
        <v>62.125461000000001</v>
      </c>
      <c r="D28" s="176">
        <v>42.138562</v>
      </c>
      <c r="E28" s="177">
        <v>39.441454</v>
      </c>
      <c r="F28" s="178">
        <v>2.0531131350478025</v>
      </c>
      <c r="G28" s="179">
        <v>0</v>
      </c>
      <c r="H28" s="180">
        <v>0</v>
      </c>
      <c r="I28" s="178">
        <v>33.078872227962869</v>
      </c>
      <c r="J28" s="179" t="s">
        <v>302</v>
      </c>
      <c r="K28" s="180" t="s">
        <v>302</v>
      </c>
      <c r="L28" s="178">
        <v>0.67914667063798539</v>
      </c>
      <c r="M28" s="179">
        <v>0.44794599303127625</v>
      </c>
      <c r="N28" s="180">
        <v>0.24298039316704703</v>
      </c>
      <c r="O28" s="349"/>
      <c r="P28" s="349"/>
      <c r="Q28" s="349"/>
      <c r="R28" s="349"/>
      <c r="S28" s="349"/>
      <c r="T28" s="349"/>
      <c r="U28" s="349"/>
      <c r="V28" s="349"/>
      <c r="W28" s="349"/>
      <c r="X28" s="349"/>
      <c r="Y28" s="349"/>
      <c r="Z28" s="349"/>
      <c r="AA28" s="349"/>
      <c r="AB28" s="349"/>
      <c r="AC28" s="349"/>
      <c r="AD28" s="349"/>
      <c r="AE28" s="349"/>
      <c r="AF28" s="349"/>
      <c r="AG28" s="349"/>
      <c r="AH28" s="349"/>
      <c r="AI28" s="349"/>
      <c r="AJ28" s="349"/>
      <c r="AK28" s="349"/>
      <c r="AL28" s="349"/>
      <c r="AM28" s="349"/>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49"/>
      <c r="BK28" s="349"/>
      <c r="BL28" s="349"/>
      <c r="BM28" s="349"/>
      <c r="BN28" s="349"/>
      <c r="BO28" s="349"/>
      <c r="BP28" s="349"/>
      <c r="BQ28" s="349"/>
      <c r="BR28" s="349"/>
      <c r="BS28" s="349"/>
      <c r="BT28" s="349"/>
      <c r="BU28" s="349"/>
      <c r="BV28" s="349"/>
      <c r="BW28" s="349"/>
      <c r="BX28" s="349"/>
      <c r="BY28" s="349"/>
      <c r="BZ28" s="349"/>
      <c r="CA28" s="349"/>
      <c r="CB28" s="349"/>
      <c r="CC28" s="349"/>
      <c r="CD28" s="349"/>
      <c r="CE28" s="349"/>
      <c r="CF28" s="349"/>
      <c r="CG28" s="349"/>
      <c r="CH28" s="349"/>
      <c r="CI28" s="349"/>
      <c r="CJ28" s="349"/>
      <c r="CK28" s="349"/>
      <c r="CL28" s="349"/>
      <c r="CM28" s="349"/>
      <c r="CN28" s="349"/>
      <c r="CO28" s="349"/>
      <c r="CP28" s="349"/>
      <c r="CQ28" s="349"/>
      <c r="CR28" s="349"/>
      <c r="CS28" s="349"/>
      <c r="CT28" s="349"/>
      <c r="CU28" s="349"/>
      <c r="CV28" s="349"/>
      <c r="CW28" s="349"/>
      <c r="CX28" s="349"/>
      <c r="CY28" s="350"/>
      <c r="CZ28" s="350"/>
      <c r="DA28" s="350"/>
      <c r="DB28" s="350"/>
      <c r="DC28" s="350"/>
      <c r="DD28" s="350"/>
      <c r="DE28" s="350"/>
      <c r="DF28" s="350"/>
      <c r="DG28" s="350"/>
      <c r="DH28" s="350"/>
      <c r="DI28" s="350"/>
      <c r="DJ28" s="350"/>
      <c r="DK28" s="350"/>
      <c r="DL28" s="350"/>
      <c r="DM28" s="350"/>
      <c r="DN28" s="350"/>
      <c r="DO28" s="350"/>
      <c r="DP28" s="350"/>
      <c r="DQ28" s="350"/>
      <c r="DR28" s="350"/>
      <c r="DS28" s="350"/>
      <c r="DT28" s="350"/>
    </row>
    <row r="29" spans="1:124" s="351" customFormat="1" ht="20.100000000000001" customHeight="1">
      <c r="A29" s="93"/>
      <c r="B29" s="104" t="s">
        <v>46</v>
      </c>
      <c r="C29" s="105">
        <v>0</v>
      </c>
      <c r="D29" s="176">
        <v>0</v>
      </c>
      <c r="E29" s="177">
        <v>0</v>
      </c>
      <c r="F29" s="178" t="s">
        <v>301</v>
      </c>
      <c r="G29" s="179" t="s">
        <v>301</v>
      </c>
      <c r="H29" s="180" t="s">
        <v>301</v>
      </c>
      <c r="I29" s="178" t="s">
        <v>302</v>
      </c>
      <c r="J29" s="179" t="s">
        <v>302</v>
      </c>
      <c r="K29" s="180" t="s">
        <v>302</v>
      </c>
      <c r="L29" s="178" t="s">
        <v>302</v>
      </c>
      <c r="M29" s="179" t="s">
        <v>302</v>
      </c>
      <c r="N29" s="180" t="s">
        <v>302</v>
      </c>
      <c r="O29" s="349"/>
      <c r="P29" s="349"/>
      <c r="Q29" s="349"/>
      <c r="R29" s="349"/>
      <c r="S29" s="349"/>
      <c r="T29" s="349"/>
      <c r="U29" s="349"/>
      <c r="V29" s="349"/>
      <c r="W29" s="349"/>
      <c r="X29" s="349"/>
      <c r="Y29" s="349"/>
      <c r="Z29" s="349"/>
      <c r="AA29" s="349"/>
      <c r="AB29" s="349"/>
      <c r="AC29" s="349"/>
      <c r="AD29" s="349"/>
      <c r="AE29" s="349"/>
      <c r="AF29" s="349"/>
      <c r="AG29" s="349"/>
      <c r="AH29" s="349"/>
      <c r="AI29" s="349"/>
      <c r="AJ29" s="349"/>
      <c r="AK29" s="349"/>
      <c r="AL29" s="349"/>
      <c r="AM29" s="349"/>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49"/>
      <c r="BK29" s="349"/>
      <c r="BL29" s="349"/>
      <c r="BM29" s="349"/>
      <c r="BN29" s="349"/>
      <c r="BO29" s="349"/>
      <c r="BP29" s="349"/>
      <c r="BQ29" s="349"/>
      <c r="BR29" s="349"/>
      <c r="BS29" s="349"/>
      <c r="BT29" s="349"/>
      <c r="BU29" s="349"/>
      <c r="BV29" s="349"/>
      <c r="BW29" s="349"/>
      <c r="BX29" s="349"/>
      <c r="BY29" s="349"/>
      <c r="BZ29" s="349"/>
      <c r="CA29" s="349"/>
      <c r="CB29" s="349"/>
      <c r="CC29" s="349"/>
      <c r="CD29" s="349"/>
      <c r="CE29" s="349"/>
      <c r="CF29" s="349"/>
      <c r="CG29" s="349"/>
      <c r="CH29" s="349"/>
      <c r="CI29" s="349"/>
      <c r="CJ29" s="349"/>
      <c r="CK29" s="349"/>
      <c r="CL29" s="349"/>
      <c r="CM29" s="349"/>
      <c r="CN29" s="349"/>
      <c r="CO29" s="349"/>
      <c r="CP29" s="349"/>
      <c r="CQ29" s="349"/>
      <c r="CR29" s="349"/>
      <c r="CS29" s="349"/>
      <c r="CT29" s="349"/>
      <c r="CU29" s="349"/>
      <c r="CV29" s="349"/>
      <c r="CW29" s="349"/>
      <c r="CX29" s="349"/>
      <c r="CY29" s="350"/>
      <c r="CZ29" s="350"/>
      <c r="DA29" s="350"/>
      <c r="DB29" s="350"/>
      <c r="DC29" s="350"/>
      <c r="DD29" s="350"/>
      <c r="DE29" s="350"/>
      <c r="DF29" s="350"/>
      <c r="DG29" s="350"/>
      <c r="DH29" s="350"/>
      <c r="DI29" s="350"/>
      <c r="DJ29" s="350"/>
      <c r="DK29" s="350"/>
      <c r="DL29" s="350"/>
      <c r="DM29" s="350"/>
      <c r="DN29" s="350"/>
      <c r="DO29" s="350"/>
      <c r="DP29" s="350"/>
      <c r="DQ29" s="350"/>
      <c r="DR29" s="350"/>
      <c r="DS29" s="350"/>
      <c r="DT29" s="350"/>
    </row>
    <row r="30" spans="1:124" s="351" customFormat="1" ht="20.100000000000001" customHeight="1">
      <c r="A30" s="93"/>
      <c r="B30" s="104" t="s">
        <v>73</v>
      </c>
      <c r="C30" s="105">
        <v>10956.65213</v>
      </c>
      <c r="D30" s="176">
        <v>10459.056952000001</v>
      </c>
      <c r="E30" s="177">
        <v>10459.422906</v>
      </c>
      <c r="F30" s="178">
        <v>0.75867538746071328</v>
      </c>
      <c r="G30" s="179">
        <v>0.83580172095041472</v>
      </c>
      <c r="H30" s="180">
        <v>0.76665170459835685</v>
      </c>
      <c r="I30" s="178">
        <v>445.01268763468431</v>
      </c>
      <c r="J30" s="179">
        <v>491.35718235421041</v>
      </c>
      <c r="K30" s="180">
        <v>543.76015995741182</v>
      </c>
      <c r="L30" s="178">
        <v>3.3762017321617743</v>
      </c>
      <c r="M30" s="179">
        <v>4.1067717861299586</v>
      </c>
      <c r="N30" s="180">
        <v>4.16874653524025</v>
      </c>
      <c r="O30" s="349"/>
      <c r="P30" s="349"/>
      <c r="Q30" s="349"/>
      <c r="R30" s="349"/>
      <c r="S30" s="349"/>
      <c r="T30" s="349"/>
      <c r="U30" s="349"/>
      <c r="V30" s="349"/>
      <c r="W30" s="349"/>
      <c r="X30" s="349"/>
      <c r="Y30" s="349"/>
      <c r="Z30" s="349"/>
      <c r="AA30" s="349"/>
      <c r="AB30" s="349"/>
      <c r="AC30" s="349"/>
      <c r="AD30" s="349"/>
      <c r="AE30" s="349"/>
      <c r="AF30" s="349"/>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49"/>
      <c r="BK30" s="349"/>
      <c r="BL30" s="349"/>
      <c r="BM30" s="349"/>
      <c r="BN30" s="349"/>
      <c r="BO30" s="349"/>
      <c r="BP30" s="349"/>
      <c r="BQ30" s="349"/>
      <c r="BR30" s="349"/>
      <c r="BS30" s="349"/>
      <c r="BT30" s="349"/>
      <c r="BU30" s="349"/>
      <c r="BV30" s="349"/>
      <c r="BW30" s="349"/>
      <c r="BX30" s="349"/>
      <c r="BY30" s="349"/>
      <c r="BZ30" s="349"/>
      <c r="CA30" s="349"/>
      <c r="CB30" s="349"/>
      <c r="CC30" s="349"/>
      <c r="CD30" s="349"/>
      <c r="CE30" s="349"/>
      <c r="CF30" s="349"/>
      <c r="CG30" s="349"/>
      <c r="CH30" s="349"/>
      <c r="CI30" s="349"/>
      <c r="CJ30" s="349"/>
      <c r="CK30" s="349"/>
      <c r="CL30" s="349"/>
      <c r="CM30" s="349"/>
      <c r="CN30" s="349"/>
      <c r="CO30" s="349"/>
      <c r="CP30" s="349"/>
      <c r="CQ30" s="349"/>
      <c r="CR30" s="349"/>
      <c r="CS30" s="349"/>
      <c r="CT30" s="349"/>
      <c r="CU30" s="349"/>
      <c r="CV30" s="349"/>
      <c r="CW30" s="349"/>
      <c r="CX30" s="349"/>
      <c r="CY30" s="350"/>
      <c r="CZ30" s="350"/>
      <c r="DA30" s="350"/>
      <c r="DB30" s="350"/>
      <c r="DC30" s="350"/>
      <c r="DD30" s="350"/>
      <c r="DE30" s="350"/>
      <c r="DF30" s="350"/>
      <c r="DG30" s="350"/>
      <c r="DH30" s="350"/>
      <c r="DI30" s="350"/>
      <c r="DJ30" s="350"/>
      <c r="DK30" s="350"/>
      <c r="DL30" s="350"/>
      <c r="DM30" s="350"/>
      <c r="DN30" s="350"/>
      <c r="DO30" s="350"/>
      <c r="DP30" s="350"/>
      <c r="DQ30" s="350"/>
      <c r="DR30" s="350"/>
      <c r="DS30" s="350"/>
      <c r="DT30" s="350"/>
    </row>
    <row r="31" spans="1:124" s="351" customFormat="1" ht="20.100000000000001" customHeight="1">
      <c r="A31" s="93"/>
      <c r="B31" s="104" t="s">
        <v>51</v>
      </c>
      <c r="C31" s="105">
        <v>0</v>
      </c>
      <c r="D31" s="176">
        <v>0</v>
      </c>
      <c r="E31" s="177">
        <v>0</v>
      </c>
      <c r="F31" s="178" t="s">
        <v>301</v>
      </c>
      <c r="G31" s="179" t="s">
        <v>301</v>
      </c>
      <c r="H31" s="180" t="s">
        <v>301</v>
      </c>
      <c r="I31" s="178" t="s">
        <v>302</v>
      </c>
      <c r="J31" s="179" t="s">
        <v>302</v>
      </c>
      <c r="K31" s="180" t="s">
        <v>302</v>
      </c>
      <c r="L31" s="178" t="s">
        <v>302</v>
      </c>
      <c r="M31" s="179" t="s">
        <v>302</v>
      </c>
      <c r="N31" s="180" t="s">
        <v>302</v>
      </c>
      <c r="O31" s="349"/>
      <c r="P31" s="349"/>
      <c r="Q31" s="349"/>
      <c r="R31" s="349"/>
      <c r="S31" s="349"/>
      <c r="T31" s="349"/>
      <c r="U31" s="349"/>
      <c r="V31" s="349"/>
      <c r="W31" s="349"/>
      <c r="X31" s="349"/>
      <c r="Y31" s="349"/>
      <c r="Z31" s="349"/>
      <c r="AA31" s="349"/>
      <c r="AB31" s="349"/>
      <c r="AC31" s="349"/>
      <c r="AD31" s="349"/>
      <c r="AE31" s="349"/>
      <c r="AF31" s="349"/>
      <c r="AG31" s="349"/>
      <c r="AH31" s="349"/>
      <c r="AI31" s="349"/>
      <c r="AJ31" s="349"/>
      <c r="AK31" s="349"/>
      <c r="AL31" s="349"/>
      <c r="AM31" s="349"/>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49"/>
      <c r="BK31" s="349"/>
      <c r="BL31" s="349"/>
      <c r="BM31" s="349"/>
      <c r="BN31" s="349"/>
      <c r="BO31" s="349"/>
      <c r="BP31" s="349"/>
      <c r="BQ31" s="349"/>
      <c r="BR31" s="349"/>
      <c r="BS31" s="349"/>
      <c r="BT31" s="349"/>
      <c r="BU31" s="349"/>
      <c r="BV31" s="349"/>
      <c r="BW31" s="349"/>
      <c r="BX31" s="349"/>
      <c r="BY31" s="349"/>
      <c r="BZ31" s="349"/>
      <c r="CA31" s="349"/>
      <c r="CB31" s="349"/>
      <c r="CC31" s="349"/>
      <c r="CD31" s="349"/>
      <c r="CE31" s="349"/>
      <c r="CF31" s="349"/>
      <c r="CG31" s="349"/>
      <c r="CH31" s="349"/>
      <c r="CI31" s="349"/>
      <c r="CJ31" s="349"/>
      <c r="CK31" s="349"/>
      <c r="CL31" s="349"/>
      <c r="CM31" s="349"/>
      <c r="CN31" s="349"/>
      <c r="CO31" s="349"/>
      <c r="CP31" s="349"/>
      <c r="CQ31" s="349"/>
      <c r="CR31" s="349"/>
      <c r="CS31" s="349"/>
      <c r="CT31" s="349"/>
      <c r="CU31" s="349"/>
      <c r="CV31" s="349"/>
      <c r="CW31" s="349"/>
      <c r="CX31" s="349"/>
      <c r="CY31" s="350"/>
      <c r="CZ31" s="350"/>
      <c r="DA31" s="350"/>
      <c r="DB31" s="350"/>
      <c r="DC31" s="350"/>
      <c r="DD31" s="350"/>
      <c r="DE31" s="350"/>
      <c r="DF31" s="350"/>
      <c r="DG31" s="350"/>
      <c r="DH31" s="350"/>
      <c r="DI31" s="350"/>
      <c r="DJ31" s="350"/>
      <c r="DK31" s="350"/>
      <c r="DL31" s="350"/>
      <c r="DM31" s="350"/>
      <c r="DN31" s="350"/>
      <c r="DO31" s="350"/>
      <c r="DP31" s="350"/>
      <c r="DQ31" s="350"/>
      <c r="DR31" s="350"/>
      <c r="DS31" s="350"/>
      <c r="DT31" s="350"/>
    </row>
    <row r="32" spans="1:124" s="351" customFormat="1" ht="20.100000000000001" customHeight="1">
      <c r="A32" s="93"/>
      <c r="B32" s="104" t="s">
        <v>31</v>
      </c>
      <c r="C32" s="105">
        <v>0</v>
      </c>
      <c r="D32" s="176">
        <v>0</v>
      </c>
      <c r="E32" s="177">
        <v>0</v>
      </c>
      <c r="F32" s="178" t="s">
        <v>301</v>
      </c>
      <c r="G32" s="179" t="s">
        <v>301</v>
      </c>
      <c r="H32" s="180" t="s">
        <v>301</v>
      </c>
      <c r="I32" s="178" t="s">
        <v>302</v>
      </c>
      <c r="J32" s="179" t="s">
        <v>302</v>
      </c>
      <c r="K32" s="180" t="s">
        <v>302</v>
      </c>
      <c r="L32" s="178" t="s">
        <v>302</v>
      </c>
      <c r="M32" s="179" t="s">
        <v>302</v>
      </c>
      <c r="N32" s="180" t="s">
        <v>302</v>
      </c>
      <c r="O32" s="349"/>
      <c r="P32" s="349"/>
      <c r="Q32" s="349"/>
      <c r="R32" s="349"/>
      <c r="S32" s="349"/>
      <c r="T32" s="349"/>
      <c r="U32" s="349"/>
      <c r="V32" s="349"/>
      <c r="W32" s="349"/>
      <c r="X32" s="349"/>
      <c r="Y32" s="349"/>
      <c r="Z32" s="349"/>
      <c r="AA32" s="349"/>
      <c r="AB32" s="349"/>
      <c r="AC32" s="349"/>
      <c r="AD32" s="349"/>
      <c r="AE32" s="349"/>
      <c r="AF32" s="349"/>
      <c r="AG32" s="349"/>
      <c r="AH32" s="349"/>
      <c r="AI32" s="349"/>
      <c r="AJ32" s="349"/>
      <c r="AK32" s="349"/>
      <c r="AL32" s="349"/>
      <c r="AM32" s="349"/>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49"/>
      <c r="BK32" s="349"/>
      <c r="BL32" s="349"/>
      <c r="BM32" s="349"/>
      <c r="BN32" s="349"/>
      <c r="BO32" s="349"/>
      <c r="BP32" s="349"/>
      <c r="BQ32" s="349"/>
      <c r="BR32" s="349"/>
      <c r="BS32" s="349"/>
      <c r="BT32" s="349"/>
      <c r="BU32" s="349"/>
      <c r="BV32" s="349"/>
      <c r="BW32" s="349"/>
      <c r="BX32" s="349"/>
      <c r="BY32" s="349"/>
      <c r="BZ32" s="349"/>
      <c r="CA32" s="349"/>
      <c r="CB32" s="349"/>
      <c r="CC32" s="349"/>
      <c r="CD32" s="349"/>
      <c r="CE32" s="349"/>
      <c r="CF32" s="349"/>
      <c r="CG32" s="349"/>
      <c r="CH32" s="349"/>
      <c r="CI32" s="349"/>
      <c r="CJ32" s="349"/>
      <c r="CK32" s="349"/>
      <c r="CL32" s="349"/>
      <c r="CM32" s="349"/>
      <c r="CN32" s="349"/>
      <c r="CO32" s="349"/>
      <c r="CP32" s="349"/>
      <c r="CQ32" s="349"/>
      <c r="CR32" s="349"/>
      <c r="CS32" s="349"/>
      <c r="CT32" s="349"/>
      <c r="CU32" s="349"/>
      <c r="CV32" s="349"/>
      <c r="CW32" s="349"/>
      <c r="CX32" s="349"/>
      <c r="CY32" s="350"/>
      <c r="CZ32" s="350"/>
      <c r="DA32" s="350"/>
      <c r="DB32" s="350"/>
      <c r="DC32" s="350"/>
      <c r="DD32" s="350"/>
      <c r="DE32" s="350"/>
      <c r="DF32" s="350"/>
      <c r="DG32" s="350"/>
      <c r="DH32" s="350"/>
      <c r="DI32" s="350"/>
      <c r="DJ32" s="350"/>
      <c r="DK32" s="350"/>
      <c r="DL32" s="350"/>
      <c r="DM32" s="350"/>
      <c r="DN32" s="350"/>
      <c r="DO32" s="350"/>
      <c r="DP32" s="350"/>
      <c r="DQ32" s="350"/>
      <c r="DR32" s="350"/>
      <c r="DS32" s="350"/>
      <c r="DT32" s="350"/>
    </row>
    <row r="33" spans="1:124" s="351" customFormat="1" ht="20.100000000000001" customHeight="1">
      <c r="A33" s="93"/>
      <c r="B33" s="104" t="s">
        <v>45</v>
      </c>
      <c r="C33" s="105">
        <v>16.936875999999998</v>
      </c>
      <c r="D33" s="176">
        <v>12.573792999999998</v>
      </c>
      <c r="E33" s="177">
        <v>11.851092999999999</v>
      </c>
      <c r="F33" s="178">
        <v>20.417826758606488</v>
      </c>
      <c r="G33" s="179">
        <v>27.441926234987328</v>
      </c>
      <c r="H33" s="180">
        <v>29.115382015819137</v>
      </c>
      <c r="I33" s="178">
        <v>31.138599860850132</v>
      </c>
      <c r="J33" s="179">
        <v>36.40791991632495</v>
      </c>
      <c r="K33" s="180">
        <v>36.121265060537759</v>
      </c>
      <c r="L33" s="178">
        <v>6.3578253746440607</v>
      </c>
      <c r="M33" s="179">
        <v>9.9910345271311538</v>
      </c>
      <c r="N33" s="180">
        <v>10.516844311322172</v>
      </c>
      <c r="O33" s="349"/>
      <c r="P33" s="349"/>
      <c r="Q33" s="349"/>
      <c r="R33" s="349"/>
      <c r="S33" s="349"/>
      <c r="T33" s="349"/>
      <c r="U33" s="349"/>
      <c r="V33" s="349"/>
      <c r="W33" s="349"/>
      <c r="X33" s="349"/>
      <c r="Y33" s="349"/>
      <c r="Z33" s="349"/>
      <c r="AA33" s="349"/>
      <c r="AB33" s="349"/>
      <c r="AC33" s="349"/>
      <c r="AD33" s="349"/>
      <c r="AE33" s="349"/>
      <c r="AF33" s="349"/>
      <c r="AG33" s="349"/>
      <c r="AH33" s="349"/>
      <c r="AI33" s="349"/>
      <c r="AJ33" s="349"/>
      <c r="AK33" s="349"/>
      <c r="AL33" s="349"/>
      <c r="AM33" s="349"/>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49"/>
      <c r="BK33" s="349"/>
      <c r="BL33" s="349"/>
      <c r="BM33" s="349"/>
      <c r="BN33" s="349"/>
      <c r="BO33" s="349"/>
      <c r="BP33" s="349"/>
      <c r="BQ33" s="349"/>
      <c r="BR33" s="349"/>
      <c r="BS33" s="349"/>
      <c r="BT33" s="349"/>
      <c r="BU33" s="349"/>
      <c r="BV33" s="349"/>
      <c r="BW33" s="349"/>
      <c r="BX33" s="349"/>
      <c r="BY33" s="349"/>
      <c r="BZ33" s="349"/>
      <c r="CA33" s="349"/>
      <c r="CB33" s="349"/>
      <c r="CC33" s="349"/>
      <c r="CD33" s="349"/>
      <c r="CE33" s="349"/>
      <c r="CF33" s="349"/>
      <c r="CG33" s="349"/>
      <c r="CH33" s="349"/>
      <c r="CI33" s="349"/>
      <c r="CJ33" s="349"/>
      <c r="CK33" s="349"/>
      <c r="CL33" s="349"/>
      <c r="CM33" s="349"/>
      <c r="CN33" s="349"/>
      <c r="CO33" s="349"/>
      <c r="CP33" s="349"/>
      <c r="CQ33" s="349"/>
      <c r="CR33" s="349"/>
      <c r="CS33" s="349"/>
      <c r="CT33" s="349"/>
      <c r="CU33" s="349"/>
      <c r="CV33" s="349"/>
      <c r="CW33" s="349"/>
      <c r="CX33" s="349"/>
      <c r="CY33" s="350"/>
      <c r="CZ33" s="350"/>
      <c r="DA33" s="350"/>
      <c r="DB33" s="350"/>
      <c r="DC33" s="350"/>
      <c r="DD33" s="350"/>
      <c r="DE33" s="350"/>
      <c r="DF33" s="350"/>
      <c r="DG33" s="350"/>
      <c r="DH33" s="350"/>
      <c r="DI33" s="350"/>
      <c r="DJ33" s="350"/>
      <c r="DK33" s="350"/>
      <c r="DL33" s="350"/>
      <c r="DM33" s="350"/>
      <c r="DN33" s="350"/>
      <c r="DO33" s="350"/>
      <c r="DP33" s="350"/>
      <c r="DQ33" s="350"/>
      <c r="DR33" s="350"/>
      <c r="DS33" s="350"/>
      <c r="DT33" s="350"/>
    </row>
    <row r="34" spans="1:124" s="351" customFormat="1" ht="20.100000000000001" customHeight="1">
      <c r="A34" s="93"/>
      <c r="B34" s="104" t="s">
        <v>48</v>
      </c>
      <c r="C34" s="105">
        <v>0</v>
      </c>
      <c r="D34" s="176">
        <v>0</v>
      </c>
      <c r="E34" s="177">
        <v>0</v>
      </c>
      <c r="F34" s="178" t="s">
        <v>301</v>
      </c>
      <c r="G34" s="179" t="s">
        <v>301</v>
      </c>
      <c r="H34" s="180" t="s">
        <v>301</v>
      </c>
      <c r="I34" s="178" t="s">
        <v>302</v>
      </c>
      <c r="J34" s="179" t="s">
        <v>302</v>
      </c>
      <c r="K34" s="180" t="s">
        <v>302</v>
      </c>
      <c r="L34" s="178" t="s">
        <v>302</v>
      </c>
      <c r="M34" s="179" t="s">
        <v>302</v>
      </c>
      <c r="N34" s="180" t="s">
        <v>302</v>
      </c>
      <c r="O34" s="349"/>
      <c r="P34" s="349"/>
      <c r="Q34" s="349"/>
      <c r="R34" s="349"/>
      <c r="S34" s="349"/>
      <c r="T34" s="349"/>
      <c r="U34" s="349"/>
      <c r="V34" s="349"/>
      <c r="W34" s="349"/>
      <c r="X34" s="349"/>
      <c r="Y34" s="349"/>
      <c r="Z34" s="349"/>
      <c r="AA34" s="349"/>
      <c r="AB34" s="349"/>
      <c r="AC34" s="349"/>
      <c r="AD34" s="349"/>
      <c r="AE34" s="349"/>
      <c r="AF34" s="349"/>
      <c r="AG34" s="349"/>
      <c r="AH34" s="349"/>
      <c r="AI34" s="349"/>
      <c r="AJ34" s="349"/>
      <c r="AK34" s="349"/>
      <c r="AL34" s="349"/>
      <c r="AM34" s="349"/>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49"/>
      <c r="BK34" s="349"/>
      <c r="BL34" s="349"/>
      <c r="BM34" s="349"/>
      <c r="BN34" s="349"/>
      <c r="BO34" s="349"/>
      <c r="BP34" s="349"/>
      <c r="BQ34" s="349"/>
      <c r="BR34" s="349"/>
      <c r="BS34" s="349"/>
      <c r="BT34" s="349"/>
      <c r="BU34" s="349"/>
      <c r="BV34" s="349"/>
      <c r="BW34" s="349"/>
      <c r="BX34" s="349"/>
      <c r="BY34" s="349"/>
      <c r="BZ34" s="349"/>
      <c r="CA34" s="349"/>
      <c r="CB34" s="349"/>
      <c r="CC34" s="349"/>
      <c r="CD34" s="349"/>
      <c r="CE34" s="349"/>
      <c r="CF34" s="349"/>
      <c r="CG34" s="349"/>
      <c r="CH34" s="349"/>
      <c r="CI34" s="349"/>
      <c r="CJ34" s="349"/>
      <c r="CK34" s="349"/>
      <c r="CL34" s="349"/>
      <c r="CM34" s="349"/>
      <c r="CN34" s="349"/>
      <c r="CO34" s="349"/>
      <c r="CP34" s="349"/>
      <c r="CQ34" s="349"/>
      <c r="CR34" s="349"/>
      <c r="CS34" s="349"/>
      <c r="CT34" s="349"/>
      <c r="CU34" s="349"/>
      <c r="CV34" s="349"/>
      <c r="CW34" s="349"/>
      <c r="CX34" s="349"/>
      <c r="CY34" s="350"/>
      <c r="CZ34" s="350"/>
      <c r="DA34" s="350"/>
      <c r="DB34" s="350"/>
      <c r="DC34" s="350"/>
      <c r="DD34" s="350"/>
      <c r="DE34" s="350"/>
      <c r="DF34" s="350"/>
      <c r="DG34" s="350"/>
      <c r="DH34" s="350"/>
      <c r="DI34" s="350"/>
      <c r="DJ34" s="350"/>
      <c r="DK34" s="350"/>
      <c r="DL34" s="350"/>
      <c r="DM34" s="350"/>
      <c r="DN34" s="350"/>
      <c r="DO34" s="350"/>
      <c r="DP34" s="350"/>
      <c r="DQ34" s="350"/>
      <c r="DR34" s="350"/>
      <c r="DS34" s="350"/>
      <c r="DT34" s="350"/>
    </row>
    <row r="35" spans="1:124" s="351" customFormat="1" ht="20.100000000000001" customHeight="1">
      <c r="A35" s="93"/>
      <c r="B35" s="104" t="s">
        <v>39</v>
      </c>
      <c r="C35" s="105">
        <v>0</v>
      </c>
      <c r="D35" s="176">
        <v>0</v>
      </c>
      <c r="E35" s="177">
        <v>0</v>
      </c>
      <c r="F35" s="178" t="s">
        <v>301</v>
      </c>
      <c r="G35" s="179" t="s">
        <v>301</v>
      </c>
      <c r="H35" s="180" t="s">
        <v>301</v>
      </c>
      <c r="I35" s="178" t="s">
        <v>302</v>
      </c>
      <c r="J35" s="179" t="s">
        <v>302</v>
      </c>
      <c r="K35" s="180" t="s">
        <v>302</v>
      </c>
      <c r="L35" s="178" t="s">
        <v>302</v>
      </c>
      <c r="M35" s="179" t="s">
        <v>302</v>
      </c>
      <c r="N35" s="180" t="s">
        <v>302</v>
      </c>
      <c r="O35" s="349"/>
      <c r="P35" s="349"/>
      <c r="Q35" s="349"/>
      <c r="R35" s="349"/>
      <c r="S35" s="349"/>
      <c r="T35" s="349"/>
      <c r="U35" s="349"/>
      <c r="V35" s="349"/>
      <c r="W35" s="349"/>
      <c r="X35" s="349"/>
      <c r="Y35" s="349"/>
      <c r="Z35" s="349"/>
      <c r="AA35" s="349"/>
      <c r="AB35" s="349"/>
      <c r="AC35" s="349"/>
      <c r="AD35" s="349"/>
      <c r="AE35" s="349"/>
      <c r="AF35" s="349"/>
      <c r="AG35" s="349"/>
      <c r="AH35" s="349"/>
      <c r="AI35" s="349"/>
      <c r="AJ35" s="349"/>
      <c r="AK35" s="349"/>
      <c r="AL35" s="349"/>
      <c r="AM35" s="349"/>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49"/>
      <c r="BK35" s="349"/>
      <c r="BL35" s="349"/>
      <c r="BM35" s="349"/>
      <c r="BN35" s="349"/>
      <c r="BO35" s="349"/>
      <c r="BP35" s="349"/>
      <c r="BQ35" s="349"/>
      <c r="BR35" s="349"/>
      <c r="BS35" s="349"/>
      <c r="BT35" s="349"/>
      <c r="BU35" s="349"/>
      <c r="BV35" s="349"/>
      <c r="BW35" s="349"/>
      <c r="BX35" s="349"/>
      <c r="BY35" s="349"/>
      <c r="BZ35" s="349"/>
      <c r="CA35" s="349"/>
      <c r="CB35" s="349"/>
      <c r="CC35" s="349"/>
      <c r="CD35" s="349"/>
      <c r="CE35" s="349"/>
      <c r="CF35" s="349"/>
      <c r="CG35" s="349"/>
      <c r="CH35" s="349"/>
      <c r="CI35" s="349"/>
      <c r="CJ35" s="349"/>
      <c r="CK35" s="349"/>
      <c r="CL35" s="349"/>
      <c r="CM35" s="349"/>
      <c r="CN35" s="349"/>
      <c r="CO35" s="349"/>
      <c r="CP35" s="349"/>
      <c r="CQ35" s="349"/>
      <c r="CR35" s="349"/>
      <c r="CS35" s="349"/>
      <c r="CT35" s="349"/>
      <c r="CU35" s="349"/>
      <c r="CV35" s="349"/>
      <c r="CW35" s="349"/>
      <c r="CX35" s="349"/>
      <c r="CY35" s="350"/>
      <c r="CZ35" s="350"/>
      <c r="DA35" s="350"/>
      <c r="DB35" s="350"/>
      <c r="DC35" s="350"/>
      <c r="DD35" s="350"/>
      <c r="DE35" s="350"/>
      <c r="DF35" s="350"/>
      <c r="DG35" s="350"/>
      <c r="DH35" s="350"/>
      <c r="DI35" s="350"/>
      <c r="DJ35" s="350"/>
      <c r="DK35" s="350"/>
      <c r="DL35" s="350"/>
      <c r="DM35" s="350"/>
      <c r="DN35" s="350"/>
      <c r="DO35" s="350"/>
      <c r="DP35" s="350"/>
      <c r="DQ35" s="350"/>
      <c r="DR35" s="350"/>
      <c r="DS35" s="350"/>
      <c r="DT35" s="350"/>
    </row>
    <row r="36" spans="1:124" s="351" customFormat="1" ht="20.100000000000001" customHeight="1">
      <c r="A36" s="93"/>
      <c r="B36" s="104" t="s">
        <v>299</v>
      </c>
      <c r="C36" s="105">
        <v>76.045976100000004</v>
      </c>
      <c r="D36" s="176">
        <v>155.80526400000002</v>
      </c>
      <c r="E36" s="177">
        <v>349.79863399999999</v>
      </c>
      <c r="F36" s="178">
        <v>40.128729204384555</v>
      </c>
      <c r="G36" s="179">
        <v>18.176880724646118</v>
      </c>
      <c r="H36" s="180">
        <v>8.08914622576828</v>
      </c>
      <c r="I36" s="178">
        <v>27.800281449866265</v>
      </c>
      <c r="J36" s="179">
        <v>60.210044745973569</v>
      </c>
      <c r="K36" s="180">
        <v>45.850063629757756</v>
      </c>
      <c r="L36" s="178">
        <v>11.155899661073585</v>
      </c>
      <c r="M36" s="179">
        <v>10.944308017731673</v>
      </c>
      <c r="N36" s="180">
        <v>3.7088786916189038</v>
      </c>
      <c r="O36" s="349"/>
      <c r="P36" s="349"/>
      <c r="Q36" s="349"/>
      <c r="R36" s="349"/>
      <c r="S36" s="349"/>
      <c r="T36" s="349"/>
      <c r="U36" s="349"/>
      <c r="V36" s="349"/>
      <c r="W36" s="349"/>
      <c r="X36" s="349"/>
      <c r="Y36" s="349"/>
      <c r="Z36" s="349"/>
      <c r="AA36" s="349"/>
      <c r="AB36" s="349"/>
      <c r="AC36" s="349"/>
      <c r="AD36" s="349"/>
      <c r="AE36" s="349"/>
      <c r="AF36" s="349"/>
      <c r="AG36" s="349"/>
      <c r="AH36" s="349"/>
      <c r="AI36" s="349"/>
      <c r="AJ36" s="349"/>
      <c r="AK36" s="349"/>
      <c r="AL36" s="349"/>
      <c r="AM36" s="349"/>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49"/>
      <c r="BK36" s="349"/>
      <c r="BL36" s="349"/>
      <c r="BM36" s="349"/>
      <c r="BN36" s="349"/>
      <c r="BO36" s="349"/>
      <c r="BP36" s="349"/>
      <c r="BQ36" s="349"/>
      <c r="BR36" s="349"/>
      <c r="BS36" s="349"/>
      <c r="BT36" s="349"/>
      <c r="BU36" s="349"/>
      <c r="BV36" s="349"/>
      <c r="BW36" s="349"/>
      <c r="BX36" s="349"/>
      <c r="BY36" s="349"/>
      <c r="BZ36" s="349"/>
      <c r="CA36" s="349"/>
      <c r="CB36" s="349"/>
      <c r="CC36" s="349"/>
      <c r="CD36" s="349"/>
      <c r="CE36" s="349"/>
      <c r="CF36" s="349"/>
      <c r="CG36" s="349"/>
      <c r="CH36" s="349"/>
      <c r="CI36" s="349"/>
      <c r="CJ36" s="349"/>
      <c r="CK36" s="349"/>
      <c r="CL36" s="349"/>
      <c r="CM36" s="349"/>
      <c r="CN36" s="349"/>
      <c r="CO36" s="349"/>
      <c r="CP36" s="349"/>
      <c r="CQ36" s="349"/>
      <c r="CR36" s="349"/>
      <c r="CS36" s="349"/>
      <c r="CT36" s="349"/>
      <c r="CU36" s="349"/>
      <c r="CV36" s="349"/>
      <c r="CW36" s="349"/>
      <c r="CX36" s="349"/>
      <c r="CY36" s="350"/>
      <c r="CZ36" s="350"/>
      <c r="DA36" s="350"/>
      <c r="DB36" s="350"/>
      <c r="DC36" s="350"/>
      <c r="DD36" s="350"/>
      <c r="DE36" s="350"/>
      <c r="DF36" s="350"/>
      <c r="DG36" s="350"/>
      <c r="DH36" s="350"/>
      <c r="DI36" s="350"/>
      <c r="DJ36" s="350"/>
      <c r="DK36" s="350"/>
      <c r="DL36" s="350"/>
      <c r="DM36" s="350"/>
      <c r="DN36" s="350"/>
      <c r="DO36" s="350"/>
      <c r="DP36" s="350"/>
      <c r="DQ36" s="350"/>
      <c r="DR36" s="350"/>
      <c r="DS36" s="350"/>
      <c r="DT36" s="350"/>
    </row>
    <row r="37" spans="1:124" s="351" customFormat="1" ht="20.100000000000001" customHeight="1">
      <c r="A37" s="93"/>
      <c r="B37" s="104" t="s">
        <v>66</v>
      </c>
      <c r="C37" s="105">
        <v>0</v>
      </c>
      <c r="D37" s="176">
        <v>0</v>
      </c>
      <c r="E37" s="177">
        <v>0</v>
      </c>
      <c r="F37" s="178" t="s">
        <v>301</v>
      </c>
      <c r="G37" s="179" t="s">
        <v>301</v>
      </c>
      <c r="H37" s="180" t="s">
        <v>301</v>
      </c>
      <c r="I37" s="178" t="s">
        <v>302</v>
      </c>
      <c r="J37" s="179" t="s">
        <v>302</v>
      </c>
      <c r="K37" s="180" t="s">
        <v>302</v>
      </c>
      <c r="L37" s="178" t="s">
        <v>302</v>
      </c>
      <c r="M37" s="179" t="s">
        <v>302</v>
      </c>
      <c r="N37" s="180" t="s">
        <v>302</v>
      </c>
      <c r="O37" s="349"/>
      <c r="P37" s="349"/>
      <c r="Q37" s="349"/>
      <c r="R37" s="349"/>
      <c r="S37" s="349"/>
      <c r="T37" s="349"/>
      <c r="U37" s="349"/>
      <c r="V37" s="349"/>
      <c r="W37" s="349"/>
      <c r="X37" s="349"/>
      <c r="Y37" s="349"/>
      <c r="Z37" s="349"/>
      <c r="AA37" s="349"/>
      <c r="AB37" s="349"/>
      <c r="AC37" s="349"/>
      <c r="AD37" s="349"/>
      <c r="AE37" s="349"/>
      <c r="AF37" s="349"/>
      <c r="AG37" s="349"/>
      <c r="AH37" s="349"/>
      <c r="AI37" s="349"/>
      <c r="AJ37" s="349"/>
      <c r="AK37" s="349"/>
      <c r="AL37" s="349"/>
      <c r="AM37" s="349"/>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49"/>
      <c r="BK37" s="349"/>
      <c r="BL37" s="349"/>
      <c r="BM37" s="349"/>
      <c r="BN37" s="349"/>
      <c r="BO37" s="349"/>
      <c r="BP37" s="349"/>
      <c r="BQ37" s="349"/>
      <c r="BR37" s="349"/>
      <c r="BS37" s="349"/>
      <c r="BT37" s="349"/>
      <c r="BU37" s="349"/>
      <c r="BV37" s="349"/>
      <c r="BW37" s="349"/>
      <c r="BX37" s="349"/>
      <c r="BY37" s="349"/>
      <c r="BZ37" s="349"/>
      <c r="CA37" s="349"/>
      <c r="CB37" s="349"/>
      <c r="CC37" s="349"/>
      <c r="CD37" s="349"/>
      <c r="CE37" s="349"/>
      <c r="CF37" s="349"/>
      <c r="CG37" s="349"/>
      <c r="CH37" s="349"/>
      <c r="CI37" s="349"/>
      <c r="CJ37" s="349"/>
      <c r="CK37" s="349"/>
      <c r="CL37" s="349"/>
      <c r="CM37" s="349"/>
      <c r="CN37" s="349"/>
      <c r="CO37" s="349"/>
      <c r="CP37" s="349"/>
      <c r="CQ37" s="349"/>
      <c r="CR37" s="349"/>
      <c r="CS37" s="349"/>
      <c r="CT37" s="349"/>
      <c r="CU37" s="349"/>
      <c r="CV37" s="349"/>
      <c r="CW37" s="349"/>
      <c r="CX37" s="349"/>
      <c r="CY37" s="350"/>
      <c r="CZ37" s="350"/>
      <c r="DA37" s="350"/>
      <c r="DB37" s="350"/>
      <c r="DC37" s="350"/>
      <c r="DD37" s="350"/>
      <c r="DE37" s="350"/>
      <c r="DF37" s="350"/>
      <c r="DG37" s="350"/>
      <c r="DH37" s="350"/>
      <c r="DI37" s="350"/>
      <c r="DJ37" s="350"/>
      <c r="DK37" s="350"/>
      <c r="DL37" s="350"/>
      <c r="DM37" s="350"/>
      <c r="DN37" s="350"/>
      <c r="DO37" s="350"/>
      <c r="DP37" s="350"/>
      <c r="DQ37" s="350"/>
      <c r="DR37" s="350"/>
      <c r="DS37" s="350"/>
      <c r="DT37" s="350"/>
    </row>
    <row r="38" spans="1:124" s="351" customFormat="1" ht="20.100000000000001" customHeight="1">
      <c r="A38" s="93"/>
      <c r="B38" s="104" t="s">
        <v>52</v>
      </c>
      <c r="C38" s="105">
        <v>0</v>
      </c>
      <c r="D38" s="176">
        <v>0</v>
      </c>
      <c r="E38" s="177">
        <v>0</v>
      </c>
      <c r="F38" s="178" t="s">
        <v>301</v>
      </c>
      <c r="G38" s="179" t="s">
        <v>301</v>
      </c>
      <c r="H38" s="180" t="s">
        <v>301</v>
      </c>
      <c r="I38" s="178" t="s">
        <v>302</v>
      </c>
      <c r="J38" s="179" t="s">
        <v>302</v>
      </c>
      <c r="K38" s="180" t="s">
        <v>302</v>
      </c>
      <c r="L38" s="178" t="s">
        <v>302</v>
      </c>
      <c r="M38" s="179" t="s">
        <v>302</v>
      </c>
      <c r="N38" s="180" t="s">
        <v>302</v>
      </c>
      <c r="O38" s="349"/>
      <c r="P38" s="349"/>
      <c r="Q38" s="349"/>
      <c r="R38" s="349"/>
      <c r="S38" s="349"/>
      <c r="T38" s="349"/>
      <c r="U38" s="349"/>
      <c r="V38" s="349"/>
      <c r="W38" s="349"/>
      <c r="X38" s="349"/>
      <c r="Y38" s="349"/>
      <c r="Z38" s="349"/>
      <c r="AA38" s="349"/>
      <c r="AB38" s="349"/>
      <c r="AC38" s="349"/>
      <c r="AD38" s="349"/>
      <c r="AE38" s="349"/>
      <c r="AF38" s="349"/>
      <c r="AG38" s="349"/>
      <c r="AH38" s="349"/>
      <c r="AI38" s="349"/>
      <c r="AJ38" s="349"/>
      <c r="AK38" s="349"/>
      <c r="AL38" s="349"/>
      <c r="AM38" s="349"/>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49"/>
      <c r="BK38" s="349"/>
      <c r="BL38" s="349"/>
      <c r="BM38" s="349"/>
      <c r="BN38" s="349"/>
      <c r="BO38" s="349"/>
      <c r="BP38" s="349"/>
      <c r="BQ38" s="349"/>
      <c r="BR38" s="349"/>
      <c r="BS38" s="349"/>
      <c r="BT38" s="349"/>
      <c r="BU38" s="349"/>
      <c r="BV38" s="349"/>
      <c r="BW38" s="349"/>
      <c r="BX38" s="349"/>
      <c r="BY38" s="349"/>
      <c r="BZ38" s="349"/>
      <c r="CA38" s="349"/>
      <c r="CB38" s="349"/>
      <c r="CC38" s="349"/>
      <c r="CD38" s="349"/>
      <c r="CE38" s="349"/>
      <c r="CF38" s="349"/>
      <c r="CG38" s="349"/>
      <c r="CH38" s="349"/>
      <c r="CI38" s="349"/>
      <c r="CJ38" s="349"/>
      <c r="CK38" s="349"/>
      <c r="CL38" s="349"/>
      <c r="CM38" s="349"/>
      <c r="CN38" s="349"/>
      <c r="CO38" s="349"/>
      <c r="CP38" s="349"/>
      <c r="CQ38" s="349"/>
      <c r="CR38" s="349"/>
      <c r="CS38" s="349"/>
      <c r="CT38" s="349"/>
      <c r="CU38" s="349"/>
      <c r="CV38" s="349"/>
      <c r="CW38" s="349"/>
      <c r="CX38" s="349"/>
      <c r="CY38" s="350"/>
      <c r="CZ38" s="350"/>
      <c r="DA38" s="350"/>
      <c r="DB38" s="350"/>
      <c r="DC38" s="350"/>
      <c r="DD38" s="350"/>
      <c r="DE38" s="350"/>
      <c r="DF38" s="350"/>
      <c r="DG38" s="350"/>
      <c r="DH38" s="350"/>
      <c r="DI38" s="350"/>
      <c r="DJ38" s="350"/>
      <c r="DK38" s="350"/>
      <c r="DL38" s="350"/>
      <c r="DM38" s="350"/>
      <c r="DN38" s="350"/>
      <c r="DO38" s="350"/>
      <c r="DP38" s="350"/>
      <c r="DQ38" s="350"/>
      <c r="DR38" s="350"/>
      <c r="DS38" s="350"/>
      <c r="DT38" s="350"/>
    </row>
    <row r="39" spans="1:124" s="351" customFormat="1" ht="20.100000000000001" customHeight="1">
      <c r="A39" s="93"/>
      <c r="B39" s="104" t="s">
        <v>49</v>
      </c>
      <c r="C39" s="105">
        <v>0</v>
      </c>
      <c r="D39" s="176">
        <v>0</v>
      </c>
      <c r="E39" s="177">
        <v>0</v>
      </c>
      <c r="F39" s="178" t="s">
        <v>301</v>
      </c>
      <c r="G39" s="179" t="s">
        <v>301</v>
      </c>
      <c r="H39" s="180" t="s">
        <v>301</v>
      </c>
      <c r="I39" s="178" t="s">
        <v>302</v>
      </c>
      <c r="J39" s="179" t="s">
        <v>302</v>
      </c>
      <c r="K39" s="180" t="s">
        <v>302</v>
      </c>
      <c r="L39" s="178" t="s">
        <v>302</v>
      </c>
      <c r="M39" s="179" t="s">
        <v>302</v>
      </c>
      <c r="N39" s="180" t="s">
        <v>302</v>
      </c>
      <c r="O39" s="349"/>
      <c r="P39" s="349"/>
      <c r="Q39" s="349"/>
      <c r="R39" s="349"/>
      <c r="S39" s="349"/>
      <c r="T39" s="349"/>
      <c r="U39" s="349"/>
      <c r="V39" s="349"/>
      <c r="W39" s="349"/>
      <c r="X39" s="349"/>
      <c r="Y39" s="349"/>
      <c r="Z39" s="349"/>
      <c r="AA39" s="349"/>
      <c r="AB39" s="349"/>
      <c r="AC39" s="349"/>
      <c r="AD39" s="349"/>
      <c r="AE39" s="349"/>
      <c r="AF39" s="349"/>
      <c r="AG39" s="349"/>
      <c r="AH39" s="349"/>
      <c r="AI39" s="349"/>
      <c r="AJ39" s="349"/>
      <c r="AK39" s="349"/>
      <c r="AL39" s="349"/>
      <c r="AM39" s="349"/>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49"/>
      <c r="BK39" s="349"/>
      <c r="BL39" s="349"/>
      <c r="BM39" s="349"/>
      <c r="BN39" s="349"/>
      <c r="BO39" s="349"/>
      <c r="BP39" s="349"/>
      <c r="BQ39" s="349"/>
      <c r="BR39" s="349"/>
      <c r="BS39" s="349"/>
      <c r="BT39" s="349"/>
      <c r="BU39" s="349"/>
      <c r="BV39" s="349"/>
      <c r="BW39" s="349"/>
      <c r="BX39" s="349"/>
      <c r="BY39" s="349"/>
      <c r="BZ39" s="349"/>
      <c r="CA39" s="349"/>
      <c r="CB39" s="349"/>
      <c r="CC39" s="349"/>
      <c r="CD39" s="349"/>
      <c r="CE39" s="349"/>
      <c r="CF39" s="349"/>
      <c r="CG39" s="349"/>
      <c r="CH39" s="349"/>
      <c r="CI39" s="349"/>
      <c r="CJ39" s="349"/>
      <c r="CK39" s="349"/>
      <c r="CL39" s="349"/>
      <c r="CM39" s="349"/>
      <c r="CN39" s="349"/>
      <c r="CO39" s="349"/>
      <c r="CP39" s="349"/>
      <c r="CQ39" s="349"/>
      <c r="CR39" s="349"/>
      <c r="CS39" s="349"/>
      <c r="CT39" s="349"/>
      <c r="CU39" s="349"/>
      <c r="CV39" s="349"/>
      <c r="CW39" s="349"/>
      <c r="CX39" s="349"/>
      <c r="CY39" s="350"/>
      <c r="CZ39" s="350"/>
      <c r="DA39" s="350"/>
      <c r="DB39" s="350"/>
      <c r="DC39" s="350"/>
      <c r="DD39" s="350"/>
      <c r="DE39" s="350"/>
      <c r="DF39" s="350"/>
      <c r="DG39" s="350"/>
      <c r="DH39" s="350"/>
      <c r="DI39" s="350"/>
      <c r="DJ39" s="350"/>
      <c r="DK39" s="350"/>
      <c r="DL39" s="350"/>
      <c r="DM39" s="350"/>
      <c r="DN39" s="350"/>
      <c r="DO39" s="350"/>
      <c r="DP39" s="350"/>
      <c r="DQ39" s="350"/>
      <c r="DR39" s="350"/>
      <c r="DS39" s="350"/>
      <c r="DT39" s="350"/>
    </row>
    <row r="40" spans="1:124" s="351" customFormat="1" ht="20.100000000000001" customHeight="1">
      <c r="A40" s="93"/>
      <c r="B40" s="104" t="s">
        <v>42</v>
      </c>
      <c r="C40" s="105">
        <v>0</v>
      </c>
      <c r="D40" s="176">
        <v>0</v>
      </c>
      <c r="E40" s="177">
        <v>0</v>
      </c>
      <c r="F40" s="178" t="s">
        <v>301</v>
      </c>
      <c r="G40" s="179" t="s">
        <v>301</v>
      </c>
      <c r="H40" s="180" t="s">
        <v>301</v>
      </c>
      <c r="I40" s="178" t="s">
        <v>302</v>
      </c>
      <c r="J40" s="179" t="s">
        <v>302</v>
      </c>
      <c r="K40" s="180" t="s">
        <v>302</v>
      </c>
      <c r="L40" s="178" t="s">
        <v>302</v>
      </c>
      <c r="M40" s="179" t="s">
        <v>302</v>
      </c>
      <c r="N40" s="180" t="s">
        <v>302</v>
      </c>
      <c r="O40" s="349"/>
      <c r="P40" s="349"/>
      <c r="Q40" s="349"/>
      <c r="R40" s="349"/>
      <c r="S40" s="349"/>
      <c r="T40" s="349"/>
      <c r="U40" s="349"/>
      <c r="V40" s="349"/>
      <c r="W40" s="349"/>
      <c r="X40" s="349"/>
      <c r="Y40" s="349"/>
      <c r="Z40" s="349"/>
      <c r="AA40" s="349"/>
      <c r="AB40" s="349"/>
      <c r="AC40" s="349"/>
      <c r="AD40" s="349"/>
      <c r="AE40" s="349"/>
      <c r="AF40" s="349"/>
      <c r="AG40" s="349"/>
      <c r="AH40" s="349"/>
      <c r="AI40" s="349"/>
      <c r="AJ40" s="349"/>
      <c r="AK40" s="349"/>
      <c r="AL40" s="349"/>
      <c r="AM40" s="349"/>
      <c r="AN40" s="349"/>
      <c r="AO40" s="349"/>
      <c r="AP40" s="349"/>
      <c r="AQ40" s="349"/>
      <c r="AR40" s="349"/>
      <c r="AS40" s="349"/>
      <c r="AT40" s="349"/>
      <c r="AU40" s="349"/>
      <c r="AV40" s="349"/>
      <c r="AW40" s="349"/>
      <c r="AX40" s="349"/>
      <c r="AY40" s="349"/>
      <c r="AZ40" s="349"/>
      <c r="BA40" s="349"/>
      <c r="BB40" s="349"/>
      <c r="BC40" s="349"/>
      <c r="BD40" s="349"/>
      <c r="BE40" s="349"/>
      <c r="BF40" s="349"/>
      <c r="BG40" s="349"/>
      <c r="BH40" s="349"/>
      <c r="BI40" s="349"/>
      <c r="BJ40" s="349"/>
      <c r="BK40" s="349"/>
      <c r="BL40" s="349"/>
      <c r="BM40" s="349"/>
      <c r="BN40" s="349"/>
      <c r="BO40" s="349"/>
      <c r="BP40" s="349"/>
      <c r="BQ40" s="349"/>
      <c r="BR40" s="349"/>
      <c r="BS40" s="349"/>
      <c r="BT40" s="349"/>
      <c r="BU40" s="349"/>
      <c r="BV40" s="349"/>
      <c r="BW40" s="349"/>
      <c r="BX40" s="349"/>
      <c r="BY40" s="349"/>
      <c r="BZ40" s="349"/>
      <c r="CA40" s="349"/>
      <c r="CB40" s="349"/>
      <c r="CC40" s="349"/>
      <c r="CD40" s="349"/>
      <c r="CE40" s="349"/>
      <c r="CF40" s="349"/>
      <c r="CG40" s="349"/>
      <c r="CH40" s="349"/>
      <c r="CI40" s="349"/>
      <c r="CJ40" s="349"/>
      <c r="CK40" s="349"/>
      <c r="CL40" s="349"/>
      <c r="CM40" s="349"/>
      <c r="CN40" s="349"/>
      <c r="CO40" s="349"/>
      <c r="CP40" s="349"/>
      <c r="CQ40" s="349"/>
      <c r="CR40" s="349"/>
      <c r="CS40" s="349"/>
      <c r="CT40" s="349"/>
      <c r="CU40" s="349"/>
      <c r="CV40" s="349"/>
      <c r="CW40" s="349"/>
      <c r="CX40" s="349"/>
      <c r="CY40" s="350"/>
      <c r="CZ40" s="350"/>
      <c r="DA40" s="350"/>
      <c r="DB40" s="350"/>
      <c r="DC40" s="350"/>
      <c r="DD40" s="350"/>
      <c r="DE40" s="350"/>
      <c r="DF40" s="350"/>
      <c r="DG40" s="350"/>
      <c r="DH40" s="350"/>
      <c r="DI40" s="350"/>
      <c r="DJ40" s="350"/>
      <c r="DK40" s="350"/>
      <c r="DL40" s="350"/>
      <c r="DM40" s="350"/>
      <c r="DN40" s="350"/>
      <c r="DO40" s="350"/>
      <c r="DP40" s="350"/>
      <c r="DQ40" s="350"/>
      <c r="DR40" s="350"/>
      <c r="DS40" s="350"/>
      <c r="DT40" s="350"/>
    </row>
    <row r="41" spans="1:124" s="351" customFormat="1" ht="20.100000000000001" customHeight="1">
      <c r="A41" s="93"/>
      <c r="B41" s="104" t="s">
        <v>234</v>
      </c>
      <c r="C41" s="105">
        <v>0</v>
      </c>
      <c r="D41" s="176">
        <v>0</v>
      </c>
      <c r="E41" s="177">
        <v>0</v>
      </c>
      <c r="F41" s="178" t="s">
        <v>301</v>
      </c>
      <c r="G41" s="179" t="s">
        <v>301</v>
      </c>
      <c r="H41" s="180" t="s">
        <v>301</v>
      </c>
      <c r="I41" s="178" t="s">
        <v>302</v>
      </c>
      <c r="J41" s="179" t="s">
        <v>302</v>
      </c>
      <c r="K41" s="180" t="s">
        <v>302</v>
      </c>
      <c r="L41" s="178" t="s">
        <v>302</v>
      </c>
      <c r="M41" s="179" t="s">
        <v>302</v>
      </c>
      <c r="N41" s="180" t="s">
        <v>302</v>
      </c>
      <c r="O41" s="349"/>
      <c r="P41" s="349"/>
      <c r="Q41" s="349"/>
      <c r="R41" s="349"/>
      <c r="S41" s="349"/>
      <c r="T41" s="349"/>
      <c r="U41" s="349"/>
      <c r="V41" s="349"/>
      <c r="W41" s="349"/>
      <c r="X41" s="349"/>
      <c r="Y41" s="349"/>
      <c r="Z41" s="349"/>
      <c r="AA41" s="349"/>
      <c r="AB41" s="349"/>
      <c r="AC41" s="349"/>
      <c r="AD41" s="349"/>
      <c r="AE41" s="349"/>
      <c r="AF41" s="349"/>
      <c r="AG41" s="349"/>
      <c r="AH41" s="349"/>
      <c r="AI41" s="349"/>
      <c r="AJ41" s="349"/>
      <c r="AK41" s="349"/>
      <c r="AL41" s="349"/>
      <c r="AM41" s="349"/>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49"/>
      <c r="BK41" s="349"/>
      <c r="BL41" s="349"/>
      <c r="BM41" s="349"/>
      <c r="BN41" s="349"/>
      <c r="BO41" s="349"/>
      <c r="BP41" s="349"/>
      <c r="BQ41" s="349"/>
      <c r="BR41" s="349"/>
      <c r="BS41" s="349"/>
      <c r="BT41" s="349"/>
      <c r="BU41" s="349"/>
      <c r="BV41" s="349"/>
      <c r="BW41" s="349"/>
      <c r="BX41" s="349"/>
      <c r="BY41" s="349"/>
      <c r="BZ41" s="349"/>
      <c r="CA41" s="349"/>
      <c r="CB41" s="349"/>
      <c r="CC41" s="349"/>
      <c r="CD41" s="349"/>
      <c r="CE41" s="349"/>
      <c r="CF41" s="349"/>
      <c r="CG41" s="349"/>
      <c r="CH41" s="349"/>
      <c r="CI41" s="349"/>
      <c r="CJ41" s="349"/>
      <c r="CK41" s="349"/>
      <c r="CL41" s="349"/>
      <c r="CM41" s="349"/>
      <c r="CN41" s="349"/>
      <c r="CO41" s="349"/>
      <c r="CP41" s="349"/>
      <c r="CQ41" s="349"/>
      <c r="CR41" s="349"/>
      <c r="CS41" s="349"/>
      <c r="CT41" s="349"/>
      <c r="CU41" s="349"/>
      <c r="CV41" s="349"/>
      <c r="CW41" s="349"/>
      <c r="CX41" s="349"/>
      <c r="CY41" s="350"/>
      <c r="CZ41" s="350"/>
      <c r="DA41" s="350"/>
      <c r="DB41" s="350"/>
      <c r="DC41" s="350"/>
      <c r="DD41" s="350"/>
      <c r="DE41" s="350"/>
      <c r="DF41" s="350"/>
      <c r="DG41" s="350"/>
      <c r="DH41" s="350"/>
      <c r="DI41" s="350"/>
      <c r="DJ41" s="350"/>
      <c r="DK41" s="350"/>
      <c r="DL41" s="350"/>
      <c r="DM41" s="350"/>
      <c r="DN41" s="350"/>
      <c r="DO41" s="350"/>
      <c r="DP41" s="350"/>
      <c r="DQ41" s="350"/>
      <c r="DR41" s="350"/>
      <c r="DS41" s="350"/>
      <c r="DT41" s="350"/>
    </row>
    <row r="42" spans="1:124" s="351" customFormat="1" ht="20.100000000000001" customHeight="1">
      <c r="A42" s="93"/>
      <c r="B42" s="104" t="s">
        <v>59</v>
      </c>
      <c r="C42" s="105">
        <v>252.30699260999998</v>
      </c>
      <c r="D42" s="176">
        <v>206.58497858999999</v>
      </c>
      <c r="E42" s="177">
        <v>200.84037620999996</v>
      </c>
      <c r="F42" s="178">
        <v>4.2113790149385117</v>
      </c>
      <c r="G42" s="179">
        <v>1.9395579036519335</v>
      </c>
      <c r="H42" s="180">
        <v>1.1858735802753455</v>
      </c>
      <c r="I42" s="178">
        <v>44.672861948830779</v>
      </c>
      <c r="J42" s="179">
        <v>40.124417842302719</v>
      </c>
      <c r="K42" s="180">
        <v>36.455692796834768</v>
      </c>
      <c r="L42" s="178">
        <v>1.8813435334855109</v>
      </c>
      <c r="M42" s="179">
        <v>0.7782363175547089</v>
      </c>
      <c r="N42" s="180">
        <v>0.43231842938400572</v>
      </c>
      <c r="O42" s="349"/>
      <c r="P42" s="349"/>
      <c r="Q42" s="349"/>
      <c r="R42" s="349"/>
      <c r="S42" s="349"/>
      <c r="T42" s="349"/>
      <c r="U42" s="349"/>
      <c r="V42" s="349"/>
      <c r="W42" s="349"/>
      <c r="X42" s="349"/>
      <c r="Y42" s="349"/>
      <c r="Z42" s="349"/>
      <c r="AA42" s="349"/>
      <c r="AB42" s="349"/>
      <c r="AC42" s="349"/>
      <c r="AD42" s="349"/>
      <c r="AE42" s="349"/>
      <c r="AF42" s="349"/>
      <c r="AG42" s="349"/>
      <c r="AH42" s="349"/>
      <c r="AI42" s="349"/>
      <c r="AJ42" s="349"/>
      <c r="AK42" s="349"/>
      <c r="AL42" s="349"/>
      <c r="AM42" s="349"/>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49"/>
      <c r="BK42" s="349"/>
      <c r="BL42" s="349"/>
      <c r="BM42" s="349"/>
      <c r="BN42" s="349"/>
      <c r="BO42" s="349"/>
      <c r="BP42" s="349"/>
      <c r="BQ42" s="349"/>
      <c r="BR42" s="349"/>
      <c r="BS42" s="349"/>
      <c r="BT42" s="349"/>
      <c r="BU42" s="349"/>
      <c r="BV42" s="349"/>
      <c r="BW42" s="349"/>
      <c r="BX42" s="349"/>
      <c r="BY42" s="349"/>
      <c r="BZ42" s="349"/>
      <c r="CA42" s="349"/>
      <c r="CB42" s="349"/>
      <c r="CC42" s="349"/>
      <c r="CD42" s="349"/>
      <c r="CE42" s="349"/>
      <c r="CF42" s="349"/>
      <c r="CG42" s="349"/>
      <c r="CH42" s="349"/>
      <c r="CI42" s="349"/>
      <c r="CJ42" s="349"/>
      <c r="CK42" s="349"/>
      <c r="CL42" s="349"/>
      <c r="CM42" s="349"/>
      <c r="CN42" s="349"/>
      <c r="CO42" s="349"/>
      <c r="CP42" s="349"/>
      <c r="CQ42" s="349"/>
      <c r="CR42" s="349"/>
      <c r="CS42" s="349"/>
      <c r="CT42" s="349"/>
      <c r="CU42" s="349"/>
      <c r="CV42" s="349"/>
      <c r="CW42" s="349"/>
      <c r="CX42" s="349"/>
      <c r="CY42" s="350"/>
      <c r="CZ42" s="350"/>
      <c r="DA42" s="350"/>
      <c r="DB42" s="350"/>
      <c r="DC42" s="350"/>
      <c r="DD42" s="350"/>
      <c r="DE42" s="350"/>
      <c r="DF42" s="350"/>
      <c r="DG42" s="350"/>
      <c r="DH42" s="350"/>
      <c r="DI42" s="350"/>
      <c r="DJ42" s="350"/>
      <c r="DK42" s="350"/>
      <c r="DL42" s="350"/>
      <c r="DM42" s="350"/>
      <c r="DN42" s="350"/>
      <c r="DO42" s="350"/>
      <c r="DP42" s="350"/>
      <c r="DQ42" s="350"/>
      <c r="DR42" s="350"/>
      <c r="DS42" s="350"/>
      <c r="DT42" s="350"/>
    </row>
    <row r="43" spans="1:124" s="351" customFormat="1" ht="20.100000000000001" customHeight="1">
      <c r="A43" s="93"/>
      <c r="B43" s="104" t="s">
        <v>64</v>
      </c>
      <c r="C43" s="105">
        <v>0</v>
      </c>
      <c r="D43" s="176">
        <v>0</v>
      </c>
      <c r="E43" s="177">
        <v>0</v>
      </c>
      <c r="F43" s="178" t="s">
        <v>301</v>
      </c>
      <c r="G43" s="179" t="s">
        <v>301</v>
      </c>
      <c r="H43" s="180" t="s">
        <v>301</v>
      </c>
      <c r="I43" s="178" t="s">
        <v>302</v>
      </c>
      <c r="J43" s="179" t="s">
        <v>302</v>
      </c>
      <c r="K43" s="180" t="s">
        <v>302</v>
      </c>
      <c r="L43" s="178" t="s">
        <v>302</v>
      </c>
      <c r="M43" s="179" t="s">
        <v>302</v>
      </c>
      <c r="N43" s="180" t="s">
        <v>302</v>
      </c>
      <c r="O43" s="349"/>
      <c r="P43" s="349"/>
      <c r="Q43" s="349"/>
      <c r="R43" s="349"/>
      <c r="S43" s="349"/>
      <c r="T43" s="349"/>
      <c r="U43" s="349"/>
      <c r="V43" s="349"/>
      <c r="W43" s="349"/>
      <c r="X43" s="349"/>
      <c r="Y43" s="349"/>
      <c r="Z43" s="349"/>
      <c r="AA43" s="349"/>
      <c r="AB43" s="349"/>
      <c r="AC43" s="349"/>
      <c r="AD43" s="349"/>
      <c r="AE43" s="349"/>
      <c r="AF43" s="349"/>
      <c r="AG43" s="349"/>
      <c r="AH43" s="349"/>
      <c r="AI43" s="349"/>
      <c r="AJ43" s="349"/>
      <c r="AK43" s="349"/>
      <c r="AL43" s="349"/>
      <c r="AM43" s="349"/>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49"/>
      <c r="BK43" s="349"/>
      <c r="BL43" s="349"/>
      <c r="BM43" s="349"/>
      <c r="BN43" s="349"/>
      <c r="BO43" s="349"/>
      <c r="BP43" s="349"/>
      <c r="BQ43" s="349"/>
      <c r="BR43" s="349"/>
      <c r="BS43" s="349"/>
      <c r="BT43" s="349"/>
      <c r="BU43" s="349"/>
      <c r="BV43" s="349"/>
      <c r="BW43" s="349"/>
      <c r="BX43" s="349"/>
      <c r="BY43" s="349"/>
      <c r="BZ43" s="349"/>
      <c r="CA43" s="349"/>
      <c r="CB43" s="349"/>
      <c r="CC43" s="349"/>
      <c r="CD43" s="349"/>
      <c r="CE43" s="349"/>
      <c r="CF43" s="349"/>
      <c r="CG43" s="349"/>
      <c r="CH43" s="349"/>
      <c r="CI43" s="349"/>
      <c r="CJ43" s="349"/>
      <c r="CK43" s="349"/>
      <c r="CL43" s="349"/>
      <c r="CM43" s="349"/>
      <c r="CN43" s="349"/>
      <c r="CO43" s="349"/>
      <c r="CP43" s="349"/>
      <c r="CQ43" s="349"/>
      <c r="CR43" s="349"/>
      <c r="CS43" s="349"/>
      <c r="CT43" s="349"/>
      <c r="CU43" s="349"/>
      <c r="CV43" s="349"/>
      <c r="CW43" s="349"/>
      <c r="CX43" s="349"/>
      <c r="CY43" s="350"/>
      <c r="CZ43" s="350"/>
      <c r="DA43" s="350"/>
      <c r="DB43" s="350"/>
      <c r="DC43" s="350"/>
      <c r="DD43" s="350"/>
      <c r="DE43" s="350"/>
      <c r="DF43" s="350"/>
      <c r="DG43" s="350"/>
      <c r="DH43" s="350"/>
      <c r="DI43" s="350"/>
      <c r="DJ43" s="350"/>
      <c r="DK43" s="350"/>
      <c r="DL43" s="350"/>
      <c r="DM43" s="350"/>
      <c r="DN43" s="350"/>
      <c r="DO43" s="350"/>
      <c r="DP43" s="350"/>
      <c r="DQ43" s="350"/>
      <c r="DR43" s="350"/>
      <c r="DS43" s="350"/>
      <c r="DT43" s="350"/>
    </row>
    <row r="44" spans="1:124" s="351" customFormat="1" ht="20.100000000000001" customHeight="1">
      <c r="A44" s="93"/>
      <c r="B44" s="104" t="s">
        <v>57</v>
      </c>
      <c r="C44" s="105">
        <v>0</v>
      </c>
      <c r="D44" s="176">
        <v>0</v>
      </c>
      <c r="E44" s="177">
        <v>0</v>
      </c>
      <c r="F44" s="178" t="s">
        <v>301</v>
      </c>
      <c r="G44" s="179" t="s">
        <v>301</v>
      </c>
      <c r="H44" s="180" t="s">
        <v>301</v>
      </c>
      <c r="I44" s="178" t="s">
        <v>302</v>
      </c>
      <c r="J44" s="179" t="s">
        <v>302</v>
      </c>
      <c r="K44" s="180" t="s">
        <v>302</v>
      </c>
      <c r="L44" s="178" t="s">
        <v>302</v>
      </c>
      <c r="M44" s="179" t="s">
        <v>302</v>
      </c>
      <c r="N44" s="180" t="s">
        <v>302</v>
      </c>
      <c r="O44" s="349"/>
      <c r="P44" s="349"/>
      <c r="Q44" s="349"/>
      <c r="R44" s="349"/>
      <c r="S44" s="349"/>
      <c r="T44" s="349"/>
      <c r="U44" s="349"/>
      <c r="V44" s="349"/>
      <c r="W44" s="349"/>
      <c r="X44" s="349"/>
      <c r="Y44" s="349"/>
      <c r="Z44" s="349"/>
      <c r="AA44" s="349"/>
      <c r="AB44" s="349"/>
      <c r="AC44" s="349"/>
      <c r="AD44" s="349"/>
      <c r="AE44" s="349"/>
      <c r="AF44" s="349"/>
      <c r="AG44" s="349"/>
      <c r="AH44" s="349"/>
      <c r="AI44" s="349"/>
      <c r="AJ44" s="349"/>
      <c r="AK44" s="349"/>
      <c r="AL44" s="349"/>
      <c r="AM44" s="349"/>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49"/>
      <c r="BK44" s="349"/>
      <c r="BL44" s="349"/>
      <c r="BM44" s="349"/>
      <c r="BN44" s="349"/>
      <c r="BO44" s="349"/>
      <c r="BP44" s="349"/>
      <c r="BQ44" s="349"/>
      <c r="BR44" s="349"/>
      <c r="BS44" s="349"/>
      <c r="BT44" s="349"/>
      <c r="BU44" s="349"/>
      <c r="BV44" s="349"/>
      <c r="BW44" s="349"/>
      <c r="BX44" s="349"/>
      <c r="BY44" s="349"/>
      <c r="BZ44" s="349"/>
      <c r="CA44" s="349"/>
      <c r="CB44" s="349"/>
      <c r="CC44" s="349"/>
      <c r="CD44" s="349"/>
      <c r="CE44" s="349"/>
      <c r="CF44" s="349"/>
      <c r="CG44" s="349"/>
      <c r="CH44" s="349"/>
      <c r="CI44" s="349"/>
      <c r="CJ44" s="349"/>
      <c r="CK44" s="349"/>
      <c r="CL44" s="349"/>
      <c r="CM44" s="349"/>
      <c r="CN44" s="349"/>
      <c r="CO44" s="349"/>
      <c r="CP44" s="349"/>
      <c r="CQ44" s="349"/>
      <c r="CR44" s="349"/>
      <c r="CS44" s="349"/>
      <c r="CT44" s="349"/>
      <c r="CU44" s="349"/>
      <c r="CV44" s="349"/>
      <c r="CW44" s="349"/>
      <c r="CX44" s="349"/>
      <c r="CY44" s="350"/>
      <c r="CZ44" s="350"/>
      <c r="DA44" s="350"/>
      <c r="DB44" s="350"/>
      <c r="DC44" s="350"/>
      <c r="DD44" s="350"/>
      <c r="DE44" s="350"/>
      <c r="DF44" s="350"/>
      <c r="DG44" s="350"/>
      <c r="DH44" s="350"/>
      <c r="DI44" s="350"/>
      <c r="DJ44" s="350"/>
      <c r="DK44" s="350"/>
      <c r="DL44" s="350"/>
      <c r="DM44" s="350"/>
      <c r="DN44" s="350"/>
      <c r="DO44" s="350"/>
      <c r="DP44" s="350"/>
      <c r="DQ44" s="350"/>
      <c r="DR44" s="350"/>
      <c r="DS44" s="350"/>
      <c r="DT44" s="350"/>
    </row>
    <row r="45" spans="1:124" s="351" customFormat="1" ht="20.100000000000001" customHeight="1">
      <c r="A45" s="93"/>
      <c r="B45" s="104" t="s">
        <v>60</v>
      </c>
      <c r="C45" s="105">
        <v>0</v>
      </c>
      <c r="D45" s="176">
        <v>0</v>
      </c>
      <c r="E45" s="177">
        <v>0</v>
      </c>
      <c r="F45" s="178" t="s">
        <v>301</v>
      </c>
      <c r="G45" s="179" t="s">
        <v>301</v>
      </c>
      <c r="H45" s="180" t="s">
        <v>301</v>
      </c>
      <c r="I45" s="178" t="s">
        <v>302</v>
      </c>
      <c r="J45" s="179" t="s">
        <v>302</v>
      </c>
      <c r="K45" s="180" t="s">
        <v>302</v>
      </c>
      <c r="L45" s="178" t="s">
        <v>302</v>
      </c>
      <c r="M45" s="179" t="s">
        <v>302</v>
      </c>
      <c r="N45" s="180" t="s">
        <v>302</v>
      </c>
      <c r="O45" s="349"/>
      <c r="P45" s="349"/>
      <c r="Q45" s="349"/>
      <c r="R45" s="349"/>
      <c r="S45" s="349"/>
      <c r="T45" s="349"/>
      <c r="U45" s="349"/>
      <c r="V45" s="349"/>
      <c r="W45" s="349"/>
      <c r="X45" s="349"/>
      <c r="Y45" s="349"/>
      <c r="Z45" s="349"/>
      <c r="AA45" s="349"/>
      <c r="AB45" s="349"/>
      <c r="AC45" s="349"/>
      <c r="AD45" s="349"/>
      <c r="AE45" s="349"/>
      <c r="AF45" s="349"/>
      <c r="AG45" s="349"/>
      <c r="AH45" s="349"/>
      <c r="AI45" s="349"/>
      <c r="AJ45" s="349"/>
      <c r="AK45" s="349"/>
      <c r="AL45" s="349"/>
      <c r="AM45" s="349"/>
      <c r="AN45" s="349"/>
      <c r="AO45" s="349"/>
      <c r="AP45" s="349"/>
      <c r="AQ45" s="349"/>
      <c r="AR45" s="349"/>
      <c r="AS45" s="349"/>
      <c r="AT45" s="349"/>
      <c r="AU45" s="349"/>
      <c r="AV45" s="349"/>
      <c r="AW45" s="349"/>
      <c r="AX45" s="349"/>
      <c r="AY45" s="349"/>
      <c r="AZ45" s="349"/>
      <c r="BA45" s="349"/>
      <c r="BB45" s="349"/>
      <c r="BC45" s="349"/>
      <c r="BD45" s="349"/>
      <c r="BE45" s="349"/>
      <c r="BF45" s="349"/>
      <c r="BG45" s="349"/>
      <c r="BH45" s="349"/>
      <c r="BI45" s="349"/>
      <c r="BJ45" s="349"/>
      <c r="BK45" s="349"/>
      <c r="BL45" s="349"/>
      <c r="BM45" s="349"/>
      <c r="BN45" s="349"/>
      <c r="BO45" s="349"/>
      <c r="BP45" s="349"/>
      <c r="BQ45" s="349"/>
      <c r="BR45" s="349"/>
      <c r="BS45" s="349"/>
      <c r="BT45" s="349"/>
      <c r="BU45" s="349"/>
      <c r="BV45" s="349"/>
      <c r="BW45" s="349"/>
      <c r="BX45" s="349"/>
      <c r="BY45" s="349"/>
      <c r="BZ45" s="349"/>
      <c r="CA45" s="349"/>
      <c r="CB45" s="349"/>
      <c r="CC45" s="349"/>
      <c r="CD45" s="349"/>
      <c r="CE45" s="349"/>
      <c r="CF45" s="349"/>
      <c r="CG45" s="349"/>
      <c r="CH45" s="349"/>
      <c r="CI45" s="349"/>
      <c r="CJ45" s="349"/>
      <c r="CK45" s="349"/>
      <c r="CL45" s="349"/>
      <c r="CM45" s="349"/>
      <c r="CN45" s="349"/>
      <c r="CO45" s="349"/>
      <c r="CP45" s="349"/>
      <c r="CQ45" s="349"/>
      <c r="CR45" s="349"/>
      <c r="CS45" s="349"/>
      <c r="CT45" s="349"/>
      <c r="CU45" s="349"/>
      <c r="CV45" s="349"/>
      <c r="CW45" s="349"/>
      <c r="CX45" s="349"/>
      <c r="CY45" s="350"/>
      <c r="CZ45" s="350"/>
      <c r="DA45" s="350"/>
      <c r="DB45" s="350"/>
      <c r="DC45" s="350"/>
      <c r="DD45" s="350"/>
      <c r="DE45" s="350"/>
      <c r="DF45" s="350"/>
      <c r="DG45" s="350"/>
      <c r="DH45" s="350"/>
      <c r="DI45" s="350"/>
      <c r="DJ45" s="350"/>
      <c r="DK45" s="350"/>
      <c r="DL45" s="350"/>
      <c r="DM45" s="350"/>
      <c r="DN45" s="350"/>
      <c r="DO45" s="350"/>
      <c r="DP45" s="350"/>
      <c r="DQ45" s="350"/>
      <c r="DR45" s="350"/>
      <c r="DS45" s="350"/>
      <c r="DT45" s="350"/>
    </row>
    <row r="46" spans="1:124" s="351" customFormat="1" ht="20.100000000000001" customHeight="1">
      <c r="A46" s="93"/>
      <c r="B46" s="104" t="s">
        <v>226</v>
      </c>
      <c r="C46" s="105">
        <v>0</v>
      </c>
      <c r="D46" s="176">
        <v>0</v>
      </c>
      <c r="E46" s="177">
        <v>0</v>
      </c>
      <c r="F46" s="178" t="s">
        <v>301</v>
      </c>
      <c r="G46" s="179" t="s">
        <v>301</v>
      </c>
      <c r="H46" s="180" t="s">
        <v>301</v>
      </c>
      <c r="I46" s="178" t="s">
        <v>302</v>
      </c>
      <c r="J46" s="179" t="s">
        <v>302</v>
      </c>
      <c r="K46" s="180" t="s">
        <v>302</v>
      </c>
      <c r="L46" s="178" t="s">
        <v>302</v>
      </c>
      <c r="M46" s="179" t="s">
        <v>302</v>
      </c>
      <c r="N46" s="180" t="s">
        <v>302</v>
      </c>
      <c r="O46" s="349"/>
      <c r="P46" s="349"/>
      <c r="Q46" s="349"/>
      <c r="R46" s="349"/>
      <c r="S46" s="349"/>
      <c r="T46" s="349"/>
      <c r="U46" s="349"/>
      <c r="V46" s="349"/>
      <c r="W46" s="349"/>
      <c r="X46" s="349"/>
      <c r="Y46" s="349"/>
      <c r="Z46" s="349"/>
      <c r="AA46" s="349"/>
      <c r="AB46" s="349"/>
      <c r="AC46" s="349"/>
      <c r="AD46" s="349"/>
      <c r="AE46" s="349"/>
      <c r="AF46" s="349"/>
      <c r="AG46" s="349"/>
      <c r="AH46" s="349"/>
      <c r="AI46" s="349"/>
      <c r="AJ46" s="349"/>
      <c r="AK46" s="349"/>
      <c r="AL46" s="349"/>
      <c r="AM46" s="349"/>
      <c r="AN46" s="349"/>
      <c r="AO46" s="349"/>
      <c r="AP46" s="349"/>
      <c r="AQ46" s="349"/>
      <c r="AR46" s="349"/>
      <c r="AS46" s="349"/>
      <c r="AT46" s="349"/>
      <c r="AU46" s="349"/>
      <c r="AV46" s="349"/>
      <c r="AW46" s="349"/>
      <c r="AX46" s="349"/>
      <c r="AY46" s="349"/>
      <c r="AZ46" s="349"/>
      <c r="BA46" s="349"/>
      <c r="BB46" s="349"/>
      <c r="BC46" s="349"/>
      <c r="BD46" s="349"/>
      <c r="BE46" s="349"/>
      <c r="BF46" s="349"/>
      <c r="BG46" s="349"/>
      <c r="BH46" s="349"/>
      <c r="BI46" s="349"/>
      <c r="BJ46" s="349"/>
      <c r="BK46" s="349"/>
      <c r="BL46" s="349"/>
      <c r="BM46" s="349"/>
      <c r="BN46" s="349"/>
      <c r="BO46" s="349"/>
      <c r="BP46" s="349"/>
      <c r="BQ46" s="349"/>
      <c r="BR46" s="349"/>
      <c r="BS46" s="349"/>
      <c r="BT46" s="349"/>
      <c r="BU46" s="349"/>
      <c r="BV46" s="349"/>
      <c r="BW46" s="349"/>
      <c r="BX46" s="349"/>
      <c r="BY46" s="349"/>
      <c r="BZ46" s="349"/>
      <c r="CA46" s="349"/>
      <c r="CB46" s="349"/>
      <c r="CC46" s="349"/>
      <c r="CD46" s="349"/>
      <c r="CE46" s="349"/>
      <c r="CF46" s="349"/>
      <c r="CG46" s="349"/>
      <c r="CH46" s="349"/>
      <c r="CI46" s="349"/>
      <c r="CJ46" s="349"/>
      <c r="CK46" s="349"/>
      <c r="CL46" s="349"/>
      <c r="CM46" s="349"/>
      <c r="CN46" s="349"/>
      <c r="CO46" s="349"/>
      <c r="CP46" s="349"/>
      <c r="CQ46" s="349"/>
      <c r="CR46" s="349"/>
      <c r="CS46" s="349"/>
      <c r="CT46" s="349"/>
      <c r="CU46" s="349"/>
      <c r="CV46" s="349"/>
      <c r="CW46" s="349"/>
      <c r="CX46" s="349"/>
      <c r="CY46" s="350"/>
      <c r="CZ46" s="350"/>
      <c r="DA46" s="350"/>
      <c r="DB46" s="350"/>
      <c r="DC46" s="350"/>
      <c r="DD46" s="350"/>
      <c r="DE46" s="350"/>
      <c r="DF46" s="350"/>
      <c r="DG46" s="350"/>
      <c r="DH46" s="350"/>
      <c r="DI46" s="350"/>
      <c r="DJ46" s="350"/>
      <c r="DK46" s="350"/>
      <c r="DL46" s="350"/>
      <c r="DM46" s="350"/>
      <c r="DN46" s="350"/>
      <c r="DO46" s="350"/>
      <c r="DP46" s="350"/>
      <c r="DQ46" s="350"/>
      <c r="DR46" s="350"/>
      <c r="DS46" s="350"/>
      <c r="DT46" s="350"/>
    </row>
    <row r="47" spans="1:124" s="351" customFormat="1" ht="20.100000000000001" customHeight="1">
      <c r="A47" s="93"/>
      <c r="B47" s="104" t="s">
        <v>74</v>
      </c>
      <c r="C47" s="105">
        <v>0</v>
      </c>
      <c r="D47" s="176">
        <v>0</v>
      </c>
      <c r="E47" s="177">
        <v>0</v>
      </c>
      <c r="F47" s="178" t="s">
        <v>301</v>
      </c>
      <c r="G47" s="179" t="s">
        <v>301</v>
      </c>
      <c r="H47" s="180" t="s">
        <v>301</v>
      </c>
      <c r="I47" s="178" t="s">
        <v>302</v>
      </c>
      <c r="J47" s="179" t="s">
        <v>302</v>
      </c>
      <c r="K47" s="180" t="s">
        <v>302</v>
      </c>
      <c r="L47" s="178" t="s">
        <v>302</v>
      </c>
      <c r="M47" s="179" t="s">
        <v>302</v>
      </c>
      <c r="N47" s="180" t="s">
        <v>302</v>
      </c>
      <c r="O47" s="349"/>
      <c r="P47" s="349"/>
      <c r="Q47" s="349"/>
      <c r="R47" s="349"/>
      <c r="S47" s="349"/>
      <c r="T47" s="349"/>
      <c r="U47" s="349"/>
      <c r="V47" s="349"/>
      <c r="W47" s="349"/>
      <c r="X47" s="349"/>
      <c r="Y47" s="349"/>
      <c r="Z47" s="349"/>
      <c r="AA47" s="349"/>
      <c r="AB47" s="349"/>
      <c r="AC47" s="349"/>
      <c r="AD47" s="349"/>
      <c r="AE47" s="349"/>
      <c r="AF47" s="349"/>
      <c r="AG47" s="349"/>
      <c r="AH47" s="349"/>
      <c r="AI47" s="349"/>
      <c r="AJ47" s="349"/>
      <c r="AK47" s="349"/>
      <c r="AL47" s="349"/>
      <c r="AM47" s="349"/>
      <c r="AN47" s="349"/>
      <c r="AO47" s="349"/>
      <c r="AP47" s="349"/>
      <c r="AQ47" s="349"/>
      <c r="AR47" s="349"/>
      <c r="AS47" s="349"/>
      <c r="AT47" s="349"/>
      <c r="AU47" s="349"/>
      <c r="AV47" s="349"/>
      <c r="AW47" s="349"/>
      <c r="AX47" s="349"/>
      <c r="AY47" s="349"/>
      <c r="AZ47" s="349"/>
      <c r="BA47" s="349"/>
      <c r="BB47" s="349"/>
      <c r="BC47" s="349"/>
      <c r="BD47" s="349"/>
      <c r="BE47" s="349"/>
      <c r="BF47" s="349"/>
      <c r="BG47" s="349"/>
      <c r="BH47" s="349"/>
      <c r="BI47" s="349"/>
      <c r="BJ47" s="349"/>
      <c r="BK47" s="349"/>
      <c r="BL47" s="349"/>
      <c r="BM47" s="349"/>
      <c r="BN47" s="349"/>
      <c r="BO47" s="349"/>
      <c r="BP47" s="349"/>
      <c r="BQ47" s="349"/>
      <c r="BR47" s="349"/>
      <c r="BS47" s="349"/>
      <c r="BT47" s="349"/>
      <c r="BU47" s="349"/>
      <c r="BV47" s="349"/>
      <c r="BW47" s="349"/>
      <c r="BX47" s="349"/>
      <c r="BY47" s="349"/>
      <c r="BZ47" s="349"/>
      <c r="CA47" s="349"/>
      <c r="CB47" s="349"/>
      <c r="CC47" s="349"/>
      <c r="CD47" s="349"/>
      <c r="CE47" s="349"/>
      <c r="CF47" s="349"/>
      <c r="CG47" s="349"/>
      <c r="CH47" s="349"/>
      <c r="CI47" s="349"/>
      <c r="CJ47" s="349"/>
      <c r="CK47" s="349"/>
      <c r="CL47" s="349"/>
      <c r="CM47" s="349"/>
      <c r="CN47" s="349"/>
      <c r="CO47" s="349"/>
      <c r="CP47" s="349"/>
      <c r="CQ47" s="349"/>
      <c r="CR47" s="349"/>
      <c r="CS47" s="349"/>
      <c r="CT47" s="349"/>
      <c r="CU47" s="349"/>
      <c r="CV47" s="349"/>
      <c r="CW47" s="349"/>
      <c r="CX47" s="349"/>
      <c r="CY47" s="350"/>
      <c r="CZ47" s="350"/>
      <c r="DA47" s="350"/>
      <c r="DB47" s="350"/>
      <c r="DC47" s="350"/>
      <c r="DD47" s="350"/>
      <c r="DE47" s="350"/>
      <c r="DF47" s="350"/>
      <c r="DG47" s="350"/>
      <c r="DH47" s="350"/>
      <c r="DI47" s="350"/>
      <c r="DJ47" s="350"/>
      <c r="DK47" s="350"/>
      <c r="DL47" s="350"/>
      <c r="DM47" s="350"/>
      <c r="DN47" s="350"/>
      <c r="DO47" s="350"/>
      <c r="DP47" s="350"/>
      <c r="DQ47" s="350"/>
      <c r="DR47" s="350"/>
      <c r="DS47" s="350"/>
      <c r="DT47" s="350"/>
    </row>
    <row r="48" spans="1:124" s="351" customFormat="1" ht="20.100000000000001" customHeight="1">
      <c r="A48" s="93"/>
      <c r="B48" s="104" t="s">
        <v>72</v>
      </c>
      <c r="C48" s="105">
        <v>0</v>
      </c>
      <c r="D48" s="176">
        <v>0</v>
      </c>
      <c r="E48" s="177">
        <v>0</v>
      </c>
      <c r="F48" s="178" t="s">
        <v>301</v>
      </c>
      <c r="G48" s="179" t="s">
        <v>301</v>
      </c>
      <c r="H48" s="180" t="s">
        <v>301</v>
      </c>
      <c r="I48" s="178" t="s">
        <v>302</v>
      </c>
      <c r="J48" s="179" t="s">
        <v>302</v>
      </c>
      <c r="K48" s="180" t="s">
        <v>302</v>
      </c>
      <c r="L48" s="178" t="s">
        <v>302</v>
      </c>
      <c r="M48" s="179" t="s">
        <v>302</v>
      </c>
      <c r="N48" s="180" t="s">
        <v>302</v>
      </c>
      <c r="O48" s="349"/>
      <c r="P48" s="349"/>
      <c r="Q48" s="349"/>
      <c r="R48" s="349"/>
      <c r="S48" s="349"/>
      <c r="T48" s="349"/>
      <c r="U48" s="349"/>
      <c r="V48" s="349"/>
      <c r="W48" s="349"/>
      <c r="X48" s="349"/>
      <c r="Y48" s="349"/>
      <c r="Z48" s="349"/>
      <c r="AA48" s="349"/>
      <c r="AB48" s="349"/>
      <c r="AC48" s="349"/>
      <c r="AD48" s="349"/>
      <c r="AE48" s="349"/>
      <c r="AF48" s="349"/>
      <c r="AG48" s="349"/>
      <c r="AH48" s="349"/>
      <c r="AI48" s="349"/>
      <c r="AJ48" s="349"/>
      <c r="AK48" s="349"/>
      <c r="AL48" s="349"/>
      <c r="AM48" s="349"/>
      <c r="AN48" s="349"/>
      <c r="AO48" s="349"/>
      <c r="AP48" s="349"/>
      <c r="AQ48" s="349"/>
      <c r="AR48" s="349"/>
      <c r="AS48" s="349"/>
      <c r="AT48" s="349"/>
      <c r="AU48" s="349"/>
      <c r="AV48" s="349"/>
      <c r="AW48" s="349"/>
      <c r="AX48" s="349"/>
      <c r="AY48" s="349"/>
      <c r="AZ48" s="349"/>
      <c r="BA48" s="349"/>
      <c r="BB48" s="349"/>
      <c r="BC48" s="349"/>
      <c r="BD48" s="349"/>
      <c r="BE48" s="349"/>
      <c r="BF48" s="349"/>
      <c r="BG48" s="349"/>
      <c r="BH48" s="349"/>
      <c r="BI48" s="349"/>
      <c r="BJ48" s="349"/>
      <c r="BK48" s="349"/>
      <c r="BL48" s="349"/>
      <c r="BM48" s="349"/>
      <c r="BN48" s="349"/>
      <c r="BO48" s="349"/>
      <c r="BP48" s="349"/>
      <c r="BQ48" s="349"/>
      <c r="BR48" s="349"/>
      <c r="BS48" s="349"/>
      <c r="BT48" s="349"/>
      <c r="BU48" s="349"/>
      <c r="BV48" s="349"/>
      <c r="BW48" s="349"/>
      <c r="BX48" s="349"/>
      <c r="BY48" s="349"/>
      <c r="BZ48" s="349"/>
      <c r="CA48" s="349"/>
      <c r="CB48" s="349"/>
      <c r="CC48" s="349"/>
      <c r="CD48" s="349"/>
      <c r="CE48" s="349"/>
      <c r="CF48" s="349"/>
      <c r="CG48" s="349"/>
      <c r="CH48" s="349"/>
      <c r="CI48" s="349"/>
      <c r="CJ48" s="349"/>
      <c r="CK48" s="349"/>
      <c r="CL48" s="349"/>
      <c r="CM48" s="349"/>
      <c r="CN48" s="349"/>
      <c r="CO48" s="349"/>
      <c r="CP48" s="349"/>
      <c r="CQ48" s="349"/>
      <c r="CR48" s="349"/>
      <c r="CS48" s="349"/>
      <c r="CT48" s="349"/>
      <c r="CU48" s="349"/>
      <c r="CV48" s="349"/>
      <c r="CW48" s="349"/>
      <c r="CX48" s="349"/>
      <c r="CY48" s="350"/>
      <c r="CZ48" s="350"/>
      <c r="DA48" s="350"/>
      <c r="DB48" s="350"/>
      <c r="DC48" s="350"/>
      <c r="DD48" s="350"/>
      <c r="DE48" s="350"/>
      <c r="DF48" s="350"/>
      <c r="DG48" s="350"/>
      <c r="DH48" s="350"/>
      <c r="DI48" s="350"/>
      <c r="DJ48" s="350"/>
      <c r="DK48" s="350"/>
      <c r="DL48" s="350"/>
      <c r="DM48" s="350"/>
      <c r="DN48" s="350"/>
      <c r="DO48" s="350"/>
      <c r="DP48" s="350"/>
      <c r="DQ48" s="350"/>
      <c r="DR48" s="350"/>
      <c r="DS48" s="350"/>
      <c r="DT48" s="350"/>
    </row>
    <row r="49" spans="1:124" s="351" customFormat="1" ht="20.100000000000001" customHeight="1">
      <c r="A49" s="93"/>
      <c r="B49" s="104" t="s">
        <v>41</v>
      </c>
      <c r="C49" s="105">
        <v>0</v>
      </c>
      <c r="D49" s="176">
        <v>0</v>
      </c>
      <c r="E49" s="177">
        <v>0</v>
      </c>
      <c r="F49" s="178" t="s">
        <v>301</v>
      </c>
      <c r="G49" s="179" t="s">
        <v>301</v>
      </c>
      <c r="H49" s="180" t="s">
        <v>301</v>
      </c>
      <c r="I49" s="178" t="s">
        <v>302</v>
      </c>
      <c r="J49" s="179" t="s">
        <v>302</v>
      </c>
      <c r="K49" s="180" t="s">
        <v>302</v>
      </c>
      <c r="L49" s="178" t="s">
        <v>302</v>
      </c>
      <c r="M49" s="179" t="s">
        <v>302</v>
      </c>
      <c r="N49" s="180" t="s">
        <v>302</v>
      </c>
      <c r="O49" s="349"/>
      <c r="P49" s="349"/>
      <c r="Q49" s="349"/>
      <c r="R49" s="349"/>
      <c r="S49" s="349"/>
      <c r="T49" s="349"/>
      <c r="U49" s="349"/>
      <c r="V49" s="349"/>
      <c r="W49" s="349"/>
      <c r="X49" s="349"/>
      <c r="Y49" s="349"/>
      <c r="Z49" s="349"/>
      <c r="AA49" s="349"/>
      <c r="AB49" s="349"/>
      <c r="AC49" s="349"/>
      <c r="AD49" s="349"/>
      <c r="AE49" s="349"/>
      <c r="AF49" s="349"/>
      <c r="AG49" s="349"/>
      <c r="AH49" s="349"/>
      <c r="AI49" s="349"/>
      <c r="AJ49" s="349"/>
      <c r="AK49" s="349"/>
      <c r="AL49" s="349"/>
      <c r="AM49" s="349"/>
      <c r="AN49" s="349"/>
      <c r="AO49" s="349"/>
      <c r="AP49" s="349"/>
      <c r="AQ49" s="349"/>
      <c r="AR49" s="349"/>
      <c r="AS49" s="349"/>
      <c r="AT49" s="349"/>
      <c r="AU49" s="349"/>
      <c r="AV49" s="349"/>
      <c r="AW49" s="349"/>
      <c r="AX49" s="349"/>
      <c r="AY49" s="349"/>
      <c r="AZ49" s="349"/>
      <c r="BA49" s="349"/>
      <c r="BB49" s="349"/>
      <c r="BC49" s="349"/>
      <c r="BD49" s="349"/>
      <c r="BE49" s="349"/>
      <c r="BF49" s="349"/>
      <c r="BG49" s="349"/>
      <c r="BH49" s="349"/>
      <c r="BI49" s="349"/>
      <c r="BJ49" s="349"/>
      <c r="BK49" s="349"/>
      <c r="BL49" s="349"/>
      <c r="BM49" s="349"/>
      <c r="BN49" s="349"/>
      <c r="BO49" s="349"/>
      <c r="BP49" s="349"/>
      <c r="BQ49" s="349"/>
      <c r="BR49" s="349"/>
      <c r="BS49" s="349"/>
      <c r="BT49" s="349"/>
      <c r="BU49" s="349"/>
      <c r="BV49" s="349"/>
      <c r="BW49" s="349"/>
      <c r="BX49" s="349"/>
      <c r="BY49" s="349"/>
      <c r="BZ49" s="349"/>
      <c r="CA49" s="349"/>
      <c r="CB49" s="349"/>
      <c r="CC49" s="349"/>
      <c r="CD49" s="349"/>
      <c r="CE49" s="349"/>
      <c r="CF49" s="349"/>
      <c r="CG49" s="349"/>
      <c r="CH49" s="349"/>
      <c r="CI49" s="349"/>
      <c r="CJ49" s="349"/>
      <c r="CK49" s="349"/>
      <c r="CL49" s="349"/>
      <c r="CM49" s="349"/>
      <c r="CN49" s="349"/>
      <c r="CO49" s="349"/>
      <c r="CP49" s="349"/>
      <c r="CQ49" s="349"/>
      <c r="CR49" s="349"/>
      <c r="CS49" s="349"/>
      <c r="CT49" s="349"/>
      <c r="CU49" s="349"/>
      <c r="CV49" s="349"/>
      <c r="CW49" s="349"/>
      <c r="CX49" s="349"/>
      <c r="CY49" s="350"/>
      <c r="CZ49" s="350"/>
      <c r="DA49" s="350"/>
      <c r="DB49" s="350"/>
      <c r="DC49" s="350"/>
      <c r="DD49" s="350"/>
      <c r="DE49" s="350"/>
      <c r="DF49" s="350"/>
      <c r="DG49" s="350"/>
      <c r="DH49" s="350"/>
      <c r="DI49" s="350"/>
      <c r="DJ49" s="350"/>
      <c r="DK49" s="350"/>
      <c r="DL49" s="350"/>
      <c r="DM49" s="350"/>
      <c r="DN49" s="350"/>
      <c r="DO49" s="350"/>
      <c r="DP49" s="350"/>
      <c r="DQ49" s="350"/>
      <c r="DR49" s="350"/>
      <c r="DS49" s="350"/>
      <c r="DT49" s="350"/>
    </row>
    <row r="50" spans="1:124" s="351" customFormat="1" ht="20.100000000000001" customHeight="1">
      <c r="A50" s="93"/>
      <c r="B50" s="104" t="s">
        <v>38</v>
      </c>
      <c r="C50" s="105">
        <v>0</v>
      </c>
      <c r="D50" s="179">
        <v>0</v>
      </c>
      <c r="E50" s="180">
        <v>0</v>
      </c>
      <c r="F50" s="178" t="s">
        <v>301</v>
      </c>
      <c r="G50" s="179" t="s">
        <v>301</v>
      </c>
      <c r="H50" s="180" t="s">
        <v>301</v>
      </c>
      <c r="I50" s="178" t="s">
        <v>302</v>
      </c>
      <c r="J50" s="179" t="s">
        <v>302</v>
      </c>
      <c r="K50" s="180" t="s">
        <v>302</v>
      </c>
      <c r="L50" s="178" t="s">
        <v>302</v>
      </c>
      <c r="M50" s="179" t="s">
        <v>302</v>
      </c>
      <c r="N50" s="180" t="s">
        <v>302</v>
      </c>
      <c r="O50" s="349"/>
      <c r="P50" s="349"/>
      <c r="Q50" s="349"/>
      <c r="R50" s="349"/>
      <c r="S50" s="349"/>
      <c r="T50" s="349"/>
      <c r="U50" s="349"/>
      <c r="V50" s="349"/>
      <c r="W50" s="349"/>
      <c r="X50" s="349"/>
      <c r="Y50" s="349"/>
      <c r="Z50" s="349"/>
      <c r="AA50" s="349"/>
      <c r="AB50" s="349"/>
      <c r="AC50" s="349"/>
      <c r="AD50" s="349"/>
      <c r="AE50" s="349"/>
      <c r="AF50" s="349"/>
      <c r="AG50" s="349"/>
      <c r="AH50" s="349"/>
      <c r="AI50" s="349"/>
      <c r="AJ50" s="349"/>
      <c r="AK50" s="349"/>
      <c r="AL50" s="349"/>
      <c r="AM50" s="349"/>
      <c r="AN50" s="349"/>
      <c r="AO50" s="349"/>
      <c r="AP50" s="349"/>
      <c r="AQ50" s="349"/>
      <c r="AR50" s="349"/>
      <c r="AS50" s="349"/>
      <c r="AT50" s="349"/>
      <c r="AU50" s="349"/>
      <c r="AV50" s="349"/>
      <c r="AW50" s="349"/>
      <c r="AX50" s="349"/>
      <c r="AY50" s="349"/>
      <c r="AZ50" s="349"/>
      <c r="BA50" s="349"/>
      <c r="BB50" s="349"/>
      <c r="BC50" s="349"/>
      <c r="BD50" s="349"/>
      <c r="BE50" s="349"/>
      <c r="BF50" s="349"/>
      <c r="BG50" s="349"/>
      <c r="BH50" s="349"/>
      <c r="BI50" s="349"/>
      <c r="BJ50" s="349"/>
      <c r="BK50" s="349"/>
      <c r="BL50" s="349"/>
      <c r="BM50" s="349"/>
      <c r="BN50" s="349"/>
      <c r="BO50" s="349"/>
      <c r="BP50" s="349"/>
      <c r="BQ50" s="349"/>
      <c r="BR50" s="349"/>
      <c r="BS50" s="349"/>
      <c r="BT50" s="349"/>
      <c r="BU50" s="349"/>
      <c r="BV50" s="349"/>
      <c r="BW50" s="349"/>
      <c r="BX50" s="349"/>
      <c r="BY50" s="349"/>
      <c r="BZ50" s="349"/>
      <c r="CA50" s="349"/>
      <c r="CB50" s="349"/>
      <c r="CC50" s="349"/>
      <c r="CD50" s="349"/>
      <c r="CE50" s="349"/>
      <c r="CF50" s="349"/>
      <c r="CG50" s="349"/>
      <c r="CH50" s="349"/>
      <c r="CI50" s="349"/>
      <c r="CJ50" s="349"/>
      <c r="CK50" s="349"/>
      <c r="CL50" s="349"/>
      <c r="CM50" s="349"/>
      <c r="CN50" s="349"/>
      <c r="CO50" s="349"/>
      <c r="CP50" s="349"/>
      <c r="CQ50" s="349"/>
      <c r="CR50" s="349"/>
      <c r="CS50" s="349"/>
      <c r="CT50" s="349"/>
      <c r="CU50" s="349"/>
      <c r="CV50" s="349"/>
      <c r="CW50" s="349"/>
      <c r="CX50" s="349"/>
      <c r="CY50" s="350"/>
      <c r="CZ50" s="350"/>
      <c r="DA50" s="350"/>
      <c r="DB50" s="350"/>
      <c r="DC50" s="350"/>
      <c r="DD50" s="350"/>
      <c r="DE50" s="350"/>
      <c r="DF50" s="350"/>
      <c r="DG50" s="350"/>
      <c r="DH50" s="350"/>
      <c r="DI50" s="350"/>
      <c r="DJ50" s="350"/>
      <c r="DK50" s="350"/>
      <c r="DL50" s="350"/>
      <c r="DM50" s="350"/>
      <c r="DN50" s="350"/>
      <c r="DO50" s="350"/>
      <c r="DP50" s="350"/>
      <c r="DQ50" s="350"/>
      <c r="DR50" s="350"/>
      <c r="DS50" s="350"/>
      <c r="DT50" s="350"/>
    </row>
    <row r="51" spans="1:124" s="351" customFormat="1" ht="20.100000000000001" customHeight="1">
      <c r="A51" s="93"/>
      <c r="B51" s="104" t="s">
        <v>232</v>
      </c>
      <c r="C51" s="105">
        <v>18.370145000000001</v>
      </c>
      <c r="D51" s="176">
        <v>17.618266999999999</v>
      </c>
      <c r="E51" s="177">
        <v>17.583651</v>
      </c>
      <c r="F51" s="178">
        <v>0</v>
      </c>
      <c r="G51" s="179">
        <v>7.7716270277888286</v>
      </c>
      <c r="H51" s="180">
        <v>7.7869266172309732</v>
      </c>
      <c r="I51" s="178" t="s">
        <v>302</v>
      </c>
      <c r="J51" s="179">
        <v>11.167988337936908</v>
      </c>
      <c r="K51" s="180">
        <v>12.046513869879769</v>
      </c>
      <c r="L51" s="178">
        <v>0.10601984905399495</v>
      </c>
      <c r="M51" s="179">
        <v>0.8679344001314091</v>
      </c>
      <c r="N51" s="180">
        <v>0.93805319498208861</v>
      </c>
      <c r="O51" s="349"/>
      <c r="P51" s="349"/>
      <c r="Q51" s="349"/>
      <c r="R51" s="349"/>
      <c r="S51" s="349"/>
      <c r="T51" s="349"/>
      <c r="U51" s="349"/>
      <c r="V51" s="349"/>
      <c r="W51" s="349"/>
      <c r="X51" s="349"/>
      <c r="Y51" s="349"/>
      <c r="Z51" s="349"/>
      <c r="AA51" s="349"/>
      <c r="AB51" s="349"/>
      <c r="AC51" s="349"/>
      <c r="AD51" s="349"/>
      <c r="AE51" s="349"/>
      <c r="AF51" s="349"/>
      <c r="AG51" s="349"/>
      <c r="AH51" s="349"/>
      <c r="AI51" s="349"/>
      <c r="AJ51" s="349"/>
      <c r="AK51" s="349"/>
      <c r="AL51" s="349"/>
      <c r="AM51" s="349"/>
      <c r="AN51" s="349"/>
      <c r="AO51" s="349"/>
      <c r="AP51" s="349"/>
      <c r="AQ51" s="349"/>
      <c r="AR51" s="349"/>
      <c r="AS51" s="349"/>
      <c r="AT51" s="349"/>
      <c r="AU51" s="349"/>
      <c r="AV51" s="349"/>
      <c r="AW51" s="349"/>
      <c r="AX51" s="349"/>
      <c r="AY51" s="349"/>
      <c r="AZ51" s="349"/>
      <c r="BA51" s="349"/>
      <c r="BB51" s="349"/>
      <c r="BC51" s="349"/>
      <c r="BD51" s="349"/>
      <c r="BE51" s="349"/>
      <c r="BF51" s="349"/>
      <c r="BG51" s="349"/>
      <c r="BH51" s="349"/>
      <c r="BI51" s="349"/>
      <c r="BJ51" s="349"/>
      <c r="BK51" s="349"/>
      <c r="BL51" s="349"/>
      <c r="BM51" s="349"/>
      <c r="BN51" s="349"/>
      <c r="BO51" s="349"/>
      <c r="BP51" s="349"/>
      <c r="BQ51" s="349"/>
      <c r="BR51" s="349"/>
      <c r="BS51" s="349"/>
      <c r="BT51" s="349"/>
      <c r="BU51" s="349"/>
      <c r="BV51" s="349"/>
      <c r="BW51" s="349"/>
      <c r="BX51" s="349"/>
      <c r="BY51" s="349"/>
      <c r="BZ51" s="349"/>
      <c r="CA51" s="349"/>
      <c r="CB51" s="349"/>
      <c r="CC51" s="349"/>
      <c r="CD51" s="349"/>
      <c r="CE51" s="349"/>
      <c r="CF51" s="349"/>
      <c r="CG51" s="349"/>
      <c r="CH51" s="349"/>
      <c r="CI51" s="349"/>
      <c r="CJ51" s="349"/>
      <c r="CK51" s="349"/>
      <c r="CL51" s="349"/>
      <c r="CM51" s="349"/>
      <c r="CN51" s="349"/>
      <c r="CO51" s="349"/>
      <c r="CP51" s="349"/>
      <c r="CQ51" s="349"/>
      <c r="CR51" s="349"/>
      <c r="CS51" s="349"/>
      <c r="CT51" s="349"/>
      <c r="CU51" s="349"/>
      <c r="CV51" s="349"/>
      <c r="CW51" s="349"/>
      <c r="CX51" s="349"/>
      <c r="CY51" s="350"/>
      <c r="CZ51" s="350"/>
      <c r="DA51" s="350"/>
      <c r="DB51" s="350"/>
      <c r="DC51" s="350"/>
      <c r="DD51" s="350"/>
      <c r="DE51" s="350"/>
      <c r="DF51" s="350"/>
      <c r="DG51" s="350"/>
      <c r="DH51" s="350"/>
      <c r="DI51" s="350"/>
      <c r="DJ51" s="350"/>
      <c r="DK51" s="350"/>
      <c r="DL51" s="350"/>
      <c r="DM51" s="350"/>
      <c r="DN51" s="350"/>
      <c r="DO51" s="350"/>
      <c r="DP51" s="350"/>
      <c r="DQ51" s="350"/>
      <c r="DR51" s="350"/>
      <c r="DS51" s="350"/>
      <c r="DT51" s="350"/>
    </row>
    <row r="52" spans="1:124" s="351" customFormat="1" ht="20.100000000000001" customHeight="1">
      <c r="A52" s="93"/>
      <c r="B52" s="104" t="s">
        <v>63</v>
      </c>
      <c r="C52" s="105">
        <v>0</v>
      </c>
      <c r="D52" s="179">
        <v>0</v>
      </c>
      <c r="E52" s="180">
        <v>0</v>
      </c>
      <c r="F52" s="178" t="s">
        <v>301</v>
      </c>
      <c r="G52" s="179" t="s">
        <v>301</v>
      </c>
      <c r="H52" s="180" t="s">
        <v>301</v>
      </c>
      <c r="I52" s="178" t="s">
        <v>302</v>
      </c>
      <c r="J52" s="179" t="s">
        <v>302</v>
      </c>
      <c r="K52" s="180" t="s">
        <v>302</v>
      </c>
      <c r="L52" s="178" t="s">
        <v>302</v>
      </c>
      <c r="M52" s="179" t="s">
        <v>302</v>
      </c>
      <c r="N52" s="180" t="s">
        <v>302</v>
      </c>
      <c r="O52" s="349"/>
      <c r="P52" s="349"/>
      <c r="Q52" s="349"/>
      <c r="R52" s="349"/>
      <c r="S52" s="349"/>
      <c r="T52" s="349"/>
      <c r="U52" s="349"/>
      <c r="V52" s="349"/>
      <c r="W52" s="349"/>
      <c r="X52" s="349"/>
      <c r="Y52" s="349"/>
      <c r="Z52" s="349"/>
      <c r="AA52" s="349"/>
      <c r="AB52" s="349"/>
      <c r="AC52" s="349"/>
      <c r="AD52" s="349"/>
      <c r="AE52" s="349"/>
      <c r="AF52" s="349"/>
      <c r="AG52" s="349"/>
      <c r="AH52" s="349"/>
      <c r="AI52" s="349"/>
      <c r="AJ52" s="349"/>
      <c r="AK52" s="349"/>
      <c r="AL52" s="349"/>
      <c r="AM52" s="349"/>
      <c r="AN52" s="349"/>
      <c r="AO52" s="349"/>
      <c r="AP52" s="349"/>
      <c r="AQ52" s="349"/>
      <c r="AR52" s="349"/>
      <c r="AS52" s="349"/>
      <c r="AT52" s="349"/>
      <c r="AU52" s="349"/>
      <c r="AV52" s="349"/>
      <c r="AW52" s="349"/>
      <c r="AX52" s="349"/>
      <c r="AY52" s="349"/>
      <c r="AZ52" s="349"/>
      <c r="BA52" s="349"/>
      <c r="BB52" s="349"/>
      <c r="BC52" s="349"/>
      <c r="BD52" s="349"/>
      <c r="BE52" s="349"/>
      <c r="BF52" s="349"/>
      <c r="BG52" s="349"/>
      <c r="BH52" s="349"/>
      <c r="BI52" s="349"/>
      <c r="BJ52" s="349"/>
      <c r="BK52" s="349"/>
      <c r="BL52" s="349"/>
      <c r="BM52" s="349"/>
      <c r="BN52" s="349"/>
      <c r="BO52" s="349"/>
      <c r="BP52" s="349"/>
      <c r="BQ52" s="349"/>
      <c r="BR52" s="349"/>
      <c r="BS52" s="349"/>
      <c r="BT52" s="349"/>
      <c r="BU52" s="349"/>
      <c r="BV52" s="349"/>
      <c r="BW52" s="349"/>
      <c r="BX52" s="349"/>
      <c r="BY52" s="349"/>
      <c r="BZ52" s="349"/>
      <c r="CA52" s="349"/>
      <c r="CB52" s="349"/>
      <c r="CC52" s="349"/>
      <c r="CD52" s="349"/>
      <c r="CE52" s="349"/>
      <c r="CF52" s="349"/>
      <c r="CG52" s="349"/>
      <c r="CH52" s="349"/>
      <c r="CI52" s="349"/>
      <c r="CJ52" s="349"/>
      <c r="CK52" s="349"/>
      <c r="CL52" s="349"/>
      <c r="CM52" s="349"/>
      <c r="CN52" s="349"/>
      <c r="CO52" s="349"/>
      <c r="CP52" s="349"/>
      <c r="CQ52" s="349"/>
      <c r="CR52" s="349"/>
      <c r="CS52" s="349"/>
      <c r="CT52" s="349"/>
      <c r="CU52" s="349"/>
      <c r="CV52" s="349"/>
      <c r="CW52" s="349"/>
      <c r="CX52" s="349"/>
      <c r="CY52" s="350"/>
      <c r="CZ52" s="350"/>
      <c r="DA52" s="350"/>
      <c r="DB52" s="350"/>
      <c r="DC52" s="350"/>
      <c r="DD52" s="350"/>
      <c r="DE52" s="350"/>
      <c r="DF52" s="350"/>
      <c r="DG52" s="350"/>
      <c r="DH52" s="350"/>
      <c r="DI52" s="350"/>
      <c r="DJ52" s="350"/>
      <c r="DK52" s="350"/>
      <c r="DL52" s="350"/>
      <c r="DM52" s="350"/>
      <c r="DN52" s="350"/>
      <c r="DO52" s="350"/>
      <c r="DP52" s="350"/>
      <c r="DQ52" s="350"/>
      <c r="DR52" s="350"/>
      <c r="DS52" s="350"/>
      <c r="DT52" s="350"/>
    </row>
    <row r="53" spans="1:124" s="351" customFormat="1" ht="19.5" customHeight="1">
      <c r="A53" s="93"/>
      <c r="B53" s="104" t="s">
        <v>54</v>
      </c>
      <c r="C53" s="105">
        <v>0</v>
      </c>
      <c r="D53" s="176">
        <v>0</v>
      </c>
      <c r="E53" s="177">
        <v>0</v>
      </c>
      <c r="F53" s="178" t="s">
        <v>301</v>
      </c>
      <c r="G53" s="179" t="s">
        <v>301</v>
      </c>
      <c r="H53" s="180" t="s">
        <v>301</v>
      </c>
      <c r="I53" s="178" t="s">
        <v>302</v>
      </c>
      <c r="J53" s="179" t="s">
        <v>302</v>
      </c>
      <c r="K53" s="180" t="s">
        <v>302</v>
      </c>
      <c r="L53" s="178" t="s">
        <v>302</v>
      </c>
      <c r="M53" s="179" t="s">
        <v>302</v>
      </c>
      <c r="N53" s="180" t="s">
        <v>302</v>
      </c>
      <c r="O53" s="349"/>
      <c r="P53" s="349"/>
      <c r="Q53" s="349"/>
      <c r="R53" s="349"/>
      <c r="S53" s="349"/>
      <c r="T53" s="349"/>
      <c r="U53" s="349"/>
      <c r="V53" s="349"/>
      <c r="W53" s="349"/>
      <c r="X53" s="349"/>
      <c r="Y53" s="349"/>
      <c r="Z53" s="349"/>
      <c r="AA53" s="349"/>
      <c r="AB53" s="349"/>
      <c r="AC53" s="349"/>
      <c r="AD53" s="349"/>
      <c r="AE53" s="349"/>
      <c r="AF53" s="349"/>
      <c r="AG53" s="349"/>
      <c r="AH53" s="349"/>
      <c r="AI53" s="349"/>
      <c r="AJ53" s="349"/>
      <c r="AK53" s="349"/>
      <c r="AL53" s="349"/>
      <c r="AM53" s="349"/>
      <c r="AN53" s="349"/>
      <c r="AO53" s="349"/>
      <c r="AP53" s="349"/>
      <c r="AQ53" s="349"/>
      <c r="AR53" s="349"/>
      <c r="AS53" s="349"/>
      <c r="AT53" s="349"/>
      <c r="AU53" s="349"/>
      <c r="AV53" s="349"/>
      <c r="AW53" s="349"/>
      <c r="AX53" s="349"/>
      <c r="AY53" s="349"/>
      <c r="AZ53" s="349"/>
      <c r="BA53" s="349"/>
      <c r="BB53" s="349"/>
      <c r="BC53" s="349"/>
      <c r="BD53" s="349"/>
      <c r="BE53" s="349"/>
      <c r="BF53" s="349"/>
      <c r="BG53" s="349"/>
      <c r="BH53" s="349"/>
      <c r="BI53" s="349"/>
      <c r="BJ53" s="349"/>
      <c r="BK53" s="349"/>
      <c r="BL53" s="349"/>
      <c r="BM53" s="349"/>
      <c r="BN53" s="349"/>
      <c r="BO53" s="349"/>
      <c r="BP53" s="349"/>
      <c r="BQ53" s="349"/>
      <c r="BR53" s="349"/>
      <c r="BS53" s="349"/>
      <c r="BT53" s="349"/>
      <c r="BU53" s="349"/>
      <c r="BV53" s="349"/>
      <c r="BW53" s="349"/>
      <c r="BX53" s="349"/>
      <c r="BY53" s="349"/>
      <c r="BZ53" s="349"/>
      <c r="CA53" s="349"/>
      <c r="CB53" s="349"/>
      <c r="CC53" s="349"/>
      <c r="CD53" s="349"/>
      <c r="CE53" s="349"/>
      <c r="CF53" s="349"/>
      <c r="CG53" s="349"/>
      <c r="CH53" s="349"/>
      <c r="CI53" s="349"/>
      <c r="CJ53" s="349"/>
      <c r="CK53" s="349"/>
      <c r="CL53" s="349"/>
      <c r="CM53" s="349"/>
      <c r="CN53" s="349"/>
      <c r="CO53" s="349"/>
      <c r="CP53" s="349"/>
      <c r="CQ53" s="349"/>
      <c r="CR53" s="349"/>
      <c r="CS53" s="349"/>
      <c r="CT53" s="349"/>
      <c r="CU53" s="349"/>
      <c r="CV53" s="349"/>
      <c r="CW53" s="349"/>
      <c r="CX53" s="349"/>
      <c r="CY53" s="350"/>
      <c r="CZ53" s="350"/>
      <c r="DA53" s="350"/>
      <c r="DB53" s="350"/>
      <c r="DC53" s="350"/>
      <c r="DD53" s="350"/>
      <c r="DE53" s="350"/>
      <c r="DF53" s="350"/>
      <c r="DG53" s="350"/>
      <c r="DH53" s="350"/>
      <c r="DI53" s="350"/>
      <c r="DJ53" s="350"/>
      <c r="DK53" s="350"/>
      <c r="DL53" s="350"/>
      <c r="DM53" s="350"/>
      <c r="DN53" s="350"/>
      <c r="DO53" s="350"/>
      <c r="DP53" s="350"/>
      <c r="DQ53" s="350"/>
      <c r="DR53" s="350"/>
      <c r="DS53" s="350"/>
      <c r="DT53" s="350"/>
    </row>
    <row r="54" spans="1:124" s="351" customFormat="1" ht="19.5" customHeight="1">
      <c r="A54" s="93"/>
      <c r="B54" s="104" t="s">
        <v>185</v>
      </c>
      <c r="C54" s="105">
        <v>0</v>
      </c>
      <c r="D54" s="179">
        <v>0</v>
      </c>
      <c r="E54" s="180">
        <v>0</v>
      </c>
      <c r="F54" s="178" t="s">
        <v>301</v>
      </c>
      <c r="G54" s="179" t="s">
        <v>301</v>
      </c>
      <c r="H54" s="180" t="s">
        <v>301</v>
      </c>
      <c r="I54" s="178" t="s">
        <v>302</v>
      </c>
      <c r="J54" s="179" t="s">
        <v>302</v>
      </c>
      <c r="K54" s="180" t="s">
        <v>302</v>
      </c>
      <c r="L54" s="178" t="s">
        <v>302</v>
      </c>
      <c r="M54" s="179" t="s">
        <v>302</v>
      </c>
      <c r="N54" s="180" t="s">
        <v>302</v>
      </c>
      <c r="O54" s="349"/>
      <c r="P54" s="349"/>
      <c r="Q54" s="349"/>
      <c r="R54" s="349"/>
      <c r="S54" s="349"/>
      <c r="T54" s="349"/>
      <c r="U54" s="349"/>
      <c r="V54" s="349"/>
      <c r="W54" s="349"/>
      <c r="X54" s="349"/>
      <c r="Y54" s="349"/>
      <c r="Z54" s="349"/>
      <c r="AA54" s="349"/>
      <c r="AB54" s="349"/>
      <c r="AC54" s="349"/>
      <c r="AD54" s="349"/>
      <c r="AE54" s="349"/>
      <c r="AF54" s="349"/>
      <c r="AG54" s="349"/>
      <c r="AH54" s="349"/>
      <c r="AI54" s="349"/>
      <c r="AJ54" s="349"/>
      <c r="AK54" s="349"/>
      <c r="AL54" s="349"/>
      <c r="AM54" s="349"/>
      <c r="AN54" s="349"/>
      <c r="AO54" s="349"/>
      <c r="AP54" s="349"/>
      <c r="AQ54" s="349"/>
      <c r="AR54" s="349"/>
      <c r="AS54" s="349"/>
      <c r="AT54" s="349"/>
      <c r="AU54" s="349"/>
      <c r="AV54" s="349"/>
      <c r="AW54" s="349"/>
      <c r="AX54" s="349"/>
      <c r="AY54" s="349"/>
      <c r="AZ54" s="349"/>
      <c r="BA54" s="349"/>
      <c r="BB54" s="349"/>
      <c r="BC54" s="349"/>
      <c r="BD54" s="349"/>
      <c r="BE54" s="349"/>
      <c r="BF54" s="349"/>
      <c r="BG54" s="349"/>
      <c r="BH54" s="349"/>
      <c r="BI54" s="349"/>
      <c r="BJ54" s="349"/>
      <c r="BK54" s="349"/>
      <c r="BL54" s="349"/>
      <c r="BM54" s="349"/>
      <c r="BN54" s="349"/>
      <c r="BO54" s="349"/>
      <c r="BP54" s="349"/>
      <c r="BQ54" s="349"/>
      <c r="BR54" s="349"/>
      <c r="BS54" s="349"/>
      <c r="BT54" s="349"/>
      <c r="BU54" s="349"/>
      <c r="BV54" s="349"/>
      <c r="BW54" s="349"/>
      <c r="BX54" s="349"/>
      <c r="BY54" s="349"/>
      <c r="BZ54" s="349"/>
      <c r="CA54" s="349"/>
      <c r="CB54" s="349"/>
      <c r="CC54" s="349"/>
      <c r="CD54" s="349"/>
      <c r="CE54" s="349"/>
      <c r="CF54" s="349"/>
      <c r="CG54" s="349"/>
      <c r="CH54" s="349"/>
      <c r="CI54" s="349"/>
      <c r="CJ54" s="349"/>
      <c r="CK54" s="349"/>
      <c r="CL54" s="349"/>
      <c r="CM54" s="349"/>
      <c r="CN54" s="349"/>
      <c r="CO54" s="349"/>
      <c r="CP54" s="349"/>
      <c r="CQ54" s="349"/>
      <c r="CR54" s="349"/>
      <c r="CS54" s="349"/>
      <c r="CT54" s="349"/>
      <c r="CU54" s="349"/>
      <c r="CV54" s="349"/>
      <c r="CW54" s="349"/>
      <c r="CX54" s="349"/>
      <c r="CY54" s="350"/>
      <c r="CZ54" s="350"/>
      <c r="DA54" s="350"/>
      <c r="DB54" s="350"/>
      <c r="DC54" s="350"/>
      <c r="DD54" s="350"/>
      <c r="DE54" s="350"/>
      <c r="DF54" s="350"/>
      <c r="DG54" s="350"/>
      <c r="DH54" s="350"/>
      <c r="DI54" s="350"/>
      <c r="DJ54" s="350"/>
      <c r="DK54" s="350"/>
      <c r="DL54" s="350"/>
      <c r="DM54" s="350"/>
      <c r="DN54" s="350"/>
      <c r="DO54" s="350"/>
      <c r="DP54" s="350"/>
      <c r="DQ54" s="350"/>
      <c r="DR54" s="350"/>
      <c r="DS54" s="350"/>
      <c r="DT54" s="350"/>
    </row>
    <row r="55" spans="1:124" s="351" customFormat="1" ht="19.5" customHeight="1">
      <c r="A55" s="93"/>
      <c r="B55" s="104" t="s">
        <v>53</v>
      </c>
      <c r="C55" s="105">
        <v>0</v>
      </c>
      <c r="D55" s="179">
        <v>0</v>
      </c>
      <c r="E55" s="180">
        <v>0</v>
      </c>
      <c r="F55" s="178" t="s">
        <v>301</v>
      </c>
      <c r="G55" s="179" t="s">
        <v>301</v>
      </c>
      <c r="H55" s="180" t="s">
        <v>301</v>
      </c>
      <c r="I55" s="178" t="s">
        <v>302</v>
      </c>
      <c r="J55" s="179" t="s">
        <v>302</v>
      </c>
      <c r="K55" s="180" t="s">
        <v>302</v>
      </c>
      <c r="L55" s="178" t="s">
        <v>302</v>
      </c>
      <c r="M55" s="179" t="s">
        <v>302</v>
      </c>
      <c r="N55" s="180" t="s">
        <v>302</v>
      </c>
      <c r="O55" s="349"/>
      <c r="P55" s="349"/>
      <c r="Q55" s="349"/>
      <c r="R55" s="349"/>
      <c r="S55" s="349"/>
      <c r="T55" s="349"/>
      <c r="U55" s="349"/>
      <c r="V55" s="349"/>
      <c r="W55" s="349"/>
      <c r="X55" s="349"/>
      <c r="Y55" s="349"/>
      <c r="Z55" s="349"/>
      <c r="AA55" s="349"/>
      <c r="AB55" s="349"/>
      <c r="AC55" s="349"/>
      <c r="AD55" s="349"/>
      <c r="AE55" s="349"/>
      <c r="AF55" s="349"/>
      <c r="AG55" s="349"/>
      <c r="AH55" s="349"/>
      <c r="AI55" s="349"/>
      <c r="AJ55" s="349"/>
      <c r="AK55" s="349"/>
      <c r="AL55" s="349"/>
      <c r="AM55" s="349"/>
      <c r="AN55" s="349"/>
      <c r="AO55" s="349"/>
      <c r="AP55" s="349"/>
      <c r="AQ55" s="349"/>
      <c r="AR55" s="349"/>
      <c r="AS55" s="349"/>
      <c r="AT55" s="349"/>
      <c r="AU55" s="349"/>
      <c r="AV55" s="349"/>
      <c r="AW55" s="349"/>
      <c r="AX55" s="349"/>
      <c r="AY55" s="349"/>
      <c r="AZ55" s="349"/>
      <c r="BA55" s="349"/>
      <c r="BB55" s="349"/>
      <c r="BC55" s="349"/>
      <c r="BD55" s="349"/>
      <c r="BE55" s="349"/>
      <c r="BF55" s="349"/>
      <c r="BG55" s="349"/>
      <c r="BH55" s="349"/>
      <c r="BI55" s="349"/>
      <c r="BJ55" s="349"/>
      <c r="BK55" s="349"/>
      <c r="BL55" s="349"/>
      <c r="BM55" s="349"/>
      <c r="BN55" s="349"/>
      <c r="BO55" s="349"/>
      <c r="BP55" s="349"/>
      <c r="BQ55" s="349"/>
      <c r="BR55" s="349"/>
      <c r="BS55" s="349"/>
      <c r="BT55" s="349"/>
      <c r="BU55" s="349"/>
      <c r="BV55" s="349"/>
      <c r="BW55" s="349"/>
      <c r="BX55" s="349"/>
      <c r="BY55" s="349"/>
      <c r="BZ55" s="349"/>
      <c r="CA55" s="349"/>
      <c r="CB55" s="349"/>
      <c r="CC55" s="349"/>
      <c r="CD55" s="349"/>
      <c r="CE55" s="349"/>
      <c r="CF55" s="349"/>
      <c r="CG55" s="349"/>
      <c r="CH55" s="349"/>
      <c r="CI55" s="349"/>
      <c r="CJ55" s="349"/>
      <c r="CK55" s="349"/>
      <c r="CL55" s="349"/>
      <c r="CM55" s="349"/>
      <c r="CN55" s="349"/>
      <c r="CO55" s="349"/>
      <c r="CP55" s="349"/>
      <c r="CQ55" s="349"/>
      <c r="CR55" s="349"/>
      <c r="CS55" s="349"/>
      <c r="CT55" s="349"/>
      <c r="CU55" s="349"/>
      <c r="CV55" s="349"/>
      <c r="CW55" s="349"/>
      <c r="CX55" s="349"/>
      <c r="CY55" s="350"/>
      <c r="CZ55" s="350"/>
      <c r="DA55" s="350"/>
      <c r="DB55" s="350"/>
      <c r="DC55" s="350"/>
      <c r="DD55" s="350"/>
      <c r="DE55" s="350"/>
      <c r="DF55" s="350"/>
      <c r="DG55" s="350"/>
      <c r="DH55" s="350"/>
      <c r="DI55" s="350"/>
      <c r="DJ55" s="350"/>
      <c r="DK55" s="350"/>
      <c r="DL55" s="350"/>
      <c r="DM55" s="350"/>
      <c r="DN55" s="350"/>
      <c r="DO55" s="350"/>
      <c r="DP55" s="350"/>
      <c r="DQ55" s="350"/>
      <c r="DR55" s="350"/>
      <c r="DS55" s="350"/>
      <c r="DT55" s="350"/>
    </row>
    <row r="56" spans="1:124" s="351" customFormat="1" ht="19.5" customHeight="1">
      <c r="A56" s="93"/>
      <c r="B56" s="104" t="s">
        <v>235</v>
      </c>
      <c r="C56" s="105">
        <v>0</v>
      </c>
      <c r="D56" s="179">
        <v>0</v>
      </c>
      <c r="E56" s="180">
        <v>0</v>
      </c>
      <c r="F56" s="178" t="s">
        <v>301</v>
      </c>
      <c r="G56" s="179" t="s">
        <v>301</v>
      </c>
      <c r="H56" s="180" t="s">
        <v>301</v>
      </c>
      <c r="I56" s="178" t="s">
        <v>302</v>
      </c>
      <c r="J56" s="179" t="s">
        <v>302</v>
      </c>
      <c r="K56" s="180" t="s">
        <v>302</v>
      </c>
      <c r="L56" s="178" t="s">
        <v>302</v>
      </c>
      <c r="M56" s="179" t="s">
        <v>302</v>
      </c>
      <c r="N56" s="180" t="s">
        <v>302</v>
      </c>
      <c r="O56" s="349"/>
      <c r="P56" s="349"/>
      <c r="Q56" s="349"/>
      <c r="R56" s="349"/>
      <c r="S56" s="349"/>
      <c r="T56" s="349"/>
      <c r="U56" s="349"/>
      <c r="V56" s="349"/>
      <c r="W56" s="349"/>
      <c r="X56" s="349"/>
      <c r="Y56" s="349"/>
      <c r="Z56" s="349"/>
      <c r="AA56" s="349"/>
      <c r="AB56" s="349"/>
      <c r="AC56" s="349"/>
      <c r="AD56" s="349"/>
      <c r="AE56" s="349"/>
      <c r="AF56" s="349"/>
      <c r="AG56" s="349"/>
      <c r="AH56" s="349"/>
      <c r="AI56" s="349"/>
      <c r="AJ56" s="349"/>
      <c r="AK56" s="349"/>
      <c r="AL56" s="349"/>
      <c r="AM56" s="349"/>
      <c r="AN56" s="349"/>
      <c r="AO56" s="349"/>
      <c r="AP56" s="349"/>
      <c r="AQ56" s="349"/>
      <c r="AR56" s="349"/>
      <c r="AS56" s="349"/>
      <c r="AT56" s="349"/>
      <c r="AU56" s="349"/>
      <c r="AV56" s="349"/>
      <c r="AW56" s="349"/>
      <c r="AX56" s="349"/>
      <c r="AY56" s="349"/>
      <c r="AZ56" s="349"/>
      <c r="BA56" s="349"/>
      <c r="BB56" s="349"/>
      <c r="BC56" s="349"/>
      <c r="BD56" s="349"/>
      <c r="BE56" s="349"/>
      <c r="BF56" s="349"/>
      <c r="BG56" s="349"/>
      <c r="BH56" s="349"/>
      <c r="BI56" s="349"/>
      <c r="BJ56" s="349"/>
      <c r="BK56" s="349"/>
      <c r="BL56" s="349"/>
      <c r="BM56" s="349"/>
      <c r="BN56" s="349"/>
      <c r="BO56" s="349"/>
      <c r="BP56" s="349"/>
      <c r="BQ56" s="349"/>
      <c r="BR56" s="349"/>
      <c r="BS56" s="349"/>
      <c r="BT56" s="349"/>
      <c r="BU56" s="349"/>
      <c r="BV56" s="349"/>
      <c r="BW56" s="349"/>
      <c r="BX56" s="349"/>
      <c r="BY56" s="349"/>
      <c r="BZ56" s="349"/>
      <c r="CA56" s="349"/>
      <c r="CB56" s="349"/>
      <c r="CC56" s="349"/>
      <c r="CD56" s="349"/>
      <c r="CE56" s="349"/>
      <c r="CF56" s="349"/>
      <c r="CG56" s="349"/>
      <c r="CH56" s="349"/>
      <c r="CI56" s="349"/>
      <c r="CJ56" s="349"/>
      <c r="CK56" s="349"/>
      <c r="CL56" s="349"/>
      <c r="CM56" s="349"/>
      <c r="CN56" s="349"/>
      <c r="CO56" s="349"/>
      <c r="CP56" s="349"/>
      <c r="CQ56" s="349"/>
      <c r="CR56" s="349"/>
      <c r="CS56" s="349"/>
      <c r="CT56" s="349"/>
      <c r="CU56" s="349"/>
      <c r="CV56" s="349"/>
      <c r="CW56" s="349"/>
      <c r="CX56" s="349"/>
      <c r="CY56" s="350"/>
      <c r="CZ56" s="350"/>
      <c r="DA56" s="350"/>
      <c r="DB56" s="350"/>
      <c r="DC56" s="350"/>
      <c r="DD56" s="350"/>
      <c r="DE56" s="350"/>
      <c r="DF56" s="350"/>
      <c r="DG56" s="350"/>
      <c r="DH56" s="350"/>
      <c r="DI56" s="350"/>
      <c r="DJ56" s="350"/>
      <c r="DK56" s="350"/>
      <c r="DL56" s="350"/>
      <c r="DM56" s="350"/>
      <c r="DN56" s="350"/>
      <c r="DO56" s="350"/>
      <c r="DP56" s="350"/>
      <c r="DQ56" s="350"/>
      <c r="DR56" s="350"/>
      <c r="DS56" s="350"/>
      <c r="DT56" s="350"/>
    </row>
    <row r="57" spans="1:124" s="351" customFormat="1" ht="19.5" customHeight="1">
      <c r="A57" s="93"/>
      <c r="B57" s="104" t="s">
        <v>300</v>
      </c>
      <c r="C57" s="105">
        <v>0</v>
      </c>
      <c r="D57" s="179">
        <v>0</v>
      </c>
      <c r="E57" s="180">
        <v>0</v>
      </c>
      <c r="F57" s="178" t="s">
        <v>301</v>
      </c>
      <c r="G57" s="179" t="s">
        <v>301</v>
      </c>
      <c r="H57" s="180" t="s">
        <v>301</v>
      </c>
      <c r="I57" s="178" t="s">
        <v>302</v>
      </c>
      <c r="J57" s="179" t="s">
        <v>302</v>
      </c>
      <c r="K57" s="180" t="s">
        <v>302</v>
      </c>
      <c r="L57" s="178" t="s">
        <v>302</v>
      </c>
      <c r="M57" s="179" t="s">
        <v>302</v>
      </c>
      <c r="N57" s="180" t="s">
        <v>302</v>
      </c>
      <c r="O57" s="349"/>
      <c r="P57" s="349"/>
      <c r="Q57" s="349"/>
      <c r="R57" s="349"/>
      <c r="S57" s="349"/>
      <c r="T57" s="349"/>
      <c r="U57" s="349"/>
      <c r="V57" s="349"/>
      <c r="W57" s="349"/>
      <c r="X57" s="349"/>
      <c r="Y57" s="349"/>
      <c r="Z57" s="349"/>
      <c r="AA57" s="349"/>
      <c r="AB57" s="349"/>
      <c r="AC57" s="349"/>
      <c r="AD57" s="349"/>
      <c r="AE57" s="349"/>
      <c r="AF57" s="349"/>
      <c r="AG57" s="349"/>
      <c r="AH57" s="349"/>
      <c r="AI57" s="349"/>
      <c r="AJ57" s="349"/>
      <c r="AK57" s="349"/>
      <c r="AL57" s="349"/>
      <c r="AM57" s="349"/>
      <c r="AN57" s="349"/>
      <c r="AO57" s="349"/>
      <c r="AP57" s="349"/>
      <c r="AQ57" s="349"/>
      <c r="AR57" s="349"/>
      <c r="AS57" s="349"/>
      <c r="AT57" s="349"/>
      <c r="AU57" s="349"/>
      <c r="AV57" s="349"/>
      <c r="AW57" s="349"/>
      <c r="AX57" s="349"/>
      <c r="AY57" s="349"/>
      <c r="AZ57" s="349"/>
      <c r="BA57" s="349"/>
      <c r="BB57" s="349"/>
      <c r="BC57" s="349"/>
      <c r="BD57" s="349"/>
      <c r="BE57" s="349"/>
      <c r="BF57" s="349"/>
      <c r="BG57" s="349"/>
      <c r="BH57" s="349"/>
      <c r="BI57" s="349"/>
      <c r="BJ57" s="349"/>
      <c r="BK57" s="349"/>
      <c r="BL57" s="349"/>
      <c r="BM57" s="349"/>
      <c r="BN57" s="349"/>
      <c r="BO57" s="349"/>
      <c r="BP57" s="349"/>
      <c r="BQ57" s="349"/>
      <c r="BR57" s="349"/>
      <c r="BS57" s="349"/>
      <c r="BT57" s="349"/>
      <c r="BU57" s="349"/>
      <c r="BV57" s="349"/>
      <c r="BW57" s="349"/>
      <c r="BX57" s="349"/>
      <c r="BY57" s="349"/>
      <c r="BZ57" s="349"/>
      <c r="CA57" s="349"/>
      <c r="CB57" s="349"/>
      <c r="CC57" s="349"/>
      <c r="CD57" s="349"/>
      <c r="CE57" s="349"/>
      <c r="CF57" s="349"/>
      <c r="CG57" s="349"/>
      <c r="CH57" s="349"/>
      <c r="CI57" s="349"/>
      <c r="CJ57" s="349"/>
      <c r="CK57" s="349"/>
      <c r="CL57" s="349"/>
      <c r="CM57" s="349"/>
      <c r="CN57" s="349"/>
      <c r="CO57" s="349"/>
      <c r="CP57" s="349"/>
      <c r="CQ57" s="349"/>
      <c r="CR57" s="349"/>
      <c r="CS57" s="349"/>
      <c r="CT57" s="349"/>
      <c r="CU57" s="349"/>
      <c r="CV57" s="349"/>
      <c r="CW57" s="349"/>
      <c r="CX57" s="349"/>
      <c r="CY57" s="350"/>
      <c r="CZ57" s="350"/>
      <c r="DA57" s="350"/>
      <c r="DB57" s="350"/>
      <c r="DC57" s="350"/>
      <c r="DD57" s="350"/>
      <c r="DE57" s="350"/>
      <c r="DF57" s="350"/>
      <c r="DG57" s="350"/>
      <c r="DH57" s="350"/>
      <c r="DI57" s="350"/>
      <c r="DJ57" s="350"/>
      <c r="DK57" s="350"/>
      <c r="DL57" s="350"/>
      <c r="DM57" s="350"/>
      <c r="DN57" s="350"/>
      <c r="DO57" s="350"/>
      <c r="DP57" s="350"/>
      <c r="DQ57" s="350"/>
      <c r="DR57" s="350"/>
      <c r="DS57" s="350"/>
      <c r="DT57" s="350"/>
    </row>
    <row r="58" spans="1:124" s="351" customFormat="1" ht="19.5" customHeight="1">
      <c r="A58" s="93"/>
      <c r="B58" s="104" t="s">
        <v>68</v>
      </c>
      <c r="C58" s="105">
        <v>0</v>
      </c>
      <c r="D58" s="179">
        <v>0</v>
      </c>
      <c r="E58" s="180">
        <v>0</v>
      </c>
      <c r="F58" s="178" t="s">
        <v>301</v>
      </c>
      <c r="G58" s="179" t="s">
        <v>301</v>
      </c>
      <c r="H58" s="180" t="s">
        <v>301</v>
      </c>
      <c r="I58" s="178" t="s">
        <v>302</v>
      </c>
      <c r="J58" s="179" t="s">
        <v>302</v>
      </c>
      <c r="K58" s="180" t="s">
        <v>302</v>
      </c>
      <c r="L58" s="178" t="s">
        <v>302</v>
      </c>
      <c r="M58" s="179" t="s">
        <v>302</v>
      </c>
      <c r="N58" s="180" t="s">
        <v>302</v>
      </c>
      <c r="O58" s="349"/>
      <c r="P58" s="349"/>
      <c r="Q58" s="349"/>
      <c r="R58" s="349"/>
      <c r="S58" s="349"/>
      <c r="T58" s="349"/>
      <c r="U58" s="349"/>
      <c r="V58" s="349"/>
      <c r="W58" s="349"/>
      <c r="X58" s="349"/>
      <c r="Y58" s="349"/>
      <c r="Z58" s="349"/>
      <c r="AA58" s="349"/>
      <c r="AB58" s="349"/>
      <c r="AC58" s="349"/>
      <c r="AD58" s="349"/>
      <c r="AE58" s="349"/>
      <c r="AF58" s="349"/>
      <c r="AG58" s="349"/>
      <c r="AH58" s="349"/>
      <c r="AI58" s="349"/>
      <c r="AJ58" s="349"/>
      <c r="AK58" s="349"/>
      <c r="AL58" s="349"/>
      <c r="AM58" s="349"/>
      <c r="AN58" s="349"/>
      <c r="AO58" s="349"/>
      <c r="AP58" s="349"/>
      <c r="AQ58" s="349"/>
      <c r="AR58" s="349"/>
      <c r="AS58" s="349"/>
      <c r="AT58" s="349"/>
      <c r="AU58" s="349"/>
      <c r="AV58" s="349"/>
      <c r="AW58" s="349"/>
      <c r="AX58" s="349"/>
      <c r="AY58" s="349"/>
      <c r="AZ58" s="349"/>
      <c r="BA58" s="349"/>
      <c r="BB58" s="349"/>
      <c r="BC58" s="349"/>
      <c r="BD58" s="349"/>
      <c r="BE58" s="349"/>
      <c r="BF58" s="349"/>
      <c r="BG58" s="349"/>
      <c r="BH58" s="349"/>
      <c r="BI58" s="349"/>
      <c r="BJ58" s="349"/>
      <c r="BK58" s="349"/>
      <c r="BL58" s="349"/>
      <c r="BM58" s="349"/>
      <c r="BN58" s="349"/>
      <c r="BO58" s="349"/>
      <c r="BP58" s="349"/>
      <c r="BQ58" s="349"/>
      <c r="BR58" s="349"/>
      <c r="BS58" s="349"/>
      <c r="BT58" s="349"/>
      <c r="BU58" s="349"/>
      <c r="BV58" s="349"/>
      <c r="BW58" s="349"/>
      <c r="BX58" s="349"/>
      <c r="BY58" s="349"/>
      <c r="BZ58" s="349"/>
      <c r="CA58" s="349"/>
      <c r="CB58" s="349"/>
      <c r="CC58" s="349"/>
      <c r="CD58" s="349"/>
      <c r="CE58" s="349"/>
      <c r="CF58" s="349"/>
      <c r="CG58" s="349"/>
      <c r="CH58" s="349"/>
      <c r="CI58" s="349"/>
      <c r="CJ58" s="349"/>
      <c r="CK58" s="349"/>
      <c r="CL58" s="349"/>
      <c r="CM58" s="349"/>
      <c r="CN58" s="349"/>
      <c r="CO58" s="349"/>
      <c r="CP58" s="349"/>
      <c r="CQ58" s="349"/>
      <c r="CR58" s="349"/>
      <c r="CS58" s="349"/>
      <c r="CT58" s="349"/>
      <c r="CU58" s="349"/>
      <c r="CV58" s="349"/>
      <c r="CW58" s="349"/>
      <c r="CX58" s="349"/>
      <c r="CY58" s="350"/>
      <c r="CZ58" s="350"/>
      <c r="DA58" s="350"/>
      <c r="DB58" s="350"/>
      <c r="DC58" s="350"/>
      <c r="DD58" s="350"/>
      <c r="DE58" s="350"/>
      <c r="DF58" s="350"/>
      <c r="DG58" s="350"/>
      <c r="DH58" s="350"/>
      <c r="DI58" s="350"/>
      <c r="DJ58" s="350"/>
      <c r="DK58" s="350"/>
      <c r="DL58" s="350"/>
      <c r="DM58" s="350"/>
      <c r="DN58" s="350"/>
      <c r="DO58" s="350"/>
      <c r="DP58" s="350"/>
      <c r="DQ58" s="350"/>
      <c r="DR58" s="350"/>
      <c r="DS58" s="350"/>
      <c r="DT58" s="350"/>
    </row>
    <row r="59" spans="1:124" s="351" customFormat="1" ht="19.5" customHeight="1">
      <c r="A59" s="93"/>
      <c r="B59" s="104" t="s">
        <v>55</v>
      </c>
      <c r="C59" s="105">
        <v>0</v>
      </c>
      <c r="D59" s="179">
        <v>0</v>
      </c>
      <c r="E59" s="180">
        <v>0</v>
      </c>
      <c r="F59" s="178" t="s">
        <v>301</v>
      </c>
      <c r="G59" s="179" t="s">
        <v>301</v>
      </c>
      <c r="H59" s="180" t="s">
        <v>301</v>
      </c>
      <c r="I59" s="178" t="s">
        <v>302</v>
      </c>
      <c r="J59" s="179" t="s">
        <v>302</v>
      </c>
      <c r="K59" s="180" t="s">
        <v>302</v>
      </c>
      <c r="L59" s="178" t="s">
        <v>302</v>
      </c>
      <c r="M59" s="179" t="s">
        <v>302</v>
      </c>
      <c r="N59" s="180" t="s">
        <v>302</v>
      </c>
      <c r="O59" s="349"/>
      <c r="P59" s="349"/>
      <c r="Q59" s="349"/>
      <c r="R59" s="349"/>
      <c r="S59" s="349"/>
      <c r="T59" s="349"/>
      <c r="U59" s="349"/>
      <c r="V59" s="349"/>
      <c r="W59" s="349"/>
      <c r="X59" s="349"/>
      <c r="Y59" s="349"/>
      <c r="Z59" s="349"/>
      <c r="AA59" s="349"/>
      <c r="AB59" s="349"/>
      <c r="AC59" s="349"/>
      <c r="AD59" s="349"/>
      <c r="AE59" s="349"/>
      <c r="AF59" s="349"/>
      <c r="AG59" s="349"/>
      <c r="AH59" s="349"/>
      <c r="AI59" s="349"/>
      <c r="AJ59" s="349"/>
      <c r="AK59" s="349"/>
      <c r="AL59" s="349"/>
      <c r="AM59" s="349"/>
      <c r="AN59" s="349"/>
      <c r="AO59" s="349"/>
      <c r="AP59" s="349"/>
      <c r="AQ59" s="349"/>
      <c r="AR59" s="349"/>
      <c r="AS59" s="349"/>
      <c r="AT59" s="349"/>
      <c r="AU59" s="349"/>
      <c r="AV59" s="349"/>
      <c r="AW59" s="349"/>
      <c r="AX59" s="349"/>
      <c r="AY59" s="349"/>
      <c r="AZ59" s="349"/>
      <c r="BA59" s="349"/>
      <c r="BB59" s="349"/>
      <c r="BC59" s="349"/>
      <c r="BD59" s="349"/>
      <c r="BE59" s="349"/>
      <c r="BF59" s="349"/>
      <c r="BG59" s="349"/>
      <c r="BH59" s="349"/>
      <c r="BI59" s="349"/>
      <c r="BJ59" s="349"/>
      <c r="BK59" s="349"/>
      <c r="BL59" s="349"/>
      <c r="BM59" s="349"/>
      <c r="BN59" s="349"/>
      <c r="BO59" s="349"/>
      <c r="BP59" s="349"/>
      <c r="BQ59" s="349"/>
      <c r="BR59" s="349"/>
      <c r="BS59" s="349"/>
      <c r="BT59" s="349"/>
      <c r="BU59" s="349"/>
      <c r="BV59" s="349"/>
      <c r="BW59" s="349"/>
      <c r="BX59" s="349"/>
      <c r="BY59" s="349"/>
      <c r="BZ59" s="349"/>
      <c r="CA59" s="349"/>
      <c r="CB59" s="349"/>
      <c r="CC59" s="349"/>
      <c r="CD59" s="349"/>
      <c r="CE59" s="349"/>
      <c r="CF59" s="349"/>
      <c r="CG59" s="349"/>
      <c r="CH59" s="349"/>
      <c r="CI59" s="349"/>
      <c r="CJ59" s="349"/>
      <c r="CK59" s="349"/>
      <c r="CL59" s="349"/>
      <c r="CM59" s="349"/>
      <c r="CN59" s="349"/>
      <c r="CO59" s="349"/>
      <c r="CP59" s="349"/>
      <c r="CQ59" s="349"/>
      <c r="CR59" s="349"/>
      <c r="CS59" s="349"/>
      <c r="CT59" s="349"/>
      <c r="CU59" s="349"/>
      <c r="CV59" s="349"/>
      <c r="CW59" s="349"/>
      <c r="CX59" s="349"/>
      <c r="CY59" s="350"/>
      <c r="CZ59" s="350"/>
      <c r="DA59" s="350"/>
      <c r="DB59" s="350"/>
      <c r="DC59" s="350"/>
      <c r="DD59" s="350"/>
      <c r="DE59" s="350"/>
      <c r="DF59" s="350"/>
      <c r="DG59" s="350"/>
      <c r="DH59" s="350"/>
      <c r="DI59" s="350"/>
      <c r="DJ59" s="350"/>
      <c r="DK59" s="350"/>
      <c r="DL59" s="350"/>
      <c r="DM59" s="350"/>
      <c r="DN59" s="350"/>
      <c r="DO59" s="350"/>
      <c r="DP59" s="350"/>
      <c r="DQ59" s="350"/>
      <c r="DR59" s="350"/>
      <c r="DS59" s="350"/>
      <c r="DT59" s="350"/>
    </row>
    <row r="60" spans="1:124" s="351" customFormat="1" ht="19.5" customHeight="1">
      <c r="A60" s="93"/>
      <c r="B60" s="104" t="s">
        <v>50</v>
      </c>
      <c r="C60" s="105">
        <v>899.23405600000012</v>
      </c>
      <c r="D60" s="179" t="s">
        <v>301</v>
      </c>
      <c r="E60" s="180" t="s">
        <v>301</v>
      </c>
      <c r="F60" s="178">
        <v>0.39873211830402472</v>
      </c>
      <c r="G60" s="179" t="s">
        <v>301</v>
      </c>
      <c r="H60" s="180" t="s">
        <v>301</v>
      </c>
      <c r="I60" s="178">
        <v>342.53142139178669</v>
      </c>
      <c r="J60" s="179" t="s">
        <v>301</v>
      </c>
      <c r="K60" s="180" t="s">
        <v>301</v>
      </c>
      <c r="L60" s="178">
        <v>1.3657827923723564</v>
      </c>
      <c r="M60" s="179" t="s">
        <v>301</v>
      </c>
      <c r="N60" s="180" t="s">
        <v>301</v>
      </c>
      <c r="O60" s="349"/>
      <c r="P60" s="349"/>
      <c r="Q60" s="349"/>
      <c r="R60" s="349"/>
      <c r="S60" s="349"/>
      <c r="T60" s="349"/>
      <c r="U60" s="349"/>
      <c r="V60" s="349"/>
      <c r="W60" s="349"/>
      <c r="X60" s="349"/>
      <c r="Y60" s="349"/>
      <c r="Z60" s="349"/>
      <c r="AA60" s="349"/>
      <c r="AB60" s="349"/>
      <c r="AC60" s="349"/>
      <c r="AD60" s="349"/>
      <c r="AE60" s="349"/>
      <c r="AF60" s="349"/>
      <c r="AG60" s="349"/>
      <c r="AH60" s="349"/>
      <c r="AI60" s="349"/>
      <c r="AJ60" s="349"/>
      <c r="AK60" s="349"/>
      <c r="AL60" s="349"/>
      <c r="AM60" s="349"/>
      <c r="AN60" s="349"/>
      <c r="AO60" s="349"/>
      <c r="AP60" s="349"/>
      <c r="AQ60" s="349"/>
      <c r="AR60" s="349"/>
      <c r="AS60" s="349"/>
      <c r="AT60" s="349"/>
      <c r="AU60" s="349"/>
      <c r="AV60" s="349"/>
      <c r="AW60" s="349"/>
      <c r="AX60" s="349"/>
      <c r="AY60" s="349"/>
      <c r="AZ60" s="349"/>
      <c r="BA60" s="349"/>
      <c r="BB60" s="349"/>
      <c r="BC60" s="349"/>
      <c r="BD60" s="349"/>
      <c r="BE60" s="349"/>
      <c r="BF60" s="349"/>
      <c r="BG60" s="349"/>
      <c r="BH60" s="349"/>
      <c r="BI60" s="349"/>
      <c r="BJ60" s="349"/>
      <c r="BK60" s="349"/>
      <c r="BL60" s="349"/>
      <c r="BM60" s="349"/>
      <c r="BN60" s="349"/>
      <c r="BO60" s="349"/>
      <c r="BP60" s="349"/>
      <c r="BQ60" s="349"/>
      <c r="BR60" s="349"/>
      <c r="BS60" s="349"/>
      <c r="BT60" s="349"/>
      <c r="BU60" s="349"/>
      <c r="BV60" s="349"/>
      <c r="BW60" s="349"/>
      <c r="BX60" s="349"/>
      <c r="BY60" s="349"/>
      <c r="BZ60" s="349"/>
      <c r="CA60" s="349"/>
      <c r="CB60" s="349"/>
      <c r="CC60" s="349"/>
      <c r="CD60" s="349"/>
      <c r="CE60" s="349"/>
      <c r="CF60" s="349"/>
      <c r="CG60" s="349"/>
      <c r="CH60" s="349"/>
      <c r="CI60" s="349"/>
      <c r="CJ60" s="349"/>
      <c r="CK60" s="349"/>
      <c r="CL60" s="349"/>
      <c r="CM60" s="349"/>
      <c r="CN60" s="349"/>
      <c r="CO60" s="349"/>
      <c r="CP60" s="349"/>
      <c r="CQ60" s="349"/>
      <c r="CR60" s="349"/>
      <c r="CS60" s="349"/>
      <c r="CT60" s="349"/>
      <c r="CU60" s="349"/>
      <c r="CV60" s="349"/>
      <c r="CW60" s="349"/>
      <c r="CX60" s="349"/>
      <c r="CY60" s="350"/>
      <c r="CZ60" s="350"/>
      <c r="DA60" s="350"/>
      <c r="DB60" s="350"/>
      <c r="DC60" s="350"/>
      <c r="DD60" s="350"/>
      <c r="DE60" s="350"/>
      <c r="DF60" s="350"/>
      <c r="DG60" s="350"/>
      <c r="DH60" s="350"/>
      <c r="DI60" s="350"/>
      <c r="DJ60" s="350"/>
      <c r="DK60" s="350"/>
      <c r="DL60" s="350"/>
      <c r="DM60" s="350"/>
      <c r="DN60" s="350"/>
      <c r="DO60" s="350"/>
      <c r="DP60" s="350"/>
      <c r="DQ60" s="350"/>
      <c r="DR60" s="350"/>
      <c r="DS60" s="350"/>
      <c r="DT60" s="350"/>
    </row>
    <row r="61" spans="1:124" s="351" customFormat="1" ht="18">
      <c r="A61" s="352"/>
      <c r="B61" s="183"/>
      <c r="C61" s="184"/>
      <c r="D61" s="185"/>
      <c r="E61" s="186"/>
      <c r="F61" s="187"/>
      <c r="G61" s="188"/>
      <c r="H61" s="189"/>
      <c r="I61" s="187"/>
      <c r="J61" s="188"/>
      <c r="K61" s="189"/>
      <c r="L61" s="187"/>
      <c r="M61" s="188"/>
      <c r="N61" s="189"/>
      <c r="O61" s="349"/>
      <c r="P61" s="349"/>
      <c r="Q61" s="349"/>
      <c r="R61" s="349"/>
      <c r="S61" s="349"/>
      <c r="T61" s="349"/>
      <c r="U61" s="349"/>
      <c r="V61" s="349"/>
      <c r="W61" s="349"/>
      <c r="X61" s="349"/>
      <c r="Y61" s="349"/>
      <c r="Z61" s="349"/>
      <c r="AA61" s="349"/>
      <c r="AB61" s="349"/>
      <c r="AC61" s="349"/>
      <c r="AD61" s="349"/>
      <c r="AE61" s="349"/>
      <c r="AF61" s="349"/>
      <c r="AG61" s="349"/>
      <c r="AH61" s="349"/>
      <c r="AI61" s="349"/>
      <c r="AJ61" s="349"/>
      <c r="AK61" s="349"/>
      <c r="AL61" s="349"/>
      <c r="AM61" s="349"/>
      <c r="AN61" s="349"/>
      <c r="AO61" s="349"/>
      <c r="AP61" s="349"/>
      <c r="AQ61" s="349"/>
      <c r="AR61" s="349"/>
      <c r="AS61" s="349"/>
      <c r="AT61" s="349"/>
      <c r="AU61" s="349"/>
      <c r="AV61" s="349"/>
      <c r="AW61" s="349"/>
      <c r="AX61" s="349"/>
      <c r="AY61" s="349"/>
      <c r="AZ61" s="349"/>
      <c r="BA61" s="349"/>
      <c r="BB61" s="349"/>
      <c r="BC61" s="349"/>
      <c r="BD61" s="349"/>
      <c r="BE61" s="349"/>
      <c r="BF61" s="349"/>
      <c r="BG61" s="349"/>
      <c r="BH61" s="349"/>
      <c r="BI61" s="349"/>
      <c r="BJ61" s="349"/>
      <c r="BK61" s="349"/>
      <c r="BL61" s="349"/>
      <c r="BM61" s="349"/>
      <c r="BN61" s="349"/>
      <c r="BO61" s="349"/>
      <c r="BP61" s="349"/>
      <c r="BQ61" s="349"/>
      <c r="BR61" s="349"/>
      <c r="BS61" s="349"/>
      <c r="BT61" s="349"/>
      <c r="BU61" s="349"/>
      <c r="BV61" s="349"/>
      <c r="BW61" s="349"/>
      <c r="BX61" s="349"/>
      <c r="BY61" s="349"/>
      <c r="BZ61" s="349"/>
      <c r="CA61" s="349"/>
      <c r="CB61" s="349"/>
      <c r="CC61" s="349"/>
      <c r="CD61" s="349"/>
      <c r="CE61" s="349"/>
      <c r="CF61" s="349"/>
      <c r="CG61" s="349"/>
      <c r="CH61" s="349"/>
      <c r="CI61" s="349"/>
      <c r="CJ61" s="349"/>
      <c r="CK61" s="349"/>
      <c r="CL61" s="349"/>
      <c r="CM61" s="349"/>
      <c r="CN61" s="349"/>
      <c r="CO61" s="349"/>
      <c r="CP61" s="349"/>
      <c r="CQ61" s="349"/>
      <c r="CR61" s="349"/>
      <c r="CS61" s="349"/>
      <c r="CT61" s="349"/>
      <c r="CU61" s="349"/>
      <c r="CV61" s="349"/>
      <c r="CW61" s="349"/>
      <c r="CX61" s="349"/>
      <c r="CY61" s="350"/>
      <c r="CZ61" s="350"/>
      <c r="DA61" s="350"/>
      <c r="DB61" s="350"/>
    </row>
    <row r="62" spans="1:124" s="351" customFormat="1" ht="20.100000000000001" customHeight="1">
      <c r="A62" s="352"/>
      <c r="B62" s="85" t="s">
        <v>482</v>
      </c>
      <c r="C62" s="353"/>
      <c r="D62" s="352"/>
      <c r="E62" s="353"/>
      <c r="F62" s="352"/>
      <c r="G62" s="352"/>
      <c r="H62" s="352"/>
      <c r="I62" s="352"/>
      <c r="J62" s="352"/>
      <c r="K62" s="352"/>
      <c r="L62" s="352"/>
      <c r="M62" s="352"/>
      <c r="N62" s="352"/>
      <c r="O62" s="352"/>
      <c r="P62" s="352"/>
      <c r="Q62" s="352"/>
      <c r="R62" s="352"/>
      <c r="S62" s="352"/>
      <c r="T62" s="352"/>
      <c r="U62" s="352"/>
      <c r="V62" s="352"/>
      <c r="W62" s="352"/>
      <c r="X62" s="352"/>
      <c r="Y62" s="352"/>
      <c r="Z62" s="352"/>
      <c r="AA62" s="352"/>
      <c r="AB62" s="352"/>
      <c r="AC62" s="352"/>
      <c r="AD62" s="352"/>
      <c r="AE62" s="352"/>
      <c r="AF62" s="352"/>
      <c r="AG62" s="352"/>
      <c r="AH62" s="352"/>
      <c r="AI62" s="352"/>
      <c r="AJ62" s="352"/>
      <c r="AK62" s="352"/>
      <c r="AL62" s="352"/>
      <c r="AM62" s="352"/>
      <c r="AN62" s="352"/>
      <c r="AO62" s="352"/>
      <c r="AP62" s="352"/>
      <c r="AQ62" s="352"/>
      <c r="AR62" s="352"/>
      <c r="AS62" s="352"/>
      <c r="AT62" s="352"/>
      <c r="AU62" s="352"/>
      <c r="AV62" s="352"/>
      <c r="AW62" s="352"/>
      <c r="AX62" s="352"/>
      <c r="AY62" s="352"/>
      <c r="AZ62" s="352"/>
      <c r="BA62" s="352"/>
      <c r="BB62" s="352"/>
      <c r="BC62" s="352"/>
      <c r="BD62" s="352"/>
      <c r="BE62" s="352"/>
      <c r="BF62" s="352"/>
      <c r="BG62" s="352"/>
      <c r="BH62" s="352"/>
      <c r="BI62" s="352"/>
      <c r="BJ62" s="352"/>
      <c r="BK62" s="352"/>
      <c r="BL62" s="352"/>
      <c r="BM62" s="352"/>
      <c r="BN62" s="352"/>
      <c r="BO62" s="352"/>
      <c r="BP62" s="352"/>
      <c r="BQ62" s="352"/>
      <c r="BR62" s="352"/>
      <c r="BS62" s="352"/>
      <c r="BT62" s="352"/>
      <c r="BU62" s="352"/>
      <c r="BV62" s="352"/>
      <c r="BW62" s="352"/>
      <c r="BX62" s="352"/>
      <c r="BY62" s="352"/>
      <c r="BZ62" s="352"/>
      <c r="CA62" s="352"/>
      <c r="CB62" s="352"/>
      <c r="CC62" s="352"/>
      <c r="CD62" s="352"/>
      <c r="CE62" s="352"/>
      <c r="CF62" s="352"/>
      <c r="CG62" s="352"/>
      <c r="CH62" s="352"/>
      <c r="CI62" s="352"/>
      <c r="CJ62" s="352"/>
      <c r="CK62" s="352"/>
      <c r="CL62" s="352"/>
      <c r="CM62" s="352"/>
      <c r="CN62" s="352"/>
      <c r="CO62" s="352"/>
      <c r="CP62" s="352"/>
      <c r="CQ62" s="352"/>
      <c r="CR62" s="352"/>
      <c r="CS62" s="352"/>
      <c r="CT62" s="352"/>
      <c r="CU62" s="352"/>
      <c r="CV62" s="352"/>
      <c r="CW62" s="352"/>
      <c r="CX62" s="352"/>
    </row>
    <row r="63" spans="1:124" ht="20.100000000000001" customHeight="1">
      <c r="B63" s="352"/>
      <c r="C63" s="116"/>
      <c r="D63" s="116"/>
      <c r="E63" s="116"/>
      <c r="F63" s="116"/>
      <c r="G63" s="116"/>
      <c r="H63" s="116"/>
      <c r="I63" s="116"/>
      <c r="J63" s="116"/>
      <c r="K63" s="116"/>
      <c r="L63" s="116"/>
      <c r="M63" s="116"/>
      <c r="N63" s="116"/>
    </row>
    <row r="64" spans="1:124" ht="20.100000000000001" customHeight="1">
      <c r="B64" s="117"/>
      <c r="C64" s="116"/>
      <c r="D64" s="116"/>
      <c r="E64" s="116"/>
      <c r="F64" s="116"/>
      <c r="G64" s="116"/>
      <c r="H64" s="116"/>
      <c r="I64" s="116"/>
      <c r="J64" s="116"/>
      <c r="K64" s="116"/>
      <c r="L64" s="116"/>
      <c r="M64" s="116"/>
      <c r="N64" s="116"/>
    </row>
    <row r="65" spans="2:14" ht="20.100000000000001" customHeight="1">
      <c r="B65" s="117"/>
      <c r="C65" s="117"/>
      <c r="D65" s="117"/>
      <c r="E65" s="117"/>
      <c r="F65" s="117"/>
      <c r="G65" s="354"/>
      <c r="H65" s="117"/>
      <c r="I65" s="117"/>
      <c r="J65" s="117"/>
      <c r="K65" s="117"/>
      <c r="L65" s="117"/>
      <c r="M65" s="117"/>
      <c r="N65" s="117"/>
    </row>
    <row r="66" spans="2:14" ht="20.100000000000001" customHeight="1">
      <c r="B66" s="117"/>
      <c r="C66" s="117"/>
      <c r="D66" s="117"/>
      <c r="E66" s="117"/>
      <c r="F66" s="117"/>
      <c r="G66" s="117"/>
      <c r="H66" s="117"/>
      <c r="I66" s="117"/>
      <c r="J66" s="354"/>
      <c r="K66" s="117"/>
      <c r="L66" s="117"/>
      <c r="M66" s="117"/>
      <c r="N66" s="117"/>
    </row>
    <row r="67" spans="2:14" ht="20.100000000000001" customHeight="1">
      <c r="B67" s="117"/>
      <c r="C67" s="116"/>
      <c r="D67" s="116"/>
      <c r="E67" s="116"/>
      <c r="F67" s="116"/>
      <c r="G67" s="116"/>
      <c r="H67" s="116"/>
      <c r="I67" s="116"/>
      <c r="J67" s="116"/>
      <c r="K67" s="116"/>
      <c r="L67" s="116"/>
      <c r="M67" s="116"/>
      <c r="N67" s="116"/>
    </row>
    <row r="68" spans="2:14" ht="20.100000000000001" customHeight="1">
      <c r="B68" s="117"/>
    </row>
    <row r="69" spans="2:14" ht="20.100000000000001" customHeight="1">
      <c r="B69" s="84"/>
    </row>
    <row r="70" spans="2:14" ht="20.100000000000001" customHeight="1"/>
    <row r="71" spans="2:14" ht="20.100000000000001" customHeight="1">
      <c r="B71" s="44"/>
    </row>
    <row r="72" spans="2:14" ht="13.7" customHeight="1"/>
    <row r="73" spans="2:14" ht="13.7" hidden="1" customHeight="1"/>
    <row r="78" spans="2:14"/>
    <row r="79" spans="2:14"/>
    <row r="80" spans="2:14"/>
    <row r="81"/>
    <row r="82" ht="15" hidden="1" customHeight="1"/>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V2" sqref="V2"/>
    </sheetView>
  </sheetViews>
  <sheetFormatPr baseColWidth="10" defaultColWidth="0" defaultRowHeight="15" zeroHeight="1"/>
  <cols>
    <col min="1" max="1" width="5.7109375" style="44" customWidth="1"/>
    <col min="2" max="2" width="35.7109375" style="44" customWidth="1"/>
    <col min="3" max="22" width="16.7109375" style="44" customWidth="1"/>
    <col min="23" max="23" width="19" style="44" customWidth="1"/>
    <col min="24" max="24" width="6.7109375" style="44" customWidth="1"/>
    <col min="25" max="25" width="0" style="44" hidden="1" customWidth="1"/>
    <col min="26" max="102" width="11.42578125" style="44" hidden="1" customWidth="1"/>
    <col min="103" max="16384" width="11.42578125" style="52" hidden="1"/>
  </cols>
  <sheetData>
    <row r="1" spans="1:102" ht="95.1" customHeight="1"/>
    <row r="2" spans="1:102" s="229"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0"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0" customFormat="1" ht="20.100000000000001" customHeight="1">
      <c r="A4" s="74"/>
      <c r="B4" s="230"/>
      <c r="C4" s="51"/>
      <c r="D4" s="51"/>
      <c r="E4" s="51"/>
      <c r="F4" s="51"/>
      <c r="G4" s="51"/>
      <c r="H4" s="51"/>
      <c r="I4" s="51"/>
      <c r="J4" s="51"/>
      <c r="K4" s="51"/>
      <c r="L4" s="51"/>
      <c r="M4" s="51"/>
      <c r="N4" s="51"/>
      <c r="O4" s="51"/>
      <c r="P4" s="51"/>
      <c r="Q4" s="51"/>
      <c r="R4" s="51"/>
      <c r="S4" s="51"/>
      <c r="T4" s="51"/>
      <c r="U4" s="51"/>
      <c r="V4" s="51"/>
      <c r="W4" s="51"/>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57" customFormat="1" ht="42.75" customHeight="1">
      <c r="A5" s="355"/>
      <c r="B5" s="356"/>
      <c r="C5" s="675" t="s">
        <v>20</v>
      </c>
      <c r="D5" s="676"/>
      <c r="E5" s="677"/>
      <c r="F5" s="675" t="s">
        <v>21</v>
      </c>
      <c r="G5" s="676"/>
      <c r="H5" s="677"/>
      <c r="I5" s="675" t="s">
        <v>183</v>
      </c>
      <c r="J5" s="676"/>
      <c r="K5" s="677"/>
      <c r="L5" s="675" t="s">
        <v>184</v>
      </c>
      <c r="M5" s="676"/>
      <c r="N5" s="677"/>
      <c r="O5" s="653" t="s">
        <v>10</v>
      </c>
      <c r="P5" s="654"/>
      <c r="Q5" s="655"/>
      <c r="R5" s="653" t="s">
        <v>11</v>
      </c>
      <c r="S5" s="654"/>
      <c r="T5" s="655"/>
      <c r="U5" s="671" t="s">
        <v>4</v>
      </c>
      <c r="V5" s="672"/>
      <c r="W5" s="673"/>
      <c r="X5" s="93"/>
      <c r="Y5" s="355"/>
      <c r="Z5" s="355"/>
      <c r="AA5" s="355"/>
      <c r="AB5" s="355"/>
      <c r="AC5" s="355"/>
      <c r="AD5" s="355"/>
      <c r="AE5" s="355"/>
      <c r="AF5" s="355"/>
      <c r="AG5" s="355"/>
      <c r="AH5" s="355"/>
      <c r="AI5" s="355"/>
      <c r="AJ5" s="355"/>
      <c r="AK5" s="355"/>
      <c r="AL5" s="355"/>
      <c r="AM5" s="355"/>
      <c r="AN5" s="355"/>
      <c r="AO5" s="355"/>
      <c r="AP5" s="355"/>
      <c r="AQ5" s="355"/>
      <c r="AR5" s="355"/>
      <c r="AS5" s="355"/>
      <c r="AT5" s="355"/>
      <c r="AU5" s="355"/>
      <c r="AV5" s="355"/>
      <c r="AW5" s="355"/>
      <c r="AX5" s="355"/>
      <c r="AY5" s="355"/>
      <c r="AZ5" s="355"/>
      <c r="BA5" s="355"/>
      <c r="BB5" s="355"/>
      <c r="BC5" s="355"/>
      <c r="BD5" s="355"/>
      <c r="BE5" s="355"/>
      <c r="BF5" s="355"/>
      <c r="BG5" s="355"/>
      <c r="BH5" s="355"/>
      <c r="BI5" s="355"/>
      <c r="BJ5" s="355"/>
      <c r="BK5" s="355"/>
      <c r="BL5" s="355"/>
      <c r="BM5" s="355"/>
      <c r="BN5" s="355"/>
      <c r="BO5" s="355"/>
      <c r="BP5" s="355"/>
      <c r="BQ5" s="355"/>
      <c r="BR5" s="355"/>
      <c r="BS5" s="355"/>
      <c r="BT5" s="355"/>
      <c r="BU5" s="355"/>
      <c r="BV5" s="355"/>
      <c r="BW5" s="355"/>
      <c r="BX5" s="355"/>
      <c r="BY5" s="355"/>
      <c r="BZ5" s="355"/>
      <c r="CA5" s="355"/>
      <c r="CB5" s="355"/>
      <c r="CC5" s="355"/>
      <c r="CD5" s="355"/>
      <c r="CE5" s="355"/>
      <c r="CF5" s="355"/>
      <c r="CG5" s="355"/>
      <c r="CH5" s="355"/>
      <c r="CI5" s="355"/>
      <c r="CJ5" s="355"/>
      <c r="CK5" s="355"/>
      <c r="CL5" s="355"/>
      <c r="CM5" s="355"/>
      <c r="CN5" s="355"/>
      <c r="CO5" s="355"/>
      <c r="CP5" s="355"/>
      <c r="CQ5" s="355"/>
      <c r="CR5" s="355"/>
      <c r="CS5" s="355"/>
      <c r="CT5" s="355"/>
      <c r="CU5" s="355"/>
      <c r="CV5" s="355"/>
      <c r="CW5" s="355"/>
      <c r="CX5" s="355"/>
    </row>
    <row r="6" spans="1:102" s="360" customFormat="1" ht="20.100000000000001" customHeight="1">
      <c r="A6" s="93"/>
      <c r="B6" s="358"/>
      <c r="C6" s="134">
        <v>45597</v>
      </c>
      <c r="D6" s="135">
        <v>45931</v>
      </c>
      <c r="E6" s="136">
        <v>45962</v>
      </c>
      <c r="F6" s="134">
        <f>C6</f>
        <v>45597</v>
      </c>
      <c r="G6" s="135">
        <f t="shared" ref="G6" si="0">D6</f>
        <v>45931</v>
      </c>
      <c r="H6" s="136">
        <f>E6</f>
        <v>45962</v>
      </c>
      <c r="I6" s="134">
        <f>C6</f>
        <v>45597</v>
      </c>
      <c r="J6" s="135">
        <f>D6</f>
        <v>45931</v>
      </c>
      <c r="K6" s="136">
        <f>E6</f>
        <v>45962</v>
      </c>
      <c r="L6" s="134">
        <f>C6</f>
        <v>45597</v>
      </c>
      <c r="M6" s="135">
        <f>D6</f>
        <v>45931</v>
      </c>
      <c r="N6" s="136">
        <f>E6</f>
        <v>45962</v>
      </c>
      <c r="O6" s="134">
        <f>C6</f>
        <v>45597</v>
      </c>
      <c r="P6" s="135">
        <f>D6</f>
        <v>45931</v>
      </c>
      <c r="Q6" s="136">
        <f>E6</f>
        <v>45962</v>
      </c>
      <c r="R6" s="134">
        <f>C6</f>
        <v>45597</v>
      </c>
      <c r="S6" s="135">
        <f>D6</f>
        <v>45931</v>
      </c>
      <c r="T6" s="136">
        <f>E6</f>
        <v>45962</v>
      </c>
      <c r="U6" s="134">
        <f>C6</f>
        <v>45597</v>
      </c>
      <c r="V6" s="135">
        <f>D6</f>
        <v>45931</v>
      </c>
      <c r="W6" s="136">
        <f>E6</f>
        <v>45962</v>
      </c>
      <c r="X6" s="93"/>
      <c r="Y6" s="359"/>
      <c r="Z6" s="359"/>
      <c r="AA6" s="359"/>
      <c r="AB6" s="359"/>
      <c r="AC6" s="359"/>
      <c r="AD6" s="359"/>
      <c r="AE6" s="359"/>
      <c r="AF6" s="359"/>
      <c r="AG6" s="359"/>
      <c r="AH6" s="359"/>
      <c r="AI6" s="359"/>
      <c r="AJ6" s="359"/>
      <c r="AK6" s="359"/>
      <c r="AL6" s="359"/>
      <c r="AM6" s="359"/>
      <c r="AN6" s="359"/>
      <c r="AO6" s="359"/>
      <c r="AP6" s="359"/>
      <c r="AQ6" s="359"/>
      <c r="AR6" s="359"/>
      <c r="AS6" s="359"/>
      <c r="AT6" s="359"/>
      <c r="AU6" s="359"/>
      <c r="AV6" s="359"/>
      <c r="AW6" s="359"/>
      <c r="AX6" s="359"/>
      <c r="AY6" s="359"/>
      <c r="AZ6" s="359"/>
      <c r="BA6" s="359"/>
      <c r="BB6" s="359"/>
      <c r="BC6" s="359"/>
      <c r="BD6" s="359"/>
      <c r="BE6" s="359"/>
      <c r="BF6" s="359"/>
      <c r="BG6" s="359"/>
      <c r="BH6" s="359"/>
      <c r="BI6" s="359"/>
      <c r="BJ6" s="359"/>
      <c r="BK6" s="359"/>
      <c r="BL6" s="359"/>
      <c r="BM6" s="359"/>
      <c r="BN6" s="359"/>
      <c r="BO6" s="359"/>
      <c r="BP6" s="359"/>
      <c r="BQ6" s="359"/>
      <c r="BR6" s="359"/>
      <c r="BS6" s="359"/>
      <c r="BT6" s="359"/>
      <c r="BU6" s="359"/>
      <c r="BV6" s="359"/>
      <c r="BW6" s="359"/>
      <c r="BX6" s="359"/>
      <c r="BY6" s="359"/>
      <c r="BZ6" s="359"/>
      <c r="CA6" s="359"/>
      <c r="CB6" s="359"/>
      <c r="CC6" s="359"/>
      <c r="CD6" s="359"/>
      <c r="CE6" s="359"/>
      <c r="CF6" s="359"/>
      <c r="CG6" s="359"/>
      <c r="CH6" s="359"/>
      <c r="CI6" s="359"/>
      <c r="CJ6" s="359"/>
      <c r="CK6" s="359"/>
      <c r="CL6" s="359"/>
      <c r="CM6" s="359"/>
      <c r="CN6" s="359"/>
      <c r="CO6" s="359"/>
      <c r="CP6" s="359"/>
      <c r="CQ6" s="359"/>
      <c r="CR6" s="359"/>
      <c r="CS6" s="359"/>
      <c r="CT6" s="359"/>
      <c r="CU6" s="359"/>
      <c r="CV6" s="359"/>
      <c r="CW6" s="359"/>
      <c r="CX6" s="359"/>
    </row>
    <row r="7" spans="1:102" s="360" customFormat="1" ht="20.100000000000001" customHeight="1">
      <c r="A7" s="93"/>
      <c r="B7" s="361" t="s">
        <v>298</v>
      </c>
      <c r="C7" s="169">
        <v>8998602.9520917498</v>
      </c>
      <c r="D7" s="256">
        <v>9235445.2277214509</v>
      </c>
      <c r="E7" s="297">
        <v>9405227.5434990507</v>
      </c>
      <c r="F7" s="169">
        <v>5569307.2584200501</v>
      </c>
      <c r="G7" s="256">
        <v>5739352.1557925912</v>
      </c>
      <c r="H7" s="297">
        <v>5928356.5462062005</v>
      </c>
      <c r="I7" s="169">
        <v>2042100.9247951696</v>
      </c>
      <c r="J7" s="256">
        <v>2136496.4190147398</v>
      </c>
      <c r="K7" s="297">
        <v>2107578.5824405397</v>
      </c>
      <c r="L7" s="169">
        <v>491752.30838925001</v>
      </c>
      <c r="M7" s="256">
        <v>495907.44758276996</v>
      </c>
      <c r="N7" s="297">
        <v>482936.50871132995</v>
      </c>
      <c r="O7" s="169">
        <v>391052.96649309003</v>
      </c>
      <c r="P7" s="256">
        <v>401441.98789369996</v>
      </c>
      <c r="Q7" s="297">
        <v>406113.40953958</v>
      </c>
      <c r="R7" s="169">
        <v>476524.33653113007</v>
      </c>
      <c r="S7" s="256">
        <v>431849.83958500996</v>
      </c>
      <c r="T7" s="297">
        <v>449309.17855741997</v>
      </c>
      <c r="U7" s="443">
        <v>27865.157463060001</v>
      </c>
      <c r="V7" s="444">
        <v>30397.377852640002</v>
      </c>
      <c r="W7" s="445">
        <v>30933.318043980002</v>
      </c>
      <c r="X7" s="181"/>
      <c r="Y7" s="359"/>
      <c r="Z7" s="359"/>
      <c r="AA7" s="359"/>
      <c r="AB7" s="359"/>
      <c r="AC7" s="359"/>
      <c r="AD7" s="359"/>
      <c r="AE7" s="359"/>
      <c r="AF7" s="359"/>
      <c r="AG7" s="359"/>
      <c r="AH7" s="359"/>
      <c r="AI7" s="359"/>
      <c r="AJ7" s="359"/>
      <c r="AK7" s="359"/>
      <c r="AL7" s="359"/>
      <c r="AM7" s="359"/>
      <c r="AN7" s="359"/>
      <c r="AO7" s="359"/>
      <c r="AP7" s="359"/>
      <c r="AQ7" s="359"/>
      <c r="AR7" s="359"/>
      <c r="AS7" s="359"/>
      <c r="AT7" s="359"/>
      <c r="AU7" s="359"/>
      <c r="AV7" s="359"/>
      <c r="AW7" s="359"/>
      <c r="AX7" s="359"/>
      <c r="AY7" s="359"/>
      <c r="AZ7" s="359"/>
      <c r="BA7" s="359"/>
      <c r="BB7" s="359"/>
      <c r="BC7" s="359"/>
      <c r="BD7" s="359"/>
      <c r="BE7" s="359"/>
      <c r="BF7" s="359"/>
      <c r="BG7" s="359"/>
      <c r="BH7" s="359"/>
      <c r="BI7" s="359"/>
      <c r="BJ7" s="359"/>
      <c r="BK7" s="359"/>
      <c r="BL7" s="359"/>
      <c r="BM7" s="359"/>
      <c r="BN7" s="359"/>
      <c r="BO7" s="359"/>
      <c r="BP7" s="359"/>
      <c r="BQ7" s="359"/>
      <c r="BR7" s="359"/>
      <c r="BS7" s="359"/>
      <c r="BT7" s="359"/>
      <c r="BU7" s="359"/>
      <c r="BV7" s="359"/>
      <c r="BW7" s="359"/>
      <c r="BX7" s="359"/>
      <c r="BY7" s="359"/>
      <c r="BZ7" s="359"/>
      <c r="CA7" s="359"/>
      <c r="CB7" s="359"/>
      <c r="CC7" s="359"/>
      <c r="CD7" s="359"/>
      <c r="CE7" s="359"/>
      <c r="CF7" s="359"/>
      <c r="CG7" s="359"/>
      <c r="CH7" s="359"/>
      <c r="CI7" s="359"/>
      <c r="CJ7" s="359"/>
      <c r="CK7" s="359"/>
      <c r="CL7" s="359"/>
      <c r="CM7" s="359"/>
      <c r="CN7" s="359"/>
      <c r="CO7" s="359"/>
      <c r="CP7" s="359"/>
      <c r="CQ7" s="359"/>
      <c r="CR7" s="359"/>
      <c r="CS7" s="359"/>
      <c r="CT7" s="359"/>
      <c r="CU7" s="359"/>
      <c r="CV7" s="359"/>
      <c r="CW7" s="359"/>
      <c r="CX7" s="359"/>
    </row>
    <row r="8" spans="1:102" s="141" customFormat="1" ht="20.100000000000001" customHeight="1">
      <c r="A8" s="93"/>
      <c r="B8" s="104" t="s">
        <v>47</v>
      </c>
      <c r="C8" s="105">
        <v>1978166.42953309</v>
      </c>
      <c r="D8" s="176">
        <v>2058249.1870740701</v>
      </c>
      <c r="E8" s="177">
        <v>2134206.90368899</v>
      </c>
      <c r="F8" s="105">
        <v>1529617.4634143899</v>
      </c>
      <c r="G8" s="176">
        <v>1541232.7676331298</v>
      </c>
      <c r="H8" s="177">
        <v>1615768.1736824298</v>
      </c>
      <c r="I8" s="105">
        <v>270597.26229176001</v>
      </c>
      <c r="J8" s="176">
        <v>305721.72764928004</v>
      </c>
      <c r="K8" s="177">
        <v>302340.23160259996</v>
      </c>
      <c r="L8" s="105">
        <v>19427.1856988</v>
      </c>
      <c r="M8" s="176">
        <v>26592.269012189998</v>
      </c>
      <c r="N8" s="177">
        <v>28056.791699320001</v>
      </c>
      <c r="O8" s="105">
        <v>138132.39441377</v>
      </c>
      <c r="P8" s="176">
        <v>159464.60002136999</v>
      </c>
      <c r="Q8" s="177">
        <v>161380.00183963001</v>
      </c>
      <c r="R8" s="105">
        <v>13447.297138450002</v>
      </c>
      <c r="S8" s="176">
        <v>17657.21788452</v>
      </c>
      <c r="T8" s="177">
        <v>18998.154785679999</v>
      </c>
      <c r="U8" s="446">
        <v>6944.8265759200003</v>
      </c>
      <c r="V8" s="447">
        <v>7580.6048735799995</v>
      </c>
      <c r="W8" s="448">
        <v>7663.5500793299998</v>
      </c>
      <c r="X8" s="85"/>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70</v>
      </c>
      <c r="C9" s="105">
        <v>1069667.864423</v>
      </c>
      <c r="D9" s="176">
        <v>1080420.705077</v>
      </c>
      <c r="E9" s="177">
        <v>1096231.3167659999</v>
      </c>
      <c r="F9" s="105">
        <v>610394.425773</v>
      </c>
      <c r="G9" s="176">
        <v>632133.91466300003</v>
      </c>
      <c r="H9" s="177">
        <v>656611.97498399997</v>
      </c>
      <c r="I9" s="105">
        <v>262691.80626899999</v>
      </c>
      <c r="J9" s="176">
        <v>271775.26652599999</v>
      </c>
      <c r="K9" s="177">
        <v>270450.63447500003</v>
      </c>
      <c r="L9" s="105">
        <v>56875.797313000003</v>
      </c>
      <c r="M9" s="176">
        <v>56332.667775000002</v>
      </c>
      <c r="N9" s="177">
        <v>53321.627245999996</v>
      </c>
      <c r="O9" s="105">
        <v>83295.266027999998</v>
      </c>
      <c r="P9" s="176">
        <v>77545.028504000002</v>
      </c>
      <c r="Q9" s="177">
        <v>73258.497004000004</v>
      </c>
      <c r="R9" s="105">
        <v>53741.038795</v>
      </c>
      <c r="S9" s="176">
        <v>39767.812997000001</v>
      </c>
      <c r="T9" s="177">
        <v>39733.181193999997</v>
      </c>
      <c r="U9" s="446">
        <v>2669.5302449999999</v>
      </c>
      <c r="V9" s="447">
        <v>2866.0146119999999</v>
      </c>
      <c r="W9" s="448">
        <v>2855.401863</v>
      </c>
      <c r="X9" s="85"/>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05">
        <v>1167233.4380812203</v>
      </c>
      <c r="D10" s="176">
        <v>1205236.7984945299</v>
      </c>
      <c r="E10" s="177">
        <v>1223563.0893317799</v>
      </c>
      <c r="F10" s="105">
        <v>732479.75207341008</v>
      </c>
      <c r="G10" s="176">
        <v>773646.20708059997</v>
      </c>
      <c r="H10" s="177">
        <v>791815.28806738998</v>
      </c>
      <c r="I10" s="105">
        <v>360425.67619021004</v>
      </c>
      <c r="J10" s="176">
        <v>381051.00524997996</v>
      </c>
      <c r="K10" s="177">
        <v>381090.10465159995</v>
      </c>
      <c r="L10" s="105">
        <v>2038.71803249</v>
      </c>
      <c r="M10" s="176">
        <v>6720.4367698400001</v>
      </c>
      <c r="N10" s="177">
        <v>6449.7734125699999</v>
      </c>
      <c r="O10" s="105">
        <v>48675.869780910005</v>
      </c>
      <c r="P10" s="176">
        <v>32104.76317464</v>
      </c>
      <c r="Q10" s="177">
        <v>32092.586563950001</v>
      </c>
      <c r="R10" s="105">
        <v>19573.729765619999</v>
      </c>
      <c r="S10" s="176">
        <v>7318.1019397700002</v>
      </c>
      <c r="T10" s="177">
        <v>7606.0332953900006</v>
      </c>
      <c r="U10" s="446">
        <v>4039.6922385799999</v>
      </c>
      <c r="V10" s="447">
        <v>4396.2842796999994</v>
      </c>
      <c r="W10" s="448">
        <v>4509.3033408800002</v>
      </c>
      <c r="X10" s="85"/>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05">
        <v>1116935.6643292101</v>
      </c>
      <c r="D11" s="176">
        <v>782733.25471966993</v>
      </c>
      <c r="E11" s="177">
        <v>801433.89776259998</v>
      </c>
      <c r="F11" s="105">
        <v>741921.34608191007</v>
      </c>
      <c r="G11" s="176">
        <v>531479.18319830997</v>
      </c>
      <c r="H11" s="177">
        <v>554136.35551987996</v>
      </c>
      <c r="I11" s="105">
        <v>114325.06100462</v>
      </c>
      <c r="J11" s="176">
        <v>120404.20384021</v>
      </c>
      <c r="K11" s="177">
        <v>124939.27696758999</v>
      </c>
      <c r="L11" s="105">
        <v>162075.18602066001</v>
      </c>
      <c r="M11" s="176">
        <v>92992.147177600011</v>
      </c>
      <c r="N11" s="177">
        <v>84564.382843500003</v>
      </c>
      <c r="O11" s="105">
        <v>3975.5594957199996</v>
      </c>
      <c r="P11" s="176">
        <v>0</v>
      </c>
      <c r="Q11" s="177">
        <v>0</v>
      </c>
      <c r="R11" s="105">
        <v>86203.328924190006</v>
      </c>
      <c r="S11" s="176">
        <v>28906.547228089999</v>
      </c>
      <c r="T11" s="177">
        <v>28769.498829849999</v>
      </c>
      <c r="U11" s="446">
        <v>8435.1828021099991</v>
      </c>
      <c r="V11" s="447">
        <v>8951.1732754599998</v>
      </c>
      <c r="W11" s="448">
        <v>9024.3836017800004</v>
      </c>
      <c r="X11" s="85"/>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71</v>
      </c>
      <c r="C12" s="105">
        <v>599837.99272600003</v>
      </c>
      <c r="D12" s="176">
        <v>591035.884647</v>
      </c>
      <c r="E12" s="177">
        <v>595899.90552899998</v>
      </c>
      <c r="F12" s="105">
        <v>282475.11115299998</v>
      </c>
      <c r="G12" s="176">
        <v>286054.27446300001</v>
      </c>
      <c r="H12" s="177">
        <v>287312.41192799999</v>
      </c>
      <c r="I12" s="105">
        <v>201169.96041500001</v>
      </c>
      <c r="J12" s="176">
        <v>191829.12175300001</v>
      </c>
      <c r="K12" s="177">
        <v>180600.06596400001</v>
      </c>
      <c r="L12" s="105">
        <v>39601.420569000002</v>
      </c>
      <c r="M12" s="176">
        <v>25944.502636000001</v>
      </c>
      <c r="N12" s="177">
        <v>32800.200578999997</v>
      </c>
      <c r="O12" s="105">
        <v>29785.660728999999</v>
      </c>
      <c r="P12" s="176">
        <v>36639.645100000002</v>
      </c>
      <c r="Q12" s="177">
        <v>35729.311117999998</v>
      </c>
      <c r="R12" s="105">
        <v>45310.361852000002</v>
      </c>
      <c r="S12" s="176">
        <v>48852.271291999998</v>
      </c>
      <c r="T12" s="177">
        <v>57701.213369999998</v>
      </c>
      <c r="U12" s="446">
        <v>1495.478008</v>
      </c>
      <c r="V12" s="447">
        <v>1716.069403</v>
      </c>
      <c r="W12" s="448">
        <v>1756.7025699999999</v>
      </c>
      <c r="X12" s="85"/>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56</v>
      </c>
      <c r="C13" s="105">
        <v>602031.65502399998</v>
      </c>
      <c r="D13" s="176">
        <v>572837.35912100004</v>
      </c>
      <c r="E13" s="177">
        <v>569252.75202499994</v>
      </c>
      <c r="F13" s="105">
        <v>381273.61981100001</v>
      </c>
      <c r="G13" s="176">
        <v>359728.94779800001</v>
      </c>
      <c r="H13" s="177">
        <v>374701.64373499999</v>
      </c>
      <c r="I13" s="105">
        <v>163025.52119900001</v>
      </c>
      <c r="J13" s="176">
        <v>173624.53529199999</v>
      </c>
      <c r="K13" s="177">
        <v>155208.91765700001</v>
      </c>
      <c r="L13" s="105">
        <v>22526.887524999998</v>
      </c>
      <c r="M13" s="176">
        <v>9352.3797209999993</v>
      </c>
      <c r="N13" s="177">
        <v>9355.1180000000004</v>
      </c>
      <c r="O13" s="105">
        <v>19318.774536000001</v>
      </c>
      <c r="P13" s="176">
        <v>19168.907652000002</v>
      </c>
      <c r="Q13" s="177">
        <v>19010.570132000001</v>
      </c>
      <c r="R13" s="105">
        <v>13579.062617</v>
      </c>
      <c r="S13" s="176">
        <v>8209.6970860000001</v>
      </c>
      <c r="T13" s="177">
        <v>8021.4309810000004</v>
      </c>
      <c r="U13" s="446">
        <v>2307.7893359999998</v>
      </c>
      <c r="V13" s="447">
        <v>2752.891572</v>
      </c>
      <c r="W13" s="448">
        <v>2955.07152</v>
      </c>
      <c r="X13" s="85"/>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58</v>
      </c>
      <c r="C14" s="105">
        <v>433407.080426</v>
      </c>
      <c r="D14" s="176">
        <v>454751.80883499997</v>
      </c>
      <c r="E14" s="177">
        <v>461456.30237600004</v>
      </c>
      <c r="F14" s="105">
        <v>317428.29279099999</v>
      </c>
      <c r="G14" s="176">
        <v>341526.71283099998</v>
      </c>
      <c r="H14" s="177">
        <v>347511.08414699999</v>
      </c>
      <c r="I14" s="105">
        <v>51971.896774000001</v>
      </c>
      <c r="J14" s="176">
        <v>57082.164863999998</v>
      </c>
      <c r="K14" s="177">
        <v>56855.536746999998</v>
      </c>
      <c r="L14" s="105">
        <v>1834.32</v>
      </c>
      <c r="M14" s="176">
        <v>6.8532419999999998</v>
      </c>
      <c r="N14" s="177">
        <v>6.7483760000000004</v>
      </c>
      <c r="O14" s="105">
        <v>32481.120803999998</v>
      </c>
      <c r="P14" s="176">
        <v>24023.427231999998</v>
      </c>
      <c r="Q14" s="177">
        <v>23909.136225999999</v>
      </c>
      <c r="R14" s="105">
        <v>29239.476330000001</v>
      </c>
      <c r="S14" s="176">
        <v>31619.328366999998</v>
      </c>
      <c r="T14" s="177">
        <v>32679.457064999999</v>
      </c>
      <c r="U14" s="446">
        <v>451.973727</v>
      </c>
      <c r="V14" s="447">
        <v>493.32229899999999</v>
      </c>
      <c r="W14" s="448">
        <v>494.33981499999999</v>
      </c>
      <c r="X14" s="85"/>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228</v>
      </c>
      <c r="C15" s="105">
        <v>1950.6298829300001</v>
      </c>
      <c r="D15" s="176">
        <v>322306.18287395005</v>
      </c>
      <c r="E15" s="177">
        <v>352221.07730971003</v>
      </c>
      <c r="F15" s="105">
        <v>1490.6278913800002</v>
      </c>
      <c r="G15" s="176">
        <v>207359.35579286999</v>
      </c>
      <c r="H15" s="177">
        <v>233557.11699291001</v>
      </c>
      <c r="I15" s="105">
        <v>0</v>
      </c>
      <c r="J15" s="176">
        <v>0</v>
      </c>
      <c r="K15" s="177">
        <v>0</v>
      </c>
      <c r="L15" s="105">
        <v>460.00197542000001</v>
      </c>
      <c r="M15" s="176">
        <v>65924.489951359996</v>
      </c>
      <c r="N15" s="177">
        <v>61621.104901160004</v>
      </c>
      <c r="O15" s="105">
        <v>0</v>
      </c>
      <c r="P15" s="176">
        <v>2518.2719224899997</v>
      </c>
      <c r="Q15" s="177">
        <v>11056.1508311</v>
      </c>
      <c r="R15" s="105">
        <v>0</v>
      </c>
      <c r="S15" s="176">
        <v>46462.510608119999</v>
      </c>
      <c r="T15" s="177">
        <v>45944.996911570001</v>
      </c>
      <c r="U15" s="446">
        <v>1.613E-5</v>
      </c>
      <c r="V15" s="447">
        <v>41.554599109999998</v>
      </c>
      <c r="W15" s="448">
        <v>41.707672969999997</v>
      </c>
      <c r="X15" s="85"/>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05">
        <v>289527.93811201002</v>
      </c>
      <c r="D16" s="176">
        <v>315340.03557466995</v>
      </c>
      <c r="E16" s="177">
        <v>313051.60311991</v>
      </c>
      <c r="F16" s="105">
        <v>118254.20075412</v>
      </c>
      <c r="G16" s="176">
        <v>138614.30431217002</v>
      </c>
      <c r="H16" s="177">
        <v>135621.23390382002</v>
      </c>
      <c r="I16" s="105">
        <v>71209.04956734</v>
      </c>
      <c r="J16" s="176">
        <v>80477.797093639994</v>
      </c>
      <c r="K16" s="177">
        <v>81643.242480829998</v>
      </c>
      <c r="L16" s="105">
        <v>48005.155681739998</v>
      </c>
      <c r="M16" s="176">
        <v>50754.343579389999</v>
      </c>
      <c r="N16" s="177">
        <v>49730.944609080005</v>
      </c>
      <c r="O16" s="105">
        <v>0</v>
      </c>
      <c r="P16" s="176">
        <v>0</v>
      </c>
      <c r="Q16" s="177">
        <v>0</v>
      </c>
      <c r="R16" s="105">
        <v>51844.421873680003</v>
      </c>
      <c r="S16" s="176">
        <v>45295.616024339994</v>
      </c>
      <c r="T16" s="177">
        <v>45858.576402500003</v>
      </c>
      <c r="U16" s="446">
        <v>215.11023513000001</v>
      </c>
      <c r="V16" s="447">
        <v>197.97456513</v>
      </c>
      <c r="W16" s="448">
        <v>197.60572368000001</v>
      </c>
      <c r="X16" s="85"/>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05">
        <v>228381.50111176999</v>
      </c>
      <c r="D17" s="176">
        <v>247200.63168535999</v>
      </c>
      <c r="E17" s="177">
        <v>242105.93218047998</v>
      </c>
      <c r="F17" s="105">
        <v>175154.52338246</v>
      </c>
      <c r="G17" s="176">
        <v>192839.64154993001</v>
      </c>
      <c r="H17" s="177">
        <v>187287.84496138</v>
      </c>
      <c r="I17" s="105">
        <v>53226.977729309998</v>
      </c>
      <c r="J17" s="176">
        <v>54360.990135430002</v>
      </c>
      <c r="K17" s="177">
        <v>54702.00648864</v>
      </c>
      <c r="L17" s="105">
        <v>0</v>
      </c>
      <c r="M17" s="176">
        <v>0</v>
      </c>
      <c r="N17" s="177">
        <v>16.500000100000001</v>
      </c>
      <c r="O17" s="105">
        <v>0</v>
      </c>
      <c r="P17" s="176">
        <v>0</v>
      </c>
      <c r="Q17" s="177">
        <v>0</v>
      </c>
      <c r="R17" s="105">
        <v>0</v>
      </c>
      <c r="S17" s="176">
        <v>0</v>
      </c>
      <c r="T17" s="177">
        <v>99.580730360000004</v>
      </c>
      <c r="U17" s="446">
        <v>0</v>
      </c>
      <c r="V17" s="447">
        <v>0</v>
      </c>
      <c r="W17" s="448">
        <v>0</v>
      </c>
      <c r="X17" s="85"/>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05">
        <v>85853.556689999998</v>
      </c>
      <c r="D18" s="176">
        <v>90673.589781000002</v>
      </c>
      <c r="E18" s="177">
        <v>88505.870099000007</v>
      </c>
      <c r="F18" s="105">
        <v>43292.575023999998</v>
      </c>
      <c r="G18" s="176">
        <v>44607.261169999998</v>
      </c>
      <c r="H18" s="177">
        <v>45715.181153999998</v>
      </c>
      <c r="I18" s="105">
        <v>39643.571895000001</v>
      </c>
      <c r="J18" s="176">
        <v>40705.682581000001</v>
      </c>
      <c r="K18" s="177">
        <v>38155.296240999996</v>
      </c>
      <c r="L18" s="105">
        <v>0</v>
      </c>
      <c r="M18" s="176">
        <v>0</v>
      </c>
      <c r="N18" s="177">
        <v>0</v>
      </c>
      <c r="O18" s="105">
        <v>469.59482800000001</v>
      </c>
      <c r="P18" s="176">
        <v>837.11831500000005</v>
      </c>
      <c r="Q18" s="177">
        <v>735.60252700000001</v>
      </c>
      <c r="R18" s="105">
        <v>2260.9797239999998</v>
      </c>
      <c r="S18" s="176">
        <v>4291.2798510000002</v>
      </c>
      <c r="T18" s="177">
        <v>3654.2153720000001</v>
      </c>
      <c r="U18" s="446">
        <v>186.835219</v>
      </c>
      <c r="V18" s="447">
        <v>232.24786399999999</v>
      </c>
      <c r="W18" s="448">
        <v>245.574805</v>
      </c>
      <c r="X18" s="85"/>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44</v>
      </c>
      <c r="C19" s="105">
        <v>182589.28290902</v>
      </c>
      <c r="D19" s="176">
        <v>188430.47862543</v>
      </c>
      <c r="E19" s="177">
        <v>192770.53960780997</v>
      </c>
      <c r="F19" s="105">
        <v>79409.416703800001</v>
      </c>
      <c r="G19" s="176">
        <v>85053.265476219996</v>
      </c>
      <c r="H19" s="177">
        <v>86534.269822140006</v>
      </c>
      <c r="I19" s="105">
        <v>94219.64030626</v>
      </c>
      <c r="J19" s="176">
        <v>93164.956281240011</v>
      </c>
      <c r="K19" s="177">
        <v>95796.70050738001</v>
      </c>
      <c r="L19" s="105">
        <v>1060.75497677</v>
      </c>
      <c r="M19" s="176">
        <v>1925.1155796500002</v>
      </c>
      <c r="N19" s="177">
        <v>2161.6893285000001</v>
      </c>
      <c r="O19" s="105">
        <v>4006.5121582699999</v>
      </c>
      <c r="P19" s="176">
        <v>4702.9895694699999</v>
      </c>
      <c r="Q19" s="177">
        <v>4703.5660516499993</v>
      </c>
      <c r="R19" s="105">
        <v>3862.6235641900003</v>
      </c>
      <c r="S19" s="176">
        <v>3525.7074922399997</v>
      </c>
      <c r="T19" s="177">
        <v>3515.6416247500001</v>
      </c>
      <c r="U19" s="446">
        <v>30.335199729999999</v>
      </c>
      <c r="V19" s="447">
        <v>58.444226610000001</v>
      </c>
      <c r="W19" s="448">
        <v>58.672273390000001</v>
      </c>
      <c r="X19" s="85"/>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65</v>
      </c>
      <c r="C20" s="105">
        <v>81278.906688310017</v>
      </c>
      <c r="D20" s="176">
        <v>79313.750173449997</v>
      </c>
      <c r="E20" s="177">
        <v>77539.53520305999</v>
      </c>
      <c r="F20" s="105">
        <v>43576.171217750001</v>
      </c>
      <c r="G20" s="176">
        <v>35772.46023543</v>
      </c>
      <c r="H20" s="177">
        <v>36166.931144769995</v>
      </c>
      <c r="I20" s="105">
        <v>25246.509983490003</v>
      </c>
      <c r="J20" s="176">
        <v>25707.100908050001</v>
      </c>
      <c r="K20" s="177">
        <v>24888.050588369999</v>
      </c>
      <c r="L20" s="105">
        <v>4191.9170838499995</v>
      </c>
      <c r="M20" s="176">
        <v>13817.043739659999</v>
      </c>
      <c r="N20" s="177">
        <v>11710.51949422</v>
      </c>
      <c r="O20" s="105">
        <v>603.42830742000001</v>
      </c>
      <c r="P20" s="176">
        <v>2420.96385973</v>
      </c>
      <c r="Q20" s="177">
        <v>2436.5580982500001</v>
      </c>
      <c r="R20" s="105">
        <v>7657.24981432</v>
      </c>
      <c r="S20" s="176">
        <v>1592.66200542</v>
      </c>
      <c r="T20" s="177">
        <v>2333.9945580900003</v>
      </c>
      <c r="U20" s="446">
        <v>3.6302814799999998</v>
      </c>
      <c r="V20" s="447">
        <v>3.5194251599999999</v>
      </c>
      <c r="W20" s="448">
        <v>3.4813193600000001</v>
      </c>
      <c r="X20" s="85"/>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62</v>
      </c>
      <c r="C21" s="105">
        <v>70862.313924000002</v>
      </c>
      <c r="D21" s="176">
        <v>84971.886898000012</v>
      </c>
      <c r="E21" s="177">
        <v>80991.146136999989</v>
      </c>
      <c r="F21" s="105">
        <v>54735.416045999998</v>
      </c>
      <c r="G21" s="176">
        <v>73013.694113000005</v>
      </c>
      <c r="H21" s="177">
        <v>68497.985807999998</v>
      </c>
      <c r="I21" s="105">
        <v>0</v>
      </c>
      <c r="J21" s="176">
        <v>0</v>
      </c>
      <c r="K21" s="177">
        <v>0</v>
      </c>
      <c r="L21" s="105">
        <v>11747.12139</v>
      </c>
      <c r="M21" s="176">
        <v>4973.7863260000004</v>
      </c>
      <c r="N21" s="177">
        <v>4975.4820829999999</v>
      </c>
      <c r="O21" s="105">
        <v>0</v>
      </c>
      <c r="P21" s="176">
        <v>0</v>
      </c>
      <c r="Q21" s="177">
        <v>0</v>
      </c>
      <c r="R21" s="105">
        <v>4379.7764880000004</v>
      </c>
      <c r="S21" s="176">
        <v>6984.4064589999998</v>
      </c>
      <c r="T21" s="177">
        <v>7517.6782460000004</v>
      </c>
      <c r="U21" s="446">
        <v>0</v>
      </c>
      <c r="V21" s="447">
        <v>0</v>
      </c>
      <c r="W21" s="448">
        <v>0</v>
      </c>
      <c r="X21" s="85"/>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61</v>
      </c>
      <c r="C22" s="105">
        <v>50066.126344000004</v>
      </c>
      <c r="D22" s="176">
        <v>59142.619255000005</v>
      </c>
      <c r="E22" s="177">
        <v>60471.139051999999</v>
      </c>
      <c r="F22" s="105">
        <v>6715.0640460000004</v>
      </c>
      <c r="G22" s="176">
        <v>9155.2740159999994</v>
      </c>
      <c r="H22" s="177">
        <v>10213.031457999999</v>
      </c>
      <c r="I22" s="105">
        <v>12708.225143</v>
      </c>
      <c r="J22" s="176">
        <v>12355.981995</v>
      </c>
      <c r="K22" s="177">
        <v>15023.762049000001</v>
      </c>
      <c r="L22" s="105">
        <v>25912.558795000001</v>
      </c>
      <c r="M22" s="176">
        <v>27837.284761999999</v>
      </c>
      <c r="N22" s="177">
        <v>25316.274064000001</v>
      </c>
      <c r="O22" s="105">
        <v>493.81911500000001</v>
      </c>
      <c r="P22" s="176">
        <v>5440.0515759999998</v>
      </c>
      <c r="Q22" s="177">
        <v>5456.6645930000004</v>
      </c>
      <c r="R22" s="105">
        <v>4235.7725950000004</v>
      </c>
      <c r="S22" s="176">
        <v>4353.3680860000004</v>
      </c>
      <c r="T22" s="177">
        <v>4460.7479050000002</v>
      </c>
      <c r="U22" s="446">
        <v>0.68664999999999998</v>
      </c>
      <c r="V22" s="447">
        <v>0.65881999999999996</v>
      </c>
      <c r="W22" s="448">
        <v>0.65898299999999999</v>
      </c>
      <c r="X22" s="85"/>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40</v>
      </c>
      <c r="C23" s="105">
        <v>114757.07470500001</v>
      </c>
      <c r="D23" s="176">
        <v>128181.946174</v>
      </c>
      <c r="E23" s="177">
        <v>129405.889779</v>
      </c>
      <c r="F23" s="105">
        <v>41047.58913</v>
      </c>
      <c r="G23" s="176">
        <v>42617.274704000003</v>
      </c>
      <c r="H23" s="177">
        <v>43917.214338999998</v>
      </c>
      <c r="I23" s="105">
        <v>781.03850699999998</v>
      </c>
      <c r="J23" s="176">
        <v>1662.471065</v>
      </c>
      <c r="K23" s="177">
        <v>1518.808747</v>
      </c>
      <c r="L23" s="105">
        <v>72928.447067999994</v>
      </c>
      <c r="M23" s="176">
        <v>83902.200404999996</v>
      </c>
      <c r="N23" s="177">
        <v>83969.866693000004</v>
      </c>
      <c r="O23" s="105">
        <v>0</v>
      </c>
      <c r="P23" s="176">
        <v>0</v>
      </c>
      <c r="Q23" s="177">
        <v>0</v>
      </c>
      <c r="R23" s="105">
        <v>0</v>
      </c>
      <c r="S23" s="176">
        <v>0</v>
      </c>
      <c r="T23" s="177">
        <v>0</v>
      </c>
      <c r="U23" s="446">
        <v>0</v>
      </c>
      <c r="V23" s="447">
        <v>0</v>
      </c>
      <c r="W23" s="448">
        <v>0</v>
      </c>
      <c r="X23" s="85"/>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227</v>
      </c>
      <c r="C24" s="105">
        <v>143854.86239158001</v>
      </c>
      <c r="D24" s="176">
        <v>149043.01777000001</v>
      </c>
      <c r="E24" s="177">
        <v>149543.39740499001</v>
      </c>
      <c r="F24" s="105">
        <v>134566.16494380002</v>
      </c>
      <c r="G24" s="176">
        <v>138697.40667147</v>
      </c>
      <c r="H24" s="177">
        <v>138736.07906682001</v>
      </c>
      <c r="I24" s="105">
        <v>4355.7303956999995</v>
      </c>
      <c r="J24" s="176">
        <v>4892.0098631599994</v>
      </c>
      <c r="K24" s="177">
        <v>4826.0462440000001</v>
      </c>
      <c r="L24" s="105">
        <v>0</v>
      </c>
      <c r="M24" s="176">
        <v>0</v>
      </c>
      <c r="N24" s="177">
        <v>0</v>
      </c>
      <c r="O24" s="105">
        <v>0</v>
      </c>
      <c r="P24" s="176">
        <v>0</v>
      </c>
      <c r="Q24" s="177">
        <v>0</v>
      </c>
      <c r="R24" s="105">
        <v>4291.8626266599995</v>
      </c>
      <c r="S24" s="176">
        <v>4712.7969261000007</v>
      </c>
      <c r="T24" s="177">
        <v>5225.4231817999998</v>
      </c>
      <c r="U24" s="446">
        <v>641.10442541999998</v>
      </c>
      <c r="V24" s="447">
        <v>740.80430926999998</v>
      </c>
      <c r="W24" s="448">
        <v>755.84891236999999</v>
      </c>
      <c r="X24" s="85"/>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36</v>
      </c>
      <c r="C25" s="105">
        <v>36312.807745999999</v>
      </c>
      <c r="D25" s="176">
        <v>33455.164721000001</v>
      </c>
      <c r="E25" s="177">
        <v>33199.490855000004</v>
      </c>
      <c r="F25" s="105">
        <v>21311.853534999998</v>
      </c>
      <c r="G25" s="176">
        <v>19625.951827000001</v>
      </c>
      <c r="H25" s="177">
        <v>19579.501220999999</v>
      </c>
      <c r="I25" s="105">
        <v>12629.846235999999</v>
      </c>
      <c r="J25" s="176">
        <v>11826.751678000001</v>
      </c>
      <c r="K25" s="177">
        <v>11606.62112</v>
      </c>
      <c r="L25" s="105">
        <v>1982.555151</v>
      </c>
      <c r="M25" s="176">
        <v>1883.1195110000001</v>
      </c>
      <c r="N25" s="177">
        <v>1882.527456</v>
      </c>
      <c r="O25" s="105">
        <v>113</v>
      </c>
      <c r="P25" s="176">
        <v>0</v>
      </c>
      <c r="Q25" s="177">
        <v>0</v>
      </c>
      <c r="R25" s="105">
        <v>246.15340900000001</v>
      </c>
      <c r="S25" s="176">
        <v>78.150216999999998</v>
      </c>
      <c r="T25" s="177">
        <v>89.713256999999999</v>
      </c>
      <c r="U25" s="446">
        <v>29.399415000000001</v>
      </c>
      <c r="V25" s="447">
        <v>41.191488</v>
      </c>
      <c r="W25" s="448">
        <v>41.127800999999998</v>
      </c>
      <c r="X25" s="85"/>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34</v>
      </c>
      <c r="C26" s="105">
        <v>92100.540229999999</v>
      </c>
      <c r="D26" s="176">
        <v>103446.415521</v>
      </c>
      <c r="E26" s="177">
        <v>106991.518935</v>
      </c>
      <c r="F26" s="105">
        <v>30912.846960999999</v>
      </c>
      <c r="G26" s="176">
        <v>35951.302558000003</v>
      </c>
      <c r="H26" s="177">
        <v>35783.865805000001</v>
      </c>
      <c r="I26" s="105">
        <v>42691.147576000003</v>
      </c>
      <c r="J26" s="176">
        <v>46990.933309</v>
      </c>
      <c r="K26" s="177">
        <v>46136.166159</v>
      </c>
      <c r="L26" s="105">
        <v>353.30622699999998</v>
      </c>
      <c r="M26" s="176">
        <v>85.660398999999998</v>
      </c>
      <c r="N26" s="177">
        <v>89.472695000000002</v>
      </c>
      <c r="O26" s="105">
        <v>1801.7766919999999</v>
      </c>
      <c r="P26" s="176">
        <v>1847.4740019999999</v>
      </c>
      <c r="Q26" s="177">
        <v>1873.0534680000001</v>
      </c>
      <c r="R26" s="105">
        <v>16340.752544999999</v>
      </c>
      <c r="S26" s="176">
        <v>18570.571585000002</v>
      </c>
      <c r="T26" s="177">
        <v>23108.490366999999</v>
      </c>
      <c r="U26" s="446">
        <v>0.710229</v>
      </c>
      <c r="V26" s="447">
        <v>0.47366799999999998</v>
      </c>
      <c r="W26" s="448">
        <v>0.470441</v>
      </c>
      <c r="X26" s="85"/>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67</v>
      </c>
      <c r="C27" s="105">
        <v>81733.163463999997</v>
      </c>
      <c r="D27" s="176">
        <v>115413.364692</v>
      </c>
      <c r="E27" s="177">
        <v>111198.42431300001</v>
      </c>
      <c r="F27" s="105">
        <v>33746.113338000003</v>
      </c>
      <c r="G27" s="176">
        <v>49668.393600000003</v>
      </c>
      <c r="H27" s="177">
        <v>50975.508097999998</v>
      </c>
      <c r="I27" s="105">
        <v>28185.040163999998</v>
      </c>
      <c r="J27" s="176">
        <v>48985.726841000003</v>
      </c>
      <c r="K27" s="177">
        <v>45328.208009000002</v>
      </c>
      <c r="L27" s="105">
        <v>9366.8669489999993</v>
      </c>
      <c r="M27" s="176">
        <v>10195.863015000001</v>
      </c>
      <c r="N27" s="177">
        <v>10054.554579</v>
      </c>
      <c r="O27" s="105">
        <v>0</v>
      </c>
      <c r="P27" s="176">
        <v>0</v>
      </c>
      <c r="Q27" s="177">
        <v>0</v>
      </c>
      <c r="R27" s="105">
        <v>10395.758548</v>
      </c>
      <c r="S27" s="176">
        <v>6510.2963120000004</v>
      </c>
      <c r="T27" s="177">
        <v>4790.0564789999999</v>
      </c>
      <c r="U27" s="446">
        <v>39.384464999999999</v>
      </c>
      <c r="V27" s="447">
        <v>53.084924000000001</v>
      </c>
      <c r="W27" s="448">
        <v>50.097147999999997</v>
      </c>
      <c r="X27" s="85"/>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69</v>
      </c>
      <c r="C28" s="105">
        <v>123312.275008</v>
      </c>
      <c r="D28" s="176">
        <v>123658.794987</v>
      </c>
      <c r="E28" s="177">
        <v>125097.842598</v>
      </c>
      <c r="F28" s="105">
        <v>37952.606504000003</v>
      </c>
      <c r="G28" s="176">
        <v>42570.778873000003</v>
      </c>
      <c r="H28" s="177">
        <v>44465.510743999999</v>
      </c>
      <c r="I28" s="105">
        <v>24174.687829999999</v>
      </c>
      <c r="J28" s="176">
        <v>24833.319559</v>
      </c>
      <c r="K28" s="177">
        <v>23721.307992999999</v>
      </c>
      <c r="L28" s="105">
        <v>4547.8895949999996</v>
      </c>
      <c r="M28" s="176">
        <v>2848.2740370000001</v>
      </c>
      <c r="N28" s="177">
        <v>2477.6330939999998</v>
      </c>
      <c r="O28" s="105">
        <v>0</v>
      </c>
      <c r="P28" s="176">
        <v>0</v>
      </c>
      <c r="Q28" s="177">
        <v>0</v>
      </c>
      <c r="R28" s="105">
        <v>56634.289106999997</v>
      </c>
      <c r="S28" s="176">
        <v>53403.863985999997</v>
      </c>
      <c r="T28" s="177">
        <v>54430.85338</v>
      </c>
      <c r="U28" s="446">
        <v>2.8019720000000001</v>
      </c>
      <c r="V28" s="447">
        <v>2.558532</v>
      </c>
      <c r="W28" s="448">
        <v>2.5373869999999998</v>
      </c>
      <c r="X28" s="85"/>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46</v>
      </c>
      <c r="C29" s="105">
        <v>0</v>
      </c>
      <c r="D29" s="176">
        <v>1486.527785</v>
      </c>
      <c r="E29" s="177">
        <v>0</v>
      </c>
      <c r="F29" s="105">
        <v>0</v>
      </c>
      <c r="G29" s="176">
        <v>0</v>
      </c>
      <c r="H29" s="177">
        <v>0</v>
      </c>
      <c r="I29" s="105">
        <v>0</v>
      </c>
      <c r="J29" s="176">
        <v>0</v>
      </c>
      <c r="K29" s="177">
        <v>0</v>
      </c>
      <c r="L29" s="105">
        <v>0</v>
      </c>
      <c r="M29" s="176">
        <v>0</v>
      </c>
      <c r="N29" s="177">
        <v>0</v>
      </c>
      <c r="O29" s="105">
        <v>0</v>
      </c>
      <c r="P29" s="176">
        <v>0</v>
      </c>
      <c r="Q29" s="177">
        <v>0</v>
      </c>
      <c r="R29" s="105">
        <v>0</v>
      </c>
      <c r="S29" s="176">
        <v>1486.527785</v>
      </c>
      <c r="T29" s="177">
        <v>0</v>
      </c>
      <c r="U29" s="446">
        <v>0</v>
      </c>
      <c r="V29" s="447">
        <v>0</v>
      </c>
      <c r="W29" s="448">
        <v>0</v>
      </c>
      <c r="X29" s="85"/>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73</v>
      </c>
      <c r="C30" s="105">
        <v>61372.968310999997</v>
      </c>
      <c r="D30" s="176">
        <v>65892.153307999994</v>
      </c>
      <c r="E30" s="177">
        <v>69042.671768</v>
      </c>
      <c r="F30" s="105">
        <v>38358.086113999998</v>
      </c>
      <c r="G30" s="176">
        <v>37287.785806</v>
      </c>
      <c r="H30" s="177">
        <v>38346.346598999997</v>
      </c>
      <c r="I30" s="105">
        <v>18376.742759000001</v>
      </c>
      <c r="J30" s="176">
        <v>23406.691629000001</v>
      </c>
      <c r="K30" s="177">
        <v>23212.185341</v>
      </c>
      <c r="L30" s="105">
        <v>339.82818800000001</v>
      </c>
      <c r="M30" s="176">
        <v>816.33049600000004</v>
      </c>
      <c r="N30" s="177">
        <v>1820.0510449999999</v>
      </c>
      <c r="O30" s="105">
        <v>0</v>
      </c>
      <c r="P30" s="176">
        <v>0</v>
      </c>
      <c r="Q30" s="177">
        <v>0</v>
      </c>
      <c r="R30" s="105">
        <v>4288.4523429999999</v>
      </c>
      <c r="S30" s="176">
        <v>4367.808164</v>
      </c>
      <c r="T30" s="177">
        <v>5650.6318039999996</v>
      </c>
      <c r="U30" s="446">
        <v>9.8589070000000003</v>
      </c>
      <c r="V30" s="447">
        <v>13.537212999999999</v>
      </c>
      <c r="W30" s="448">
        <v>13.456979</v>
      </c>
      <c r="X30" s="85"/>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51</v>
      </c>
      <c r="C31" s="105">
        <v>37046.364170000001</v>
      </c>
      <c r="D31" s="176">
        <v>46010.624996999999</v>
      </c>
      <c r="E31" s="177">
        <v>46236.154372999998</v>
      </c>
      <c r="F31" s="105">
        <v>3508.4429989999999</v>
      </c>
      <c r="G31" s="176">
        <v>3654.9253180000001</v>
      </c>
      <c r="H31" s="177">
        <v>3926.8624009999999</v>
      </c>
      <c r="I31" s="105">
        <v>1987.899322</v>
      </c>
      <c r="J31" s="176">
        <v>2364.4772950000001</v>
      </c>
      <c r="K31" s="177">
        <v>2331.1500259999998</v>
      </c>
      <c r="L31" s="105">
        <v>0</v>
      </c>
      <c r="M31" s="176">
        <v>0</v>
      </c>
      <c r="N31" s="177">
        <v>0</v>
      </c>
      <c r="O31" s="105">
        <v>13247.714319000001</v>
      </c>
      <c r="P31" s="176">
        <v>18345.792452000002</v>
      </c>
      <c r="Q31" s="177">
        <v>18342.201424999999</v>
      </c>
      <c r="R31" s="105">
        <v>18142.351677999999</v>
      </c>
      <c r="S31" s="176">
        <v>21511.931384</v>
      </c>
      <c r="T31" s="177">
        <v>21501.026967000002</v>
      </c>
      <c r="U31" s="446">
        <v>159.95585199999999</v>
      </c>
      <c r="V31" s="447">
        <v>133.498548</v>
      </c>
      <c r="W31" s="448">
        <v>134.913554</v>
      </c>
      <c r="X31" s="85"/>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31</v>
      </c>
      <c r="C32" s="105">
        <v>34747.287808000001</v>
      </c>
      <c r="D32" s="176">
        <v>44866.870413999997</v>
      </c>
      <c r="E32" s="177">
        <v>44235.305831999998</v>
      </c>
      <c r="F32" s="105">
        <v>12912.167256000001</v>
      </c>
      <c r="G32" s="176">
        <v>15593.349135</v>
      </c>
      <c r="H32" s="177">
        <v>15549.766498999999</v>
      </c>
      <c r="I32" s="105">
        <v>6330.3799099999997</v>
      </c>
      <c r="J32" s="176">
        <v>9953.5448680000009</v>
      </c>
      <c r="K32" s="177">
        <v>9700.5819599999995</v>
      </c>
      <c r="L32" s="105">
        <v>3649.4472949999999</v>
      </c>
      <c r="M32" s="176">
        <v>8368.5944639999998</v>
      </c>
      <c r="N32" s="177">
        <v>8232.0680209999991</v>
      </c>
      <c r="O32" s="105">
        <v>11763.565488</v>
      </c>
      <c r="P32" s="176">
        <v>10740.460537999999</v>
      </c>
      <c r="Q32" s="177">
        <v>10474.463503999999</v>
      </c>
      <c r="R32" s="105">
        <v>54.155576000000003</v>
      </c>
      <c r="S32" s="176">
        <v>181.28689800000001</v>
      </c>
      <c r="T32" s="177">
        <v>248.94317899999999</v>
      </c>
      <c r="U32" s="446">
        <v>37.572282999999999</v>
      </c>
      <c r="V32" s="447">
        <v>29.634511</v>
      </c>
      <c r="W32" s="448">
        <v>29.482669000000001</v>
      </c>
      <c r="X32" s="85"/>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02" s="141" customFormat="1" ht="20.100000000000001" customHeight="1">
      <c r="A33" s="93"/>
      <c r="B33" s="104" t="s">
        <v>45</v>
      </c>
      <c r="C33" s="105">
        <v>39671.496362000005</v>
      </c>
      <c r="D33" s="176">
        <v>42461.045448000004</v>
      </c>
      <c r="E33" s="177">
        <v>42479.923747999994</v>
      </c>
      <c r="F33" s="105">
        <v>12030.810649999999</v>
      </c>
      <c r="G33" s="176">
        <v>14451.769222000001</v>
      </c>
      <c r="H33" s="177">
        <v>14789.828739</v>
      </c>
      <c r="I33" s="105">
        <v>27015.257672</v>
      </c>
      <c r="J33" s="176">
        <v>27846.428757999998</v>
      </c>
      <c r="K33" s="177">
        <v>27509.186066999999</v>
      </c>
      <c r="L33" s="105">
        <v>409.74639400000001</v>
      </c>
      <c r="M33" s="176">
        <v>0</v>
      </c>
      <c r="N33" s="177">
        <v>0</v>
      </c>
      <c r="O33" s="105">
        <v>0</v>
      </c>
      <c r="P33" s="176">
        <v>0</v>
      </c>
      <c r="Q33" s="177">
        <v>0</v>
      </c>
      <c r="R33" s="105">
        <v>215.401723</v>
      </c>
      <c r="S33" s="176">
        <v>162.51288099999999</v>
      </c>
      <c r="T33" s="177">
        <v>180.573151</v>
      </c>
      <c r="U33" s="446">
        <v>0.27992299999999998</v>
      </c>
      <c r="V33" s="447">
        <v>0.33458700000000002</v>
      </c>
      <c r="W33" s="448">
        <v>0.33579100000000001</v>
      </c>
      <c r="X33" s="85"/>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02" s="141" customFormat="1" ht="20.100000000000001" customHeight="1">
      <c r="A34" s="93"/>
      <c r="B34" s="104" t="s">
        <v>48</v>
      </c>
      <c r="C34" s="105">
        <v>22.940664999999999</v>
      </c>
      <c r="D34" s="176">
        <v>20.939309000000002</v>
      </c>
      <c r="E34" s="177">
        <v>20.619416999999999</v>
      </c>
      <c r="F34" s="105">
        <v>22.940664999999999</v>
      </c>
      <c r="G34" s="176">
        <v>20.939309000000002</v>
      </c>
      <c r="H34" s="177">
        <v>20.619416999999999</v>
      </c>
      <c r="I34" s="105">
        <v>0</v>
      </c>
      <c r="J34" s="176">
        <v>0</v>
      </c>
      <c r="K34" s="177">
        <v>0</v>
      </c>
      <c r="L34" s="105">
        <v>0</v>
      </c>
      <c r="M34" s="176">
        <v>0</v>
      </c>
      <c r="N34" s="177">
        <v>0</v>
      </c>
      <c r="O34" s="105">
        <v>0</v>
      </c>
      <c r="P34" s="176">
        <v>0</v>
      </c>
      <c r="Q34" s="177">
        <v>0</v>
      </c>
      <c r="R34" s="105">
        <v>0</v>
      </c>
      <c r="S34" s="176">
        <v>0</v>
      </c>
      <c r="T34" s="177">
        <v>0</v>
      </c>
      <c r="U34" s="446">
        <v>0</v>
      </c>
      <c r="V34" s="447">
        <v>0</v>
      </c>
      <c r="W34" s="448">
        <v>0</v>
      </c>
      <c r="X34" s="85"/>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02" s="141" customFormat="1" ht="20.100000000000001" customHeight="1">
      <c r="A35" s="93"/>
      <c r="B35" s="104" t="s">
        <v>39</v>
      </c>
      <c r="C35" s="105">
        <v>40385.625791540006</v>
      </c>
      <c r="D35" s="176">
        <v>47953.830019760004</v>
      </c>
      <c r="E35" s="177">
        <v>50140.840620090006</v>
      </c>
      <c r="F35" s="105">
        <v>4877.6459766999997</v>
      </c>
      <c r="G35" s="176">
        <v>5547.8134483699996</v>
      </c>
      <c r="H35" s="177">
        <v>5862.1436858199995</v>
      </c>
      <c r="I35" s="105">
        <v>30932.045320459998</v>
      </c>
      <c r="J35" s="176">
        <v>34673.938828749997</v>
      </c>
      <c r="K35" s="177">
        <v>35354.159344410007</v>
      </c>
      <c r="L35" s="105">
        <v>0</v>
      </c>
      <c r="M35" s="176">
        <v>0</v>
      </c>
      <c r="N35" s="177">
        <v>0</v>
      </c>
      <c r="O35" s="105">
        <v>0</v>
      </c>
      <c r="P35" s="176">
        <v>0</v>
      </c>
      <c r="Q35" s="177">
        <v>0</v>
      </c>
      <c r="R35" s="105">
        <v>4575.9344943799997</v>
      </c>
      <c r="S35" s="176">
        <v>7732.07774264</v>
      </c>
      <c r="T35" s="177">
        <v>8922.112772479999</v>
      </c>
      <c r="U35" s="446">
        <v>0</v>
      </c>
      <c r="V35" s="447">
        <v>0</v>
      </c>
      <c r="W35" s="448">
        <v>2.4248173799999999</v>
      </c>
      <c r="X35" s="85"/>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02" s="141" customFormat="1" ht="20.100000000000001" customHeight="1">
      <c r="A36" s="93"/>
      <c r="B36" s="104" t="s">
        <v>299</v>
      </c>
      <c r="C36" s="105">
        <v>10360.83769183</v>
      </c>
      <c r="D36" s="176">
        <v>48637.903844</v>
      </c>
      <c r="E36" s="177">
        <v>45616.068917999997</v>
      </c>
      <c r="F36" s="105">
        <v>3056.3999802600001</v>
      </c>
      <c r="G36" s="176">
        <v>24226.583767</v>
      </c>
      <c r="H36" s="177">
        <v>20228.324124999999</v>
      </c>
      <c r="I36" s="105">
        <v>7159.3651784700005</v>
      </c>
      <c r="J36" s="176">
        <v>24324.020353</v>
      </c>
      <c r="K36" s="177">
        <v>25296.453001999998</v>
      </c>
      <c r="L36" s="105">
        <v>0</v>
      </c>
      <c r="M36" s="176">
        <v>0</v>
      </c>
      <c r="N36" s="177">
        <v>0</v>
      </c>
      <c r="O36" s="105">
        <v>0</v>
      </c>
      <c r="P36" s="176">
        <v>0</v>
      </c>
      <c r="Q36" s="177">
        <v>0</v>
      </c>
      <c r="R36" s="105">
        <v>140.53667533000001</v>
      </c>
      <c r="S36" s="176">
        <v>0</v>
      </c>
      <c r="T36" s="177">
        <v>0</v>
      </c>
      <c r="U36" s="446">
        <v>4.5358577699999998</v>
      </c>
      <c r="V36" s="447">
        <v>87.299723999999998</v>
      </c>
      <c r="W36" s="448">
        <v>91.291791000000003</v>
      </c>
      <c r="X36" s="85"/>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02" s="141" customFormat="1" ht="20.100000000000001" customHeight="1">
      <c r="A37" s="93"/>
      <c r="B37" s="104" t="s">
        <v>66</v>
      </c>
      <c r="C37" s="105">
        <v>31311.596990999999</v>
      </c>
      <c r="D37" s="176">
        <v>30562.223434</v>
      </c>
      <c r="E37" s="177">
        <v>34950.161668000001</v>
      </c>
      <c r="F37" s="105">
        <v>17061.548999999999</v>
      </c>
      <c r="G37" s="176">
        <v>16745.346603000002</v>
      </c>
      <c r="H37" s="177">
        <v>20431.278306</v>
      </c>
      <c r="I37" s="105">
        <v>13231.734517999999</v>
      </c>
      <c r="J37" s="176">
        <v>13816.876831</v>
      </c>
      <c r="K37" s="177">
        <v>14518.883362</v>
      </c>
      <c r="L37" s="105">
        <v>0</v>
      </c>
      <c r="M37" s="176">
        <v>0</v>
      </c>
      <c r="N37" s="177">
        <v>0</v>
      </c>
      <c r="O37" s="105">
        <v>0</v>
      </c>
      <c r="P37" s="176">
        <v>0</v>
      </c>
      <c r="Q37" s="177">
        <v>0</v>
      </c>
      <c r="R37" s="105">
        <v>1018.313473</v>
      </c>
      <c r="S37" s="176">
        <v>0</v>
      </c>
      <c r="T37" s="177">
        <v>0</v>
      </c>
      <c r="U37" s="446">
        <v>0</v>
      </c>
      <c r="V37" s="447">
        <v>0</v>
      </c>
      <c r="W37" s="448">
        <v>0</v>
      </c>
      <c r="X37" s="85"/>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02" s="141" customFormat="1" ht="20.100000000000001" customHeight="1">
      <c r="A38" s="93"/>
      <c r="B38" s="104" t="s">
        <v>52</v>
      </c>
      <c r="C38" s="105">
        <v>18472.832770000001</v>
      </c>
      <c r="D38" s="176">
        <v>21287.398182000001</v>
      </c>
      <c r="E38" s="177">
        <v>21076.680936999997</v>
      </c>
      <c r="F38" s="105">
        <v>391.97209299999997</v>
      </c>
      <c r="G38" s="176">
        <v>460.10212000000001</v>
      </c>
      <c r="H38" s="177">
        <v>644.59232999999995</v>
      </c>
      <c r="I38" s="105">
        <v>13214.861623000001</v>
      </c>
      <c r="J38" s="176">
        <v>14047.578272000001</v>
      </c>
      <c r="K38" s="177">
        <v>13640.215543</v>
      </c>
      <c r="L38" s="105">
        <v>1976.680777</v>
      </c>
      <c r="M38" s="176">
        <v>3193.0756759999999</v>
      </c>
      <c r="N38" s="177">
        <v>3198.3405149999999</v>
      </c>
      <c r="O38" s="105">
        <v>2888.9097980000001</v>
      </c>
      <c r="P38" s="176">
        <v>3121.2352529999998</v>
      </c>
      <c r="Q38" s="177">
        <v>3124.865714</v>
      </c>
      <c r="R38" s="105">
        <v>0</v>
      </c>
      <c r="S38" s="176">
        <v>465</v>
      </c>
      <c r="T38" s="177">
        <v>468.25902400000001</v>
      </c>
      <c r="U38" s="446">
        <v>0.40847899999999998</v>
      </c>
      <c r="V38" s="447">
        <v>0.40686099999999997</v>
      </c>
      <c r="W38" s="448">
        <v>0.40781099999999998</v>
      </c>
      <c r="X38" s="85"/>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02" s="141" customFormat="1" ht="20.100000000000001" customHeight="1">
      <c r="A39" s="93"/>
      <c r="B39" s="104" t="s">
        <v>49</v>
      </c>
      <c r="C39" s="105">
        <v>0</v>
      </c>
      <c r="D39" s="176">
        <v>0</v>
      </c>
      <c r="E39" s="177">
        <v>0</v>
      </c>
      <c r="F39" s="105">
        <v>0</v>
      </c>
      <c r="G39" s="176">
        <v>0</v>
      </c>
      <c r="H39" s="177">
        <v>0</v>
      </c>
      <c r="I39" s="105">
        <v>0</v>
      </c>
      <c r="J39" s="176">
        <v>0</v>
      </c>
      <c r="K39" s="177">
        <v>0</v>
      </c>
      <c r="L39" s="105">
        <v>0</v>
      </c>
      <c r="M39" s="176">
        <v>0</v>
      </c>
      <c r="N39" s="177">
        <v>0</v>
      </c>
      <c r="O39" s="105">
        <v>0</v>
      </c>
      <c r="P39" s="176">
        <v>0</v>
      </c>
      <c r="Q39" s="177">
        <v>0</v>
      </c>
      <c r="R39" s="105">
        <v>0</v>
      </c>
      <c r="S39" s="176">
        <v>0</v>
      </c>
      <c r="T39" s="177">
        <v>0</v>
      </c>
      <c r="U39" s="446">
        <v>0</v>
      </c>
      <c r="V39" s="447">
        <v>0</v>
      </c>
      <c r="W39" s="448">
        <v>0</v>
      </c>
      <c r="X39" s="85"/>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02" s="141" customFormat="1" ht="20.100000000000001" customHeight="1">
      <c r="A40" s="93"/>
      <c r="B40" s="104" t="s">
        <v>42</v>
      </c>
      <c r="C40" s="105">
        <v>11608.460878</v>
      </c>
      <c r="D40" s="176">
        <v>18596.715900000003</v>
      </c>
      <c r="E40" s="177">
        <v>19114.528643000001</v>
      </c>
      <c r="F40" s="105">
        <v>5151.0763319999996</v>
      </c>
      <c r="G40" s="176">
        <v>9137.7731600000006</v>
      </c>
      <c r="H40" s="177">
        <v>9341.3954040000008</v>
      </c>
      <c r="I40" s="105">
        <v>6424.4790919999996</v>
      </c>
      <c r="J40" s="176">
        <v>9440.1937039999993</v>
      </c>
      <c r="K40" s="177">
        <v>9754.6007279999994</v>
      </c>
      <c r="L40" s="105">
        <v>0</v>
      </c>
      <c r="M40" s="176">
        <v>0</v>
      </c>
      <c r="N40" s="177">
        <v>0</v>
      </c>
      <c r="O40" s="105">
        <v>0</v>
      </c>
      <c r="P40" s="176">
        <v>0</v>
      </c>
      <c r="Q40" s="177">
        <v>0</v>
      </c>
      <c r="R40" s="105">
        <v>32.905453999999999</v>
      </c>
      <c r="S40" s="176">
        <v>18.749036</v>
      </c>
      <c r="T40" s="177">
        <v>18.532511</v>
      </c>
      <c r="U40" s="446">
        <v>0</v>
      </c>
      <c r="V40" s="447">
        <v>0</v>
      </c>
      <c r="W40" s="448">
        <v>0</v>
      </c>
      <c r="X40" s="85"/>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02" s="141" customFormat="1" ht="20.100000000000001" customHeight="1">
      <c r="A41" s="93"/>
      <c r="B41" s="104" t="s">
        <v>234</v>
      </c>
      <c r="C41" s="105">
        <v>1.4425E-2</v>
      </c>
      <c r="D41" s="176">
        <v>10278.997613</v>
      </c>
      <c r="E41" s="177">
        <v>12950.815348</v>
      </c>
      <c r="F41" s="105">
        <v>1.4425E-2</v>
      </c>
      <c r="G41" s="176">
        <v>10278.997613</v>
      </c>
      <c r="H41" s="177">
        <v>12950.815348</v>
      </c>
      <c r="I41" s="105">
        <v>0</v>
      </c>
      <c r="J41" s="176">
        <v>0</v>
      </c>
      <c r="K41" s="177">
        <v>0</v>
      </c>
      <c r="L41" s="105">
        <v>0</v>
      </c>
      <c r="M41" s="176">
        <v>0</v>
      </c>
      <c r="N41" s="177">
        <v>0</v>
      </c>
      <c r="O41" s="105">
        <v>0</v>
      </c>
      <c r="P41" s="176">
        <v>0</v>
      </c>
      <c r="Q41" s="177">
        <v>0</v>
      </c>
      <c r="R41" s="105">
        <v>0</v>
      </c>
      <c r="S41" s="176">
        <v>0</v>
      </c>
      <c r="T41" s="177">
        <v>0</v>
      </c>
      <c r="U41" s="446">
        <v>0</v>
      </c>
      <c r="V41" s="447">
        <v>0</v>
      </c>
      <c r="W41" s="448">
        <v>0</v>
      </c>
      <c r="X41" s="85"/>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02" s="141" customFormat="1" ht="20.100000000000001" customHeight="1">
      <c r="A42" s="93"/>
      <c r="B42" s="104" t="s">
        <v>59</v>
      </c>
      <c r="C42" s="105">
        <v>12180.08027531</v>
      </c>
      <c r="D42" s="176">
        <v>13640.75679284</v>
      </c>
      <c r="E42" s="177">
        <v>13859.493312920002</v>
      </c>
      <c r="F42" s="105">
        <v>574.99634162999996</v>
      </c>
      <c r="G42" s="176">
        <v>654.00287302999993</v>
      </c>
      <c r="H42" s="177">
        <v>682.24969633000001</v>
      </c>
      <c r="I42" s="105">
        <v>10138.915458219999</v>
      </c>
      <c r="J42" s="176">
        <v>11787.80336455</v>
      </c>
      <c r="K42" s="177">
        <v>11987.29968129</v>
      </c>
      <c r="L42" s="105">
        <v>0</v>
      </c>
      <c r="M42" s="176">
        <v>0</v>
      </c>
      <c r="N42" s="177">
        <v>0</v>
      </c>
      <c r="O42" s="105">
        <v>0</v>
      </c>
      <c r="P42" s="176">
        <v>0</v>
      </c>
      <c r="Q42" s="177">
        <v>0</v>
      </c>
      <c r="R42" s="105">
        <v>1465.7571326700001</v>
      </c>
      <c r="S42" s="176">
        <v>1198.5110629799999</v>
      </c>
      <c r="T42" s="177">
        <v>1189.50256898</v>
      </c>
      <c r="U42" s="446">
        <v>0.41134278999999996</v>
      </c>
      <c r="V42" s="447">
        <v>0.43949228000000001</v>
      </c>
      <c r="W42" s="448">
        <v>0.44136632000000003</v>
      </c>
      <c r="X42" s="85"/>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02" s="141" customFormat="1" ht="20.100000000000001" customHeight="1">
      <c r="A43" s="93"/>
      <c r="B43" s="104" t="s">
        <v>64</v>
      </c>
      <c r="C43" s="105">
        <v>7526.7133702800002</v>
      </c>
      <c r="D43" s="176">
        <v>10297.822158610001</v>
      </c>
      <c r="E43" s="177">
        <v>9793.3462345399985</v>
      </c>
      <c r="F43" s="105">
        <v>1467.42963596</v>
      </c>
      <c r="G43" s="176">
        <v>1759.4111309</v>
      </c>
      <c r="H43" s="177">
        <v>1721.2840767299999</v>
      </c>
      <c r="I43" s="105">
        <v>5732.8939721999996</v>
      </c>
      <c r="J43" s="176">
        <v>6784.9809290499998</v>
      </c>
      <c r="K43" s="177">
        <v>6619.8980943500001</v>
      </c>
      <c r="L43" s="105">
        <v>227.91662683999999</v>
      </c>
      <c r="M43" s="176">
        <v>1035.83221607</v>
      </c>
      <c r="N43" s="177">
        <v>740.05228088000001</v>
      </c>
      <c r="O43" s="105">
        <v>0</v>
      </c>
      <c r="P43" s="176">
        <v>0</v>
      </c>
      <c r="Q43" s="177">
        <v>0</v>
      </c>
      <c r="R43" s="105">
        <v>98.473135280000008</v>
      </c>
      <c r="S43" s="176">
        <v>717.59788259000004</v>
      </c>
      <c r="T43" s="177">
        <v>712.11178258000007</v>
      </c>
      <c r="U43" s="446">
        <v>0</v>
      </c>
      <c r="V43" s="447">
        <v>0</v>
      </c>
      <c r="W43" s="448">
        <v>0</v>
      </c>
      <c r="X43" s="85"/>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02" s="141" customFormat="1" ht="20.100000000000001" customHeight="1">
      <c r="A44" s="93"/>
      <c r="B44" s="104" t="s">
        <v>57</v>
      </c>
      <c r="C44" s="105">
        <v>11214.128336000002</v>
      </c>
      <c r="D44" s="176">
        <v>10545.384883999999</v>
      </c>
      <c r="E44" s="177">
        <v>11181.542170000001</v>
      </c>
      <c r="F44" s="105">
        <v>7125.5073620000003</v>
      </c>
      <c r="G44" s="176">
        <v>7474.3676320000004</v>
      </c>
      <c r="H44" s="177">
        <v>7801.9695350000002</v>
      </c>
      <c r="I44" s="105">
        <v>2294.069207</v>
      </c>
      <c r="J44" s="176">
        <v>1630.5105149999999</v>
      </c>
      <c r="K44" s="177">
        <v>2188.9074930000002</v>
      </c>
      <c r="L44" s="105">
        <v>0</v>
      </c>
      <c r="M44" s="176">
        <v>0</v>
      </c>
      <c r="N44" s="177">
        <v>0</v>
      </c>
      <c r="O44" s="105">
        <v>0</v>
      </c>
      <c r="P44" s="176">
        <v>0</v>
      </c>
      <c r="Q44" s="177">
        <v>0</v>
      </c>
      <c r="R44" s="105">
        <v>1794.5517669999999</v>
      </c>
      <c r="S44" s="176">
        <v>1440.5067369999999</v>
      </c>
      <c r="T44" s="177">
        <v>1190.6651420000001</v>
      </c>
      <c r="U44" s="446">
        <v>0</v>
      </c>
      <c r="V44" s="447">
        <v>0</v>
      </c>
      <c r="W44" s="448">
        <v>0</v>
      </c>
      <c r="X44" s="85"/>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02" s="141" customFormat="1" ht="20.100000000000001" customHeight="1">
      <c r="A45" s="93"/>
      <c r="B45" s="104" t="s">
        <v>60</v>
      </c>
      <c r="C45" s="105">
        <v>39990.666520999999</v>
      </c>
      <c r="D45" s="176">
        <v>0</v>
      </c>
      <c r="E45" s="177">
        <v>0</v>
      </c>
      <c r="F45" s="105">
        <v>24301.926525999999</v>
      </c>
      <c r="G45" s="176">
        <v>0</v>
      </c>
      <c r="H45" s="177">
        <v>0</v>
      </c>
      <c r="I45" s="105">
        <v>14664.488869000001</v>
      </c>
      <c r="J45" s="176">
        <v>0</v>
      </c>
      <c r="K45" s="177">
        <v>0</v>
      </c>
      <c r="L45" s="105">
        <v>100.179917</v>
      </c>
      <c r="M45" s="176">
        <v>0</v>
      </c>
      <c r="N45" s="177">
        <v>0</v>
      </c>
      <c r="O45" s="105">
        <v>0</v>
      </c>
      <c r="P45" s="176">
        <v>0</v>
      </c>
      <c r="Q45" s="177">
        <v>0</v>
      </c>
      <c r="R45" s="105">
        <v>860.42817300000002</v>
      </c>
      <c r="S45" s="176">
        <v>0</v>
      </c>
      <c r="T45" s="177">
        <v>0</v>
      </c>
      <c r="U45" s="446">
        <v>63.643036000000002</v>
      </c>
      <c r="V45" s="447">
        <v>0</v>
      </c>
      <c r="W45" s="448">
        <v>0</v>
      </c>
      <c r="X45" s="85"/>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02" s="141" customFormat="1" ht="20.100000000000001" customHeight="1">
      <c r="A46" s="93"/>
      <c r="B46" s="104" t="s">
        <v>226</v>
      </c>
      <c r="C46" s="105">
        <v>5157.6341632000003</v>
      </c>
      <c r="D46" s="176">
        <v>8232.5936401899999</v>
      </c>
      <c r="E46" s="177">
        <v>8383.7204721999988</v>
      </c>
      <c r="F46" s="105">
        <v>345.26637285999999</v>
      </c>
      <c r="G46" s="176">
        <v>1460.6128183199999</v>
      </c>
      <c r="H46" s="177">
        <v>1286.9756076900001</v>
      </c>
      <c r="I46" s="105">
        <v>2449.6782231300003</v>
      </c>
      <c r="J46" s="176">
        <v>4931.5779613999994</v>
      </c>
      <c r="K46" s="177">
        <v>5350.4651374799996</v>
      </c>
      <c r="L46" s="105">
        <v>20.034027680000001</v>
      </c>
      <c r="M46" s="176">
        <v>20.904166010000001</v>
      </c>
      <c r="N46" s="177">
        <v>0</v>
      </c>
      <c r="O46" s="105">
        <v>0</v>
      </c>
      <c r="P46" s="176">
        <v>0</v>
      </c>
      <c r="Q46" s="177">
        <v>0</v>
      </c>
      <c r="R46" s="105">
        <v>2342.6555395300002</v>
      </c>
      <c r="S46" s="176">
        <v>1818.9655901199999</v>
      </c>
      <c r="T46" s="177">
        <v>1744.98623251</v>
      </c>
      <c r="U46" s="446">
        <v>0</v>
      </c>
      <c r="V46" s="447">
        <v>0.53310433999999995</v>
      </c>
      <c r="W46" s="448">
        <v>1.2934945200000001</v>
      </c>
      <c r="X46" s="85"/>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02" s="141" customFormat="1" ht="20.100000000000001" customHeight="1">
      <c r="A47" s="93"/>
      <c r="B47" s="104" t="s">
        <v>74</v>
      </c>
      <c r="C47" s="105">
        <v>2460.4432079999997</v>
      </c>
      <c r="D47" s="176">
        <v>4780.1568480000005</v>
      </c>
      <c r="E47" s="177">
        <v>4789.9049780000005</v>
      </c>
      <c r="F47" s="105">
        <v>1.1491990000000001</v>
      </c>
      <c r="G47" s="176">
        <v>1.080838</v>
      </c>
      <c r="H47" s="177">
        <v>1.080838</v>
      </c>
      <c r="I47" s="105">
        <v>0</v>
      </c>
      <c r="J47" s="176">
        <v>0</v>
      </c>
      <c r="K47" s="177">
        <v>0</v>
      </c>
      <c r="L47" s="105">
        <v>0</v>
      </c>
      <c r="M47" s="176">
        <v>0</v>
      </c>
      <c r="N47" s="177">
        <v>0</v>
      </c>
      <c r="O47" s="105">
        <v>0</v>
      </c>
      <c r="P47" s="176">
        <v>2521.258722</v>
      </c>
      <c r="Q47" s="177">
        <v>2530.1804440000001</v>
      </c>
      <c r="R47" s="105">
        <v>2458.9503719999998</v>
      </c>
      <c r="S47" s="176">
        <v>2257.5060429999999</v>
      </c>
      <c r="T47" s="177">
        <v>2258.3320229999999</v>
      </c>
      <c r="U47" s="446">
        <v>0.34363700000000003</v>
      </c>
      <c r="V47" s="447">
        <v>0.31124499999999999</v>
      </c>
      <c r="W47" s="448">
        <v>0.31167299999999998</v>
      </c>
      <c r="X47" s="85"/>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row>
    <row r="48" spans="1:102" s="141" customFormat="1" ht="20.100000000000001" customHeight="1">
      <c r="A48" s="93"/>
      <c r="B48" s="104" t="s">
        <v>72</v>
      </c>
      <c r="C48" s="105">
        <v>4674.9832750000005</v>
      </c>
      <c r="D48" s="176">
        <v>5511.1697349999995</v>
      </c>
      <c r="E48" s="177">
        <v>5264.4239390000002</v>
      </c>
      <c r="F48" s="105">
        <v>1204.7068400000001</v>
      </c>
      <c r="G48" s="176">
        <v>2110.1337050000002</v>
      </c>
      <c r="H48" s="177">
        <v>1927.295359</v>
      </c>
      <c r="I48" s="105">
        <v>430.55012299999999</v>
      </c>
      <c r="J48" s="176">
        <v>301.660709</v>
      </c>
      <c r="K48" s="177">
        <v>399.53209399999997</v>
      </c>
      <c r="L48" s="105">
        <v>0</v>
      </c>
      <c r="M48" s="176">
        <v>0</v>
      </c>
      <c r="N48" s="177">
        <v>0</v>
      </c>
      <c r="O48" s="105">
        <v>0</v>
      </c>
      <c r="P48" s="176">
        <v>0</v>
      </c>
      <c r="Q48" s="177">
        <v>0</v>
      </c>
      <c r="R48" s="105">
        <v>3039.6709540000002</v>
      </c>
      <c r="S48" s="176">
        <v>3099.012796</v>
      </c>
      <c r="T48" s="177">
        <v>2937.329862</v>
      </c>
      <c r="U48" s="446">
        <v>5.5357999999999997E-2</v>
      </c>
      <c r="V48" s="447">
        <v>0.36252499999999999</v>
      </c>
      <c r="W48" s="448">
        <v>0.26662400000000003</v>
      </c>
      <c r="X48" s="85"/>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spans="1:102" s="141" customFormat="1" ht="20.100000000000001" customHeight="1">
      <c r="A49" s="93"/>
      <c r="B49" s="104" t="s">
        <v>41</v>
      </c>
      <c r="C49" s="105">
        <v>9517.0002709700002</v>
      </c>
      <c r="D49" s="176">
        <v>4104.4839349800004</v>
      </c>
      <c r="E49" s="177">
        <v>4408.30812573</v>
      </c>
      <c r="F49" s="105">
        <v>568.91036913999994</v>
      </c>
      <c r="G49" s="176">
        <v>441.73965189999996</v>
      </c>
      <c r="H49" s="177">
        <v>361.76710785</v>
      </c>
      <c r="I49" s="105">
        <v>0</v>
      </c>
      <c r="J49" s="176">
        <v>0</v>
      </c>
      <c r="K49" s="177">
        <v>0</v>
      </c>
      <c r="L49" s="105">
        <v>0</v>
      </c>
      <c r="M49" s="176">
        <v>0</v>
      </c>
      <c r="N49" s="177">
        <v>0</v>
      </c>
      <c r="O49" s="105">
        <v>0</v>
      </c>
      <c r="P49" s="176">
        <v>0</v>
      </c>
      <c r="Q49" s="177">
        <v>0</v>
      </c>
      <c r="R49" s="105">
        <v>8948.0899018300006</v>
      </c>
      <c r="S49" s="176">
        <v>3662.7442830800001</v>
      </c>
      <c r="T49" s="177">
        <v>4046.5410178800003</v>
      </c>
      <c r="U49" s="446">
        <v>0</v>
      </c>
      <c r="V49" s="447">
        <v>0</v>
      </c>
      <c r="W49" s="448">
        <v>0</v>
      </c>
      <c r="X49" s="85"/>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02" s="141" customFormat="1" ht="20.100000000000001" customHeight="1">
      <c r="A50" s="93"/>
      <c r="B50" s="104" t="s">
        <v>38</v>
      </c>
      <c r="C50" s="105">
        <v>3010.9851189999999</v>
      </c>
      <c r="D50" s="179">
        <v>2011.124738</v>
      </c>
      <c r="E50" s="180">
        <v>3059.2972759999998</v>
      </c>
      <c r="F50" s="105">
        <v>3010.985115</v>
      </c>
      <c r="G50" s="179">
        <v>2011.124738</v>
      </c>
      <c r="H50" s="180">
        <v>3059.2972759999998</v>
      </c>
      <c r="I50" s="105">
        <v>0</v>
      </c>
      <c r="J50" s="179">
        <v>0</v>
      </c>
      <c r="K50" s="180">
        <v>0</v>
      </c>
      <c r="L50" s="105">
        <v>0</v>
      </c>
      <c r="M50" s="179">
        <v>0</v>
      </c>
      <c r="N50" s="180">
        <v>0</v>
      </c>
      <c r="O50" s="105">
        <v>0</v>
      </c>
      <c r="P50" s="179">
        <v>0</v>
      </c>
      <c r="Q50" s="180">
        <v>0</v>
      </c>
      <c r="R50" s="105">
        <v>3.9999999999999998E-6</v>
      </c>
      <c r="S50" s="179">
        <v>0</v>
      </c>
      <c r="T50" s="180">
        <v>0</v>
      </c>
      <c r="U50" s="446">
        <v>0</v>
      </c>
      <c r="V50" s="447">
        <v>0</v>
      </c>
      <c r="W50" s="448">
        <v>0</v>
      </c>
      <c r="X50" s="85"/>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02" s="141" customFormat="1" ht="20.100000000000001" customHeight="1">
      <c r="A51" s="93"/>
      <c r="B51" s="104" t="s">
        <v>232</v>
      </c>
      <c r="C51" s="105">
        <v>5640.5043910000004</v>
      </c>
      <c r="D51" s="176">
        <v>5279.1274050000002</v>
      </c>
      <c r="E51" s="177">
        <v>5275.8521360000004</v>
      </c>
      <c r="F51" s="105">
        <v>3407.1865640000001</v>
      </c>
      <c r="G51" s="176">
        <v>2936.973602</v>
      </c>
      <c r="H51" s="177">
        <v>2887.5670150000001</v>
      </c>
      <c r="I51" s="105">
        <v>2233.1651470000002</v>
      </c>
      <c r="J51" s="176">
        <v>2340.7010959999998</v>
      </c>
      <c r="K51" s="177">
        <v>2386.8235850000001</v>
      </c>
      <c r="L51" s="105">
        <v>0</v>
      </c>
      <c r="M51" s="176">
        <v>0</v>
      </c>
      <c r="N51" s="177">
        <v>0</v>
      </c>
      <c r="O51" s="105">
        <v>0</v>
      </c>
      <c r="P51" s="176">
        <v>0</v>
      </c>
      <c r="Q51" s="177">
        <v>0</v>
      </c>
      <c r="R51" s="105">
        <v>0</v>
      </c>
      <c r="S51" s="176">
        <v>0</v>
      </c>
      <c r="T51" s="177">
        <v>0</v>
      </c>
      <c r="U51" s="446">
        <v>0.15268000000000001</v>
      </c>
      <c r="V51" s="447">
        <v>1.452707</v>
      </c>
      <c r="W51" s="448">
        <v>1.4615359999999999</v>
      </c>
      <c r="X51" s="85"/>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02" s="141" customFormat="1" ht="20.100000000000001" customHeight="1">
      <c r="A52" s="93"/>
      <c r="B52" s="104" t="s">
        <v>63</v>
      </c>
      <c r="C52" s="105">
        <v>3907.833979</v>
      </c>
      <c r="D52" s="179">
        <v>3688.103302</v>
      </c>
      <c r="E52" s="180">
        <v>3988.9304929999998</v>
      </c>
      <c r="F52" s="105">
        <v>0</v>
      </c>
      <c r="G52" s="179">
        <v>0</v>
      </c>
      <c r="H52" s="180">
        <v>0</v>
      </c>
      <c r="I52" s="105">
        <v>107.62915599999999</v>
      </c>
      <c r="J52" s="179">
        <v>71.208348999999998</v>
      </c>
      <c r="K52" s="180">
        <v>288.237909</v>
      </c>
      <c r="L52" s="105">
        <v>0</v>
      </c>
      <c r="M52" s="179">
        <v>0</v>
      </c>
      <c r="N52" s="180">
        <v>0</v>
      </c>
      <c r="O52" s="105">
        <v>0</v>
      </c>
      <c r="P52" s="179">
        <v>0</v>
      </c>
      <c r="Q52" s="180">
        <v>0</v>
      </c>
      <c r="R52" s="105">
        <v>3800.204823</v>
      </c>
      <c r="S52" s="179">
        <v>3616.894953</v>
      </c>
      <c r="T52" s="180">
        <v>3700.6925839999999</v>
      </c>
      <c r="U52" s="446">
        <v>0</v>
      </c>
      <c r="V52" s="447">
        <v>0</v>
      </c>
      <c r="W52" s="448">
        <v>0</v>
      </c>
      <c r="X52" s="85"/>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02" s="141" customFormat="1" ht="19.5" customHeight="1">
      <c r="A53" s="93"/>
      <c r="B53" s="104" t="s">
        <v>54</v>
      </c>
      <c r="C53" s="105">
        <v>1192.55349</v>
      </c>
      <c r="D53" s="176">
        <v>2674.9140659999998</v>
      </c>
      <c r="E53" s="177">
        <v>3340.1852199999998</v>
      </c>
      <c r="F53" s="105">
        <v>416.08463699999999</v>
      </c>
      <c r="G53" s="176">
        <v>1236.7283420000001</v>
      </c>
      <c r="H53" s="177">
        <v>1019.709253</v>
      </c>
      <c r="I53" s="105">
        <v>683.20720500000004</v>
      </c>
      <c r="J53" s="176">
        <v>1053.2380820000001</v>
      </c>
      <c r="K53" s="177">
        <v>1935.015545</v>
      </c>
      <c r="L53" s="105">
        <v>92.385112000000007</v>
      </c>
      <c r="M53" s="176">
        <v>384.27292599999998</v>
      </c>
      <c r="N53" s="177">
        <v>384.78569599999997</v>
      </c>
      <c r="O53" s="105">
        <v>0</v>
      </c>
      <c r="P53" s="176">
        <v>0</v>
      </c>
      <c r="Q53" s="177">
        <v>0</v>
      </c>
      <c r="R53" s="105">
        <v>0</v>
      </c>
      <c r="S53" s="176">
        <v>0</v>
      </c>
      <c r="T53" s="177">
        <v>0</v>
      </c>
      <c r="U53" s="446">
        <v>0.87653599999999998</v>
      </c>
      <c r="V53" s="447">
        <v>0.67471599999999998</v>
      </c>
      <c r="W53" s="448">
        <v>0.67472600000000005</v>
      </c>
      <c r="X53" s="85"/>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02" s="141" customFormat="1" ht="19.5" customHeight="1">
      <c r="A54" s="93"/>
      <c r="B54" s="104" t="s">
        <v>185</v>
      </c>
      <c r="C54" s="105">
        <v>35.153216479999998</v>
      </c>
      <c r="D54" s="179">
        <v>27.717270940000002</v>
      </c>
      <c r="E54" s="180">
        <v>23.56555663</v>
      </c>
      <c r="F54" s="105">
        <v>35.153216479999998</v>
      </c>
      <c r="G54" s="179">
        <v>27.717270940000002</v>
      </c>
      <c r="H54" s="180">
        <v>23.56555663</v>
      </c>
      <c r="I54" s="105">
        <v>0</v>
      </c>
      <c r="J54" s="179">
        <v>0</v>
      </c>
      <c r="K54" s="180">
        <v>0</v>
      </c>
      <c r="L54" s="105">
        <v>0</v>
      </c>
      <c r="M54" s="179">
        <v>0</v>
      </c>
      <c r="N54" s="180">
        <v>0</v>
      </c>
      <c r="O54" s="105">
        <v>0</v>
      </c>
      <c r="P54" s="179">
        <v>0</v>
      </c>
      <c r="Q54" s="180">
        <v>0</v>
      </c>
      <c r="R54" s="105">
        <v>0</v>
      </c>
      <c r="S54" s="179">
        <v>0</v>
      </c>
      <c r="T54" s="180">
        <v>0</v>
      </c>
      <c r="U54" s="446">
        <v>0</v>
      </c>
      <c r="V54" s="447">
        <v>0</v>
      </c>
      <c r="W54" s="448">
        <v>0</v>
      </c>
      <c r="X54" s="85"/>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02" s="141" customFormat="1" ht="19.5" customHeight="1">
      <c r="A55" s="93"/>
      <c r="B55" s="104" t="s">
        <v>53</v>
      </c>
      <c r="C55" s="105">
        <v>0</v>
      </c>
      <c r="D55" s="179">
        <v>0</v>
      </c>
      <c r="E55" s="180">
        <v>0</v>
      </c>
      <c r="F55" s="105">
        <v>0</v>
      </c>
      <c r="G55" s="179">
        <v>0</v>
      </c>
      <c r="H55" s="180">
        <v>0</v>
      </c>
      <c r="I55" s="105">
        <v>0</v>
      </c>
      <c r="J55" s="179">
        <v>0</v>
      </c>
      <c r="K55" s="180">
        <v>0</v>
      </c>
      <c r="L55" s="105">
        <v>0</v>
      </c>
      <c r="M55" s="179">
        <v>0</v>
      </c>
      <c r="N55" s="180">
        <v>0</v>
      </c>
      <c r="O55" s="105">
        <v>0</v>
      </c>
      <c r="P55" s="179">
        <v>0</v>
      </c>
      <c r="Q55" s="180">
        <v>0</v>
      </c>
      <c r="R55" s="105">
        <v>0</v>
      </c>
      <c r="S55" s="179">
        <v>0</v>
      </c>
      <c r="T55" s="180">
        <v>0</v>
      </c>
      <c r="U55" s="446">
        <v>0</v>
      </c>
      <c r="V55" s="447">
        <v>0</v>
      </c>
      <c r="W55" s="448">
        <v>0</v>
      </c>
      <c r="X55" s="85"/>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row>
    <row r="56" spans="1:102" s="141" customFormat="1" ht="19.5" customHeight="1">
      <c r="A56" s="93"/>
      <c r="B56" s="104" t="s">
        <v>235</v>
      </c>
      <c r="C56" s="105">
        <v>0</v>
      </c>
      <c r="D56" s="176">
        <v>2.5000000000000001E-2</v>
      </c>
      <c r="E56" s="177">
        <v>2.5000000000000001E-2</v>
      </c>
      <c r="F56" s="105">
        <v>0</v>
      </c>
      <c r="G56" s="176">
        <v>2.5000000000000001E-2</v>
      </c>
      <c r="H56" s="177">
        <v>2.5000000000000001E-2</v>
      </c>
      <c r="I56" s="105">
        <v>0</v>
      </c>
      <c r="J56" s="176">
        <v>0</v>
      </c>
      <c r="K56" s="177">
        <v>0</v>
      </c>
      <c r="L56" s="105">
        <v>0</v>
      </c>
      <c r="M56" s="176">
        <v>0</v>
      </c>
      <c r="N56" s="177">
        <v>0</v>
      </c>
      <c r="O56" s="105">
        <v>0</v>
      </c>
      <c r="P56" s="176">
        <v>0</v>
      </c>
      <c r="Q56" s="177">
        <v>0</v>
      </c>
      <c r="R56" s="105">
        <v>0</v>
      </c>
      <c r="S56" s="176">
        <v>0</v>
      </c>
      <c r="T56" s="177">
        <v>0</v>
      </c>
      <c r="U56" s="446">
        <v>0</v>
      </c>
      <c r="V56" s="447">
        <v>0</v>
      </c>
      <c r="W56" s="448">
        <v>0</v>
      </c>
      <c r="X56" s="85"/>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c r="CM56" s="140"/>
      <c r="CN56" s="140"/>
      <c r="CO56" s="140"/>
      <c r="CP56" s="140"/>
      <c r="CQ56" s="140"/>
      <c r="CR56" s="140"/>
      <c r="CS56" s="140"/>
      <c r="CT56" s="140"/>
      <c r="CU56" s="140"/>
      <c r="CV56" s="140"/>
      <c r="CW56" s="140"/>
      <c r="CX56" s="140"/>
    </row>
    <row r="57" spans="1:102" s="141" customFormat="1" ht="19.5" customHeight="1">
      <c r="A57" s="93"/>
      <c r="B57" s="104" t="s">
        <v>300</v>
      </c>
      <c r="C57" s="105">
        <v>0</v>
      </c>
      <c r="D57" s="176">
        <v>0</v>
      </c>
      <c r="E57" s="177">
        <v>5.1504136100000002</v>
      </c>
      <c r="F57" s="105">
        <v>0</v>
      </c>
      <c r="G57" s="176">
        <v>0</v>
      </c>
      <c r="H57" s="177">
        <v>5.1504136100000002</v>
      </c>
      <c r="I57" s="105">
        <v>0</v>
      </c>
      <c r="J57" s="176">
        <v>0</v>
      </c>
      <c r="K57" s="177">
        <v>0</v>
      </c>
      <c r="L57" s="105">
        <v>0</v>
      </c>
      <c r="M57" s="176">
        <v>0</v>
      </c>
      <c r="N57" s="177">
        <v>0</v>
      </c>
      <c r="O57" s="105">
        <v>0</v>
      </c>
      <c r="P57" s="176">
        <v>0</v>
      </c>
      <c r="Q57" s="177">
        <v>0</v>
      </c>
      <c r="R57" s="105">
        <v>0</v>
      </c>
      <c r="S57" s="176">
        <v>0</v>
      </c>
      <c r="T57" s="177">
        <v>0</v>
      </c>
      <c r="U57" s="446">
        <v>0</v>
      </c>
      <c r="V57" s="447">
        <v>0</v>
      </c>
      <c r="W57" s="448">
        <v>0</v>
      </c>
      <c r="X57" s="85"/>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c r="CM57" s="140"/>
      <c r="CN57" s="140"/>
      <c r="CO57" s="140"/>
      <c r="CP57" s="140"/>
      <c r="CQ57" s="140"/>
      <c r="CR57" s="140"/>
      <c r="CS57" s="140"/>
      <c r="CT57" s="140"/>
      <c r="CU57" s="140"/>
      <c r="CV57" s="140"/>
      <c r="CW57" s="140"/>
      <c r="CX57" s="140"/>
    </row>
    <row r="58" spans="1:102" s="141" customFormat="1" ht="19.5" customHeight="1">
      <c r="A58" s="93"/>
      <c r="B58" s="104" t="s">
        <v>68</v>
      </c>
      <c r="C58" s="105">
        <v>32.551434999999998</v>
      </c>
      <c r="D58" s="176">
        <v>484.50000599999998</v>
      </c>
      <c r="E58" s="177">
        <v>578.44998999999996</v>
      </c>
      <c r="F58" s="105">
        <v>32.510136000000003</v>
      </c>
      <c r="G58" s="176">
        <v>484.48012299999999</v>
      </c>
      <c r="H58" s="177">
        <v>578.43003499999998</v>
      </c>
      <c r="I58" s="105">
        <v>0</v>
      </c>
      <c r="J58" s="176">
        <v>0</v>
      </c>
      <c r="K58" s="177">
        <v>0</v>
      </c>
      <c r="L58" s="105">
        <v>0</v>
      </c>
      <c r="M58" s="176">
        <v>0</v>
      </c>
      <c r="N58" s="177">
        <v>0</v>
      </c>
      <c r="O58" s="105">
        <v>0</v>
      </c>
      <c r="P58" s="176">
        <v>0</v>
      </c>
      <c r="Q58" s="177">
        <v>0</v>
      </c>
      <c r="R58" s="105">
        <v>0</v>
      </c>
      <c r="S58" s="176">
        <v>0</v>
      </c>
      <c r="T58" s="177">
        <v>0</v>
      </c>
      <c r="U58" s="446">
        <v>4.1299000000000002E-2</v>
      </c>
      <c r="V58" s="447">
        <v>1.9883000000000001E-2</v>
      </c>
      <c r="W58" s="448">
        <v>1.9955000000000001E-2</v>
      </c>
      <c r="X58" s="85"/>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c r="CM58" s="140"/>
      <c r="CN58" s="140"/>
      <c r="CO58" s="140"/>
      <c r="CP58" s="140"/>
      <c r="CQ58" s="140"/>
      <c r="CR58" s="140"/>
      <c r="CS58" s="140"/>
      <c r="CT58" s="140"/>
      <c r="CU58" s="140"/>
      <c r="CV58" s="140"/>
      <c r="CW58" s="140"/>
      <c r="CX58" s="140"/>
    </row>
    <row r="59" spans="1:102" s="141" customFormat="1" ht="19.5" customHeight="1">
      <c r="A59" s="93"/>
      <c r="B59" s="104" t="s">
        <v>55</v>
      </c>
      <c r="C59" s="105">
        <v>196.82634400000001</v>
      </c>
      <c r="D59" s="176">
        <v>269.24098600000002</v>
      </c>
      <c r="E59" s="177">
        <v>274.002836</v>
      </c>
      <c r="F59" s="105">
        <v>0</v>
      </c>
      <c r="G59" s="176">
        <v>0</v>
      </c>
      <c r="H59" s="177">
        <v>0</v>
      </c>
      <c r="I59" s="105">
        <v>196.82634400000001</v>
      </c>
      <c r="J59" s="176">
        <v>269.24098600000002</v>
      </c>
      <c r="K59" s="177">
        <v>274.002836</v>
      </c>
      <c r="L59" s="105">
        <v>0</v>
      </c>
      <c r="M59" s="176">
        <v>0</v>
      </c>
      <c r="N59" s="177">
        <v>0</v>
      </c>
      <c r="O59" s="105">
        <v>0</v>
      </c>
      <c r="P59" s="176">
        <v>0</v>
      </c>
      <c r="Q59" s="177">
        <v>0</v>
      </c>
      <c r="R59" s="105">
        <v>0</v>
      </c>
      <c r="S59" s="176">
        <v>0</v>
      </c>
      <c r="T59" s="177">
        <v>0</v>
      </c>
      <c r="U59" s="446">
        <v>0</v>
      </c>
      <c r="V59" s="447">
        <v>0</v>
      </c>
      <c r="W59" s="448">
        <v>0</v>
      </c>
      <c r="X59" s="85"/>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c r="CM59" s="140"/>
      <c r="CN59" s="140"/>
      <c r="CO59" s="140"/>
      <c r="CP59" s="140"/>
      <c r="CQ59" s="140"/>
      <c r="CR59" s="140"/>
      <c r="CS59" s="140"/>
      <c r="CT59" s="140"/>
      <c r="CU59" s="140"/>
      <c r="CV59" s="140"/>
      <c r="CW59" s="140"/>
      <c r="CX59" s="140"/>
    </row>
    <row r="60" spans="1:102" s="141" customFormat="1" ht="19.5" customHeight="1">
      <c r="A60" s="93"/>
      <c r="B60" s="104" t="s">
        <v>50</v>
      </c>
      <c r="C60" s="105">
        <v>57003.365084999998</v>
      </c>
      <c r="D60" s="176" t="s">
        <v>301</v>
      </c>
      <c r="E60" s="177" t="s">
        <v>301</v>
      </c>
      <c r="F60" s="105">
        <v>11689.160039</v>
      </c>
      <c r="G60" s="176" t="s">
        <v>301</v>
      </c>
      <c r="H60" s="177" t="s">
        <v>301</v>
      </c>
      <c r="I60" s="105">
        <v>45218.086218999997</v>
      </c>
      <c r="J60" s="176" t="s">
        <v>301</v>
      </c>
      <c r="K60" s="177" t="s">
        <v>301</v>
      </c>
      <c r="L60" s="105">
        <v>0</v>
      </c>
      <c r="M60" s="176">
        <v>0</v>
      </c>
      <c r="N60" s="177">
        <v>0</v>
      </c>
      <c r="O60" s="105">
        <v>0</v>
      </c>
      <c r="P60" s="176">
        <v>0</v>
      </c>
      <c r="Q60" s="177">
        <v>0</v>
      </c>
      <c r="R60" s="105">
        <v>3.5675949999999998</v>
      </c>
      <c r="S60" s="176" t="s">
        <v>301</v>
      </c>
      <c r="T60" s="177" t="s">
        <v>301</v>
      </c>
      <c r="U60" s="446">
        <v>92.551231999999999</v>
      </c>
      <c r="V60" s="176" t="s">
        <v>301</v>
      </c>
      <c r="W60" s="177" t="s">
        <v>301</v>
      </c>
      <c r="X60" s="85"/>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c r="CM60" s="140"/>
      <c r="CN60" s="140"/>
      <c r="CO60" s="140"/>
      <c r="CP60" s="140"/>
      <c r="CQ60" s="140"/>
      <c r="CR60" s="140"/>
      <c r="CS60" s="140"/>
      <c r="CT60" s="140"/>
      <c r="CU60" s="140"/>
      <c r="CV60" s="140"/>
      <c r="CW60" s="140"/>
      <c r="CX60" s="140"/>
    </row>
    <row r="61" spans="1:102" s="141" customFormat="1" ht="16.5" customHeight="1">
      <c r="A61" s="93"/>
      <c r="B61" s="362"/>
      <c r="C61" s="363"/>
      <c r="D61" s="364"/>
      <c r="E61" s="365"/>
      <c r="F61" s="366"/>
      <c r="G61" s="367"/>
      <c r="H61" s="368"/>
      <c r="I61" s="366"/>
      <c r="J61" s="367"/>
      <c r="K61" s="368"/>
      <c r="L61" s="366"/>
      <c r="M61" s="367"/>
      <c r="N61" s="368"/>
      <c r="O61" s="366"/>
      <c r="P61" s="367"/>
      <c r="Q61" s="368"/>
      <c r="R61" s="366"/>
      <c r="S61" s="367"/>
      <c r="T61" s="368"/>
      <c r="U61" s="366"/>
      <c r="V61" s="367"/>
      <c r="W61" s="368"/>
      <c r="X61" s="85"/>
      <c r="Y61" s="140"/>
      <c r="Z61" s="140"/>
      <c r="AA61" s="140"/>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c r="BF61" s="140"/>
      <c r="BG61" s="140"/>
      <c r="BH61" s="140"/>
      <c r="BI61" s="140"/>
      <c r="BJ61" s="140"/>
      <c r="BK61" s="140"/>
      <c r="BL61" s="140"/>
      <c r="BM61" s="140"/>
      <c r="BN61" s="140"/>
      <c r="BO61" s="140"/>
      <c r="BP61" s="140"/>
      <c r="BQ61" s="140"/>
      <c r="BR61" s="140"/>
      <c r="BS61" s="140"/>
      <c r="BT61" s="140"/>
      <c r="BU61" s="140"/>
      <c r="BV61" s="140"/>
      <c r="BW61" s="140"/>
      <c r="BX61" s="140"/>
      <c r="BY61" s="140"/>
      <c r="BZ61" s="140"/>
      <c r="CA61" s="140"/>
      <c r="CB61" s="140"/>
      <c r="CC61" s="140"/>
      <c r="CD61" s="140"/>
      <c r="CE61" s="140"/>
      <c r="CF61" s="140"/>
      <c r="CG61" s="140"/>
      <c r="CH61" s="140"/>
      <c r="CI61" s="140"/>
      <c r="CJ61" s="140"/>
      <c r="CK61" s="140"/>
      <c r="CL61" s="140"/>
      <c r="CM61" s="140"/>
      <c r="CN61" s="140"/>
      <c r="CO61" s="140"/>
      <c r="CP61" s="140"/>
      <c r="CQ61" s="140"/>
      <c r="CR61" s="140"/>
      <c r="CS61" s="140"/>
      <c r="CT61" s="140"/>
      <c r="CU61" s="140"/>
      <c r="CV61" s="140"/>
      <c r="CW61" s="140"/>
      <c r="CX61" s="140"/>
    </row>
    <row r="62" spans="1:102" ht="20.100000000000001" customHeight="1">
      <c r="B62" s="85" t="s">
        <v>482</v>
      </c>
      <c r="C62" s="674"/>
      <c r="D62" s="674"/>
      <c r="E62" s="674"/>
      <c r="F62" s="674"/>
      <c r="G62" s="674"/>
      <c r="H62" s="674"/>
      <c r="I62" s="192"/>
      <c r="J62" s="192"/>
      <c r="K62" s="192"/>
      <c r="L62" s="192"/>
      <c r="M62" s="192"/>
      <c r="N62" s="192"/>
      <c r="O62" s="192"/>
      <c r="P62" s="192"/>
      <c r="Q62" s="192"/>
      <c r="R62" s="192"/>
      <c r="S62" s="192"/>
      <c r="T62" s="192"/>
      <c r="U62" s="192"/>
      <c r="V62" s="192"/>
      <c r="W62" s="192"/>
    </row>
    <row r="63" spans="1:102" ht="20.100000000000001" customHeight="1">
      <c r="B63" s="311"/>
      <c r="F63" s="63"/>
      <c r="G63" s="63"/>
      <c r="H63" s="63"/>
      <c r="I63" s="63"/>
      <c r="J63" s="63"/>
      <c r="K63" s="63"/>
      <c r="L63" s="63"/>
      <c r="M63" s="63"/>
      <c r="N63" s="63"/>
      <c r="X63" s="369"/>
    </row>
    <row r="64" spans="1:102" ht="20.100000000000001" customHeight="1">
      <c r="B64" s="63"/>
      <c r="X64" s="369"/>
    </row>
    <row r="65"/>
    <row r="66"/>
    <row r="67"/>
    <row r="68"/>
    <row r="69"/>
    <row r="70"/>
    <row r="71"/>
    <row r="72"/>
    <row r="73"/>
    <row r="74"/>
    <row r="75"/>
    <row r="76"/>
    <row r="77"/>
    <row r="78"/>
    <row r="79"/>
    <row r="80"/>
    <row r="81"/>
    <row r="82"/>
    <row r="83"/>
    <row r="84"/>
    <row r="85"/>
    <row r="86"/>
  </sheetData>
  <mergeCells count="8">
    <mergeCell ref="R5:T5"/>
    <mergeCell ref="U5:W5"/>
    <mergeCell ref="C62:H62"/>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AH45" activePane="bottomRight" state="frozen"/>
      <selection sqref="A1:XFD1048576"/>
      <selection pane="topRight" sqref="A1:XFD1048576"/>
      <selection pane="bottomLeft" sqref="A1:XFD1048576"/>
      <selection pane="bottomRight" activeCell="AI61" sqref="AI61"/>
    </sheetView>
  </sheetViews>
  <sheetFormatPr baseColWidth="10" defaultColWidth="0" defaultRowHeight="0" customHeight="1" zeroHeight="1"/>
  <cols>
    <col min="1" max="1" width="5.7109375" style="44" customWidth="1"/>
    <col min="2" max="2" width="37.85546875" style="44" customWidth="1"/>
    <col min="3" max="106" width="16.7109375" style="44" customWidth="1"/>
    <col min="107" max="107" width="16.7109375" style="52" customWidth="1"/>
    <col min="108" max="132" width="16.7109375" style="52" hidden="1" customWidth="1"/>
    <col min="133" max="133" width="11.42578125" style="52" hidden="1" customWidth="1"/>
    <col min="134" max="138" width="16.7109375" style="52" hidden="1" customWidth="1"/>
    <col min="139" max="139" width="11.42578125" style="52" hidden="1" customWidth="1"/>
    <col min="140" max="140" width="16.7109375" style="52" hidden="1" customWidth="1"/>
    <col min="141" max="16384" width="11.42578125" style="52" hidden="1"/>
  </cols>
  <sheetData>
    <row r="1" spans="1:133" ht="95.1" customHeight="1"/>
    <row r="2" spans="1:133" s="229" customFormat="1" ht="20.100000000000001" customHeight="1">
      <c r="A2" s="72"/>
      <c r="B2" s="87" t="s">
        <v>90</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row>
    <row r="3" spans="1:133" s="229" customFormat="1" ht="20.100000000000001" customHeight="1">
      <c r="A3" s="72"/>
      <c r="B3" s="87" t="s">
        <v>297</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row>
    <row r="4" spans="1:133" s="160"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44"/>
      <c r="DB4" s="44"/>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row>
    <row r="5" spans="1:133" s="160" customFormat="1" ht="20.100000000000001" customHeight="1">
      <c r="A5" s="74"/>
      <c r="B5" s="230"/>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44"/>
      <c r="CX5" s="44"/>
      <c r="CY5" s="44"/>
      <c r="CZ5" s="44"/>
      <c r="DA5" s="44"/>
      <c r="DB5" s="44"/>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3" s="357" customFormat="1" ht="20.100000000000001" customHeight="1">
      <c r="A6" s="355"/>
      <c r="B6" s="356"/>
      <c r="C6" s="675" t="s">
        <v>47</v>
      </c>
      <c r="D6" s="677"/>
      <c r="E6" s="675" t="s">
        <v>70</v>
      </c>
      <c r="F6" s="677"/>
      <c r="G6" s="675" t="s">
        <v>43</v>
      </c>
      <c r="H6" s="677"/>
      <c r="I6" s="675" t="s">
        <v>33</v>
      </c>
      <c r="J6" s="677"/>
      <c r="K6" s="675" t="s">
        <v>71</v>
      </c>
      <c r="L6" s="677"/>
      <c r="M6" s="675" t="s">
        <v>56</v>
      </c>
      <c r="N6" s="677"/>
      <c r="O6" s="675" t="s">
        <v>58</v>
      </c>
      <c r="P6" s="677"/>
      <c r="Q6" s="675" t="s">
        <v>228</v>
      </c>
      <c r="R6" s="677"/>
      <c r="S6" s="675" t="s">
        <v>37</v>
      </c>
      <c r="T6" s="677"/>
      <c r="U6" s="675" t="s">
        <v>35</v>
      </c>
      <c r="V6" s="677"/>
      <c r="W6" s="675" t="s">
        <v>32</v>
      </c>
      <c r="X6" s="677"/>
      <c r="Y6" s="675" t="s">
        <v>44</v>
      </c>
      <c r="Z6" s="677"/>
      <c r="AA6" s="675" t="s">
        <v>65</v>
      </c>
      <c r="AB6" s="677"/>
      <c r="AC6" s="675" t="s">
        <v>62</v>
      </c>
      <c r="AD6" s="677"/>
      <c r="AE6" s="675" t="s">
        <v>61</v>
      </c>
      <c r="AF6" s="677"/>
      <c r="AG6" s="675" t="s">
        <v>40</v>
      </c>
      <c r="AH6" s="677"/>
      <c r="AI6" s="675" t="s">
        <v>227</v>
      </c>
      <c r="AJ6" s="677"/>
      <c r="AK6" s="675" t="s">
        <v>36</v>
      </c>
      <c r="AL6" s="677"/>
      <c r="AM6" s="675" t="s">
        <v>34</v>
      </c>
      <c r="AN6" s="677"/>
      <c r="AO6" s="675" t="s">
        <v>67</v>
      </c>
      <c r="AP6" s="677"/>
      <c r="AQ6" s="675" t="s">
        <v>69</v>
      </c>
      <c r="AR6" s="677"/>
      <c r="AS6" s="675" t="s">
        <v>46</v>
      </c>
      <c r="AT6" s="677"/>
      <c r="AU6" s="675" t="s">
        <v>73</v>
      </c>
      <c r="AV6" s="677"/>
      <c r="AW6" s="675" t="s">
        <v>51</v>
      </c>
      <c r="AX6" s="677"/>
      <c r="AY6" s="675" t="s">
        <v>31</v>
      </c>
      <c r="AZ6" s="677"/>
      <c r="BA6" s="675" t="s">
        <v>45</v>
      </c>
      <c r="BB6" s="677"/>
      <c r="BC6" s="675" t="s">
        <v>48</v>
      </c>
      <c r="BD6" s="677"/>
      <c r="BE6" s="675" t="s">
        <v>39</v>
      </c>
      <c r="BF6" s="677"/>
      <c r="BG6" s="675" t="s">
        <v>299</v>
      </c>
      <c r="BH6" s="677"/>
      <c r="BI6" s="675" t="s">
        <v>66</v>
      </c>
      <c r="BJ6" s="677"/>
      <c r="BK6" s="675" t="s">
        <v>52</v>
      </c>
      <c r="BL6" s="677"/>
      <c r="BM6" s="675" t="s">
        <v>49</v>
      </c>
      <c r="BN6" s="677"/>
      <c r="BO6" s="675" t="s">
        <v>42</v>
      </c>
      <c r="BP6" s="677"/>
      <c r="BQ6" s="675" t="s">
        <v>234</v>
      </c>
      <c r="BR6" s="677"/>
      <c r="BS6" s="675" t="s">
        <v>59</v>
      </c>
      <c r="BT6" s="677"/>
      <c r="BU6" s="675" t="s">
        <v>64</v>
      </c>
      <c r="BV6" s="677"/>
      <c r="BW6" s="675" t="s">
        <v>57</v>
      </c>
      <c r="BX6" s="677"/>
      <c r="BY6" s="675" t="s">
        <v>60</v>
      </c>
      <c r="BZ6" s="677"/>
      <c r="CA6" s="675" t="s">
        <v>226</v>
      </c>
      <c r="CB6" s="677"/>
      <c r="CC6" s="675" t="s">
        <v>74</v>
      </c>
      <c r="CD6" s="677"/>
      <c r="CE6" s="675" t="s">
        <v>72</v>
      </c>
      <c r="CF6" s="677"/>
      <c r="CG6" s="675" t="s">
        <v>41</v>
      </c>
      <c r="CH6" s="677"/>
      <c r="CI6" s="675" t="s">
        <v>38</v>
      </c>
      <c r="CJ6" s="677"/>
      <c r="CK6" s="675" t="s">
        <v>232</v>
      </c>
      <c r="CL6" s="677"/>
      <c r="CM6" s="675" t="s">
        <v>63</v>
      </c>
      <c r="CN6" s="677"/>
      <c r="CO6" s="675" t="s">
        <v>54</v>
      </c>
      <c r="CP6" s="677"/>
      <c r="CQ6" s="675" t="s">
        <v>185</v>
      </c>
      <c r="CR6" s="677"/>
      <c r="CS6" s="675" t="s">
        <v>53</v>
      </c>
      <c r="CT6" s="677"/>
      <c r="CU6" s="675" t="s">
        <v>235</v>
      </c>
      <c r="CV6" s="677"/>
      <c r="CW6" s="675" t="s">
        <v>300</v>
      </c>
      <c r="CX6" s="677"/>
      <c r="CY6" s="675" t="s">
        <v>68</v>
      </c>
      <c r="CZ6" s="677"/>
      <c r="DA6" s="675" t="s">
        <v>55</v>
      </c>
      <c r="DB6" s="677"/>
      <c r="DC6" s="80"/>
      <c r="DD6" s="80"/>
      <c r="DE6" s="80"/>
      <c r="DF6" s="80"/>
      <c r="DG6" s="80"/>
      <c r="DH6" s="80"/>
      <c r="DI6" s="80"/>
      <c r="DJ6" s="80"/>
      <c r="DK6" s="80"/>
      <c r="DL6" s="80"/>
      <c r="DM6" s="80"/>
      <c r="DN6" s="80"/>
      <c r="DO6" s="80"/>
      <c r="DP6" s="80"/>
      <c r="DQ6" s="80"/>
      <c r="DR6" s="80"/>
      <c r="DS6" s="80"/>
      <c r="DT6" s="80"/>
      <c r="DU6" s="80"/>
      <c r="DV6" s="80"/>
      <c r="DW6" s="80"/>
      <c r="DX6" s="80"/>
      <c r="DY6" s="80"/>
      <c r="DZ6" s="80"/>
      <c r="EA6" s="80"/>
      <c r="EB6" s="80"/>
      <c r="EC6" s="80"/>
    </row>
    <row r="7" spans="1:133" s="360" customFormat="1" ht="20.100000000000001" customHeight="1">
      <c r="A7" s="359"/>
      <c r="B7" s="358"/>
      <c r="C7" s="370" t="s">
        <v>175</v>
      </c>
      <c r="D7" s="371" t="s">
        <v>176</v>
      </c>
      <c r="E7" s="370" t="s">
        <v>175</v>
      </c>
      <c r="F7" s="371" t="s">
        <v>176</v>
      </c>
      <c r="G7" s="370" t="s">
        <v>175</v>
      </c>
      <c r="H7" s="371" t="s">
        <v>176</v>
      </c>
      <c r="I7" s="370" t="s">
        <v>175</v>
      </c>
      <c r="J7" s="371" t="s">
        <v>176</v>
      </c>
      <c r="K7" s="370" t="s">
        <v>175</v>
      </c>
      <c r="L7" s="371" t="s">
        <v>176</v>
      </c>
      <c r="M7" s="370" t="s">
        <v>175</v>
      </c>
      <c r="N7" s="371" t="s">
        <v>176</v>
      </c>
      <c r="O7" s="370" t="s">
        <v>175</v>
      </c>
      <c r="P7" s="371" t="s">
        <v>176</v>
      </c>
      <c r="Q7" s="370" t="s">
        <v>175</v>
      </c>
      <c r="R7" s="371" t="s">
        <v>176</v>
      </c>
      <c r="S7" s="370" t="s">
        <v>175</v>
      </c>
      <c r="T7" s="371" t="s">
        <v>176</v>
      </c>
      <c r="U7" s="370" t="s">
        <v>175</v>
      </c>
      <c r="V7" s="371" t="s">
        <v>176</v>
      </c>
      <c r="W7" s="370" t="s">
        <v>175</v>
      </c>
      <c r="X7" s="371" t="s">
        <v>176</v>
      </c>
      <c r="Y7" s="370" t="s">
        <v>175</v>
      </c>
      <c r="Z7" s="371" t="s">
        <v>176</v>
      </c>
      <c r="AA7" s="370" t="s">
        <v>175</v>
      </c>
      <c r="AB7" s="371" t="s">
        <v>176</v>
      </c>
      <c r="AC7" s="370" t="s">
        <v>175</v>
      </c>
      <c r="AD7" s="371" t="s">
        <v>176</v>
      </c>
      <c r="AE7" s="370" t="s">
        <v>175</v>
      </c>
      <c r="AF7" s="371" t="s">
        <v>176</v>
      </c>
      <c r="AG7" s="370" t="s">
        <v>175</v>
      </c>
      <c r="AH7" s="371" t="s">
        <v>176</v>
      </c>
      <c r="AI7" s="370" t="s">
        <v>175</v>
      </c>
      <c r="AJ7" s="371" t="s">
        <v>176</v>
      </c>
      <c r="AK7" s="370" t="s">
        <v>175</v>
      </c>
      <c r="AL7" s="371" t="s">
        <v>176</v>
      </c>
      <c r="AM7" s="370" t="s">
        <v>175</v>
      </c>
      <c r="AN7" s="371" t="s">
        <v>176</v>
      </c>
      <c r="AO7" s="370" t="s">
        <v>175</v>
      </c>
      <c r="AP7" s="371" t="s">
        <v>176</v>
      </c>
      <c r="AQ7" s="370" t="s">
        <v>175</v>
      </c>
      <c r="AR7" s="371" t="s">
        <v>176</v>
      </c>
      <c r="AS7" s="370" t="s">
        <v>175</v>
      </c>
      <c r="AT7" s="371" t="s">
        <v>176</v>
      </c>
      <c r="AU7" s="370" t="s">
        <v>175</v>
      </c>
      <c r="AV7" s="371" t="s">
        <v>176</v>
      </c>
      <c r="AW7" s="370" t="s">
        <v>175</v>
      </c>
      <c r="AX7" s="371" t="s">
        <v>176</v>
      </c>
      <c r="AY7" s="370" t="s">
        <v>175</v>
      </c>
      <c r="AZ7" s="371" t="s">
        <v>176</v>
      </c>
      <c r="BA7" s="370" t="s">
        <v>175</v>
      </c>
      <c r="BB7" s="371" t="s">
        <v>176</v>
      </c>
      <c r="BC7" s="370" t="s">
        <v>175</v>
      </c>
      <c r="BD7" s="371" t="s">
        <v>176</v>
      </c>
      <c r="BE7" s="370" t="s">
        <v>175</v>
      </c>
      <c r="BF7" s="371" t="s">
        <v>176</v>
      </c>
      <c r="BG7" s="370" t="s">
        <v>175</v>
      </c>
      <c r="BH7" s="371" t="s">
        <v>176</v>
      </c>
      <c r="BI7" s="370" t="s">
        <v>175</v>
      </c>
      <c r="BJ7" s="371" t="s">
        <v>176</v>
      </c>
      <c r="BK7" s="370" t="s">
        <v>175</v>
      </c>
      <c r="BL7" s="371" t="s">
        <v>176</v>
      </c>
      <c r="BM7" s="370" t="s">
        <v>175</v>
      </c>
      <c r="BN7" s="371" t="s">
        <v>176</v>
      </c>
      <c r="BO7" s="370" t="s">
        <v>175</v>
      </c>
      <c r="BP7" s="371" t="s">
        <v>176</v>
      </c>
      <c r="BQ7" s="370" t="s">
        <v>175</v>
      </c>
      <c r="BR7" s="371" t="s">
        <v>176</v>
      </c>
      <c r="BS7" s="370" t="s">
        <v>175</v>
      </c>
      <c r="BT7" s="371" t="s">
        <v>176</v>
      </c>
      <c r="BU7" s="370" t="s">
        <v>175</v>
      </c>
      <c r="BV7" s="371" t="s">
        <v>176</v>
      </c>
      <c r="BW7" s="370" t="s">
        <v>175</v>
      </c>
      <c r="BX7" s="371" t="s">
        <v>176</v>
      </c>
      <c r="BY7" s="370" t="s">
        <v>175</v>
      </c>
      <c r="BZ7" s="371" t="s">
        <v>176</v>
      </c>
      <c r="CA7" s="370" t="s">
        <v>175</v>
      </c>
      <c r="CB7" s="371" t="s">
        <v>176</v>
      </c>
      <c r="CC7" s="370" t="s">
        <v>175</v>
      </c>
      <c r="CD7" s="371" t="s">
        <v>176</v>
      </c>
      <c r="CE7" s="370" t="s">
        <v>175</v>
      </c>
      <c r="CF7" s="371" t="s">
        <v>176</v>
      </c>
      <c r="CG7" s="370" t="s">
        <v>175</v>
      </c>
      <c r="CH7" s="371" t="s">
        <v>176</v>
      </c>
      <c r="CI7" s="370" t="s">
        <v>175</v>
      </c>
      <c r="CJ7" s="371" t="s">
        <v>176</v>
      </c>
      <c r="CK7" s="370" t="s">
        <v>175</v>
      </c>
      <c r="CL7" s="371" t="s">
        <v>176</v>
      </c>
      <c r="CM7" s="370" t="s">
        <v>175</v>
      </c>
      <c r="CN7" s="371" t="s">
        <v>176</v>
      </c>
      <c r="CO7" s="370" t="s">
        <v>175</v>
      </c>
      <c r="CP7" s="371" t="s">
        <v>176</v>
      </c>
      <c r="CQ7" s="370" t="s">
        <v>175</v>
      </c>
      <c r="CR7" s="371" t="s">
        <v>176</v>
      </c>
      <c r="CS7" s="370" t="s">
        <v>175</v>
      </c>
      <c r="CT7" s="371" t="s">
        <v>176</v>
      </c>
      <c r="CU7" s="370" t="s">
        <v>175</v>
      </c>
      <c r="CV7" s="371" t="s">
        <v>176</v>
      </c>
      <c r="CW7" s="370" t="s">
        <v>175</v>
      </c>
      <c r="CX7" s="371" t="s">
        <v>176</v>
      </c>
      <c r="CY7" s="370" t="s">
        <v>175</v>
      </c>
      <c r="CZ7" s="371" t="s">
        <v>176</v>
      </c>
      <c r="DA7" s="370" t="s">
        <v>175</v>
      </c>
      <c r="DB7" s="371" t="s">
        <v>176</v>
      </c>
      <c r="DC7" s="80"/>
      <c r="DD7" s="80"/>
      <c r="DE7" s="80"/>
      <c r="DF7" s="80"/>
      <c r="DG7" s="80"/>
      <c r="DH7" s="80"/>
      <c r="DI7" s="80"/>
      <c r="DJ7" s="80"/>
      <c r="DK7" s="80"/>
      <c r="DL7" s="80"/>
      <c r="DM7" s="80"/>
      <c r="DN7" s="80"/>
      <c r="DO7" s="80"/>
      <c r="DP7" s="80"/>
      <c r="DQ7" s="80"/>
      <c r="DR7" s="80"/>
      <c r="DS7" s="80"/>
      <c r="DT7" s="80"/>
      <c r="DU7" s="80"/>
      <c r="DV7" s="80"/>
      <c r="DW7" s="80"/>
      <c r="DX7" s="80"/>
      <c r="DY7" s="80"/>
      <c r="DZ7" s="80"/>
      <c r="EA7" s="80"/>
      <c r="EB7" s="80"/>
      <c r="EC7" s="80"/>
    </row>
    <row r="8" spans="1:133" s="360" customFormat="1" ht="34.9" customHeight="1">
      <c r="A8" s="181"/>
      <c r="B8" s="372" t="s">
        <v>304</v>
      </c>
      <c r="C8" s="430">
        <v>2065493.7251877103</v>
      </c>
      <c r="D8" s="431">
        <v>100</v>
      </c>
      <c r="E8" s="430">
        <v>948768.07925800001</v>
      </c>
      <c r="F8" s="431">
        <v>100</v>
      </c>
      <c r="G8" s="430">
        <v>1219401.0474114099</v>
      </c>
      <c r="H8" s="431">
        <v>100</v>
      </c>
      <c r="I8" s="430">
        <v>527670.78892069997</v>
      </c>
      <c r="J8" s="431">
        <v>100</v>
      </c>
      <c r="K8" s="430">
        <v>534227.191995</v>
      </c>
      <c r="L8" s="431">
        <v>100</v>
      </c>
      <c r="M8" s="430">
        <v>480322.80859999999</v>
      </c>
      <c r="N8" s="431">
        <v>100</v>
      </c>
      <c r="O8" s="430">
        <v>475911.42735600006</v>
      </c>
      <c r="P8" s="431">
        <v>100</v>
      </c>
      <c r="Q8" s="430">
        <v>157994.17099788002</v>
      </c>
      <c r="R8" s="431">
        <v>100</v>
      </c>
      <c r="S8" s="430">
        <v>273908.38040968997</v>
      </c>
      <c r="T8" s="431">
        <v>100</v>
      </c>
      <c r="U8" s="430">
        <v>208667.91335351</v>
      </c>
      <c r="V8" s="431">
        <v>100</v>
      </c>
      <c r="W8" s="430">
        <v>70935.003882999998</v>
      </c>
      <c r="X8" s="431">
        <v>100</v>
      </c>
      <c r="Y8" s="430">
        <v>189274.22137008997</v>
      </c>
      <c r="Z8" s="431">
        <v>100</v>
      </c>
      <c r="AA8" s="430">
        <v>56770.923753260002</v>
      </c>
      <c r="AB8" s="431">
        <v>100</v>
      </c>
      <c r="AC8" s="430">
        <v>21358.685592000002</v>
      </c>
      <c r="AD8" s="431">
        <v>100</v>
      </c>
      <c r="AE8" s="430">
        <v>52311.733549999997</v>
      </c>
      <c r="AF8" s="431">
        <v>100</v>
      </c>
      <c r="AG8" s="430">
        <v>44509.238191999997</v>
      </c>
      <c r="AH8" s="431">
        <v>100</v>
      </c>
      <c r="AI8" s="430">
        <v>81148.2763959</v>
      </c>
      <c r="AJ8" s="431">
        <v>100</v>
      </c>
      <c r="AK8" s="430">
        <v>10276.628616</v>
      </c>
      <c r="AL8" s="431">
        <v>100</v>
      </c>
      <c r="AM8" s="430">
        <v>87207.47928</v>
      </c>
      <c r="AN8" s="431">
        <v>100</v>
      </c>
      <c r="AO8" s="430">
        <v>88282.648874000006</v>
      </c>
      <c r="AP8" s="431">
        <v>100</v>
      </c>
      <c r="AQ8" s="430">
        <v>103047.714188</v>
      </c>
      <c r="AR8" s="431">
        <v>100</v>
      </c>
      <c r="AS8" s="430">
        <v>0</v>
      </c>
      <c r="AT8" s="431" t="s">
        <v>303</v>
      </c>
      <c r="AU8" s="430">
        <v>63047.95900000001</v>
      </c>
      <c r="AV8" s="431">
        <v>100</v>
      </c>
      <c r="AW8" s="430">
        <v>62195.503318999996</v>
      </c>
      <c r="AX8" s="431">
        <v>100</v>
      </c>
      <c r="AY8" s="430">
        <v>29200.842753000001</v>
      </c>
      <c r="AZ8" s="431">
        <v>100</v>
      </c>
      <c r="BA8" s="430">
        <v>30124.362147</v>
      </c>
      <c r="BB8" s="431">
        <v>100</v>
      </c>
      <c r="BC8" s="430">
        <v>223.5</v>
      </c>
      <c r="BD8" s="431">
        <v>100</v>
      </c>
      <c r="BE8" s="430">
        <v>46393.594666030003</v>
      </c>
      <c r="BF8" s="431">
        <v>100</v>
      </c>
      <c r="BG8" s="430">
        <v>23717.247155999998</v>
      </c>
      <c r="BH8" s="431">
        <v>100</v>
      </c>
      <c r="BI8" s="430">
        <v>8047.1759430000002</v>
      </c>
      <c r="BJ8" s="431">
        <v>100</v>
      </c>
      <c r="BK8" s="430">
        <v>31883.978762000002</v>
      </c>
      <c r="BL8" s="431">
        <v>100</v>
      </c>
      <c r="BM8" s="430">
        <v>0</v>
      </c>
      <c r="BN8" s="431" t="s">
        <v>303</v>
      </c>
      <c r="BO8" s="430">
        <v>15288.609085000002</v>
      </c>
      <c r="BP8" s="431">
        <v>100</v>
      </c>
      <c r="BQ8" s="430">
        <v>311.06766599999997</v>
      </c>
      <c r="BR8" s="431">
        <v>100</v>
      </c>
      <c r="BS8" s="430">
        <v>12735.849936980001</v>
      </c>
      <c r="BT8" s="431">
        <v>100</v>
      </c>
      <c r="BU8" s="430">
        <v>2617.6400558999999</v>
      </c>
      <c r="BV8" s="431">
        <v>100</v>
      </c>
      <c r="BW8" s="430">
        <v>5286.3176990000002</v>
      </c>
      <c r="BX8" s="431">
        <v>100</v>
      </c>
      <c r="BY8" s="430">
        <v>1300.6475909999999</v>
      </c>
      <c r="BZ8" s="431">
        <v>100</v>
      </c>
      <c r="CA8" s="430">
        <v>7959.1688380200003</v>
      </c>
      <c r="CB8" s="431">
        <v>100</v>
      </c>
      <c r="CC8" s="430">
        <v>7951.3399620000009</v>
      </c>
      <c r="CD8" s="431">
        <v>100</v>
      </c>
      <c r="CE8" s="430">
        <v>4102.0343089999997</v>
      </c>
      <c r="CF8" s="431">
        <v>100</v>
      </c>
      <c r="CG8" s="430">
        <v>2815.02979891</v>
      </c>
      <c r="CH8" s="431">
        <v>100</v>
      </c>
      <c r="CI8" s="430">
        <v>152.02896000000001</v>
      </c>
      <c r="CJ8" s="431">
        <v>100</v>
      </c>
      <c r="CK8" s="430">
        <v>997.69515799999999</v>
      </c>
      <c r="CL8" s="431">
        <v>100</v>
      </c>
      <c r="CM8" s="430">
        <v>3638.4341989999998</v>
      </c>
      <c r="CN8" s="431">
        <v>100</v>
      </c>
      <c r="CO8" s="430">
        <v>1455.458492</v>
      </c>
      <c r="CP8" s="431">
        <v>100</v>
      </c>
      <c r="CQ8" s="430">
        <v>3.2911489</v>
      </c>
      <c r="CR8" s="431">
        <v>100</v>
      </c>
      <c r="CS8" s="430">
        <v>0</v>
      </c>
      <c r="CT8" s="431" t="s">
        <v>303</v>
      </c>
      <c r="CU8" s="430">
        <v>0</v>
      </c>
      <c r="CV8" s="431" t="s">
        <v>303</v>
      </c>
      <c r="CW8" s="430">
        <v>0.31970323</v>
      </c>
      <c r="CX8" s="431">
        <v>100</v>
      </c>
      <c r="CY8" s="431">
        <v>0</v>
      </c>
      <c r="CZ8" s="431" t="s">
        <v>303</v>
      </c>
      <c r="DA8" s="431">
        <v>484.36965400000003</v>
      </c>
      <c r="DB8" s="431">
        <v>100</v>
      </c>
      <c r="DC8" s="80"/>
      <c r="DD8" s="80"/>
      <c r="DE8" s="80"/>
      <c r="DF8" s="80"/>
      <c r="DG8" s="80"/>
      <c r="DH8" s="80"/>
      <c r="DI8" s="80"/>
      <c r="DJ8" s="80"/>
      <c r="DK8" s="80"/>
      <c r="DL8" s="80"/>
      <c r="DM8" s="80"/>
      <c r="DN8" s="80"/>
      <c r="DO8" s="80"/>
      <c r="DP8" s="80"/>
      <c r="DQ8" s="80"/>
      <c r="DR8" s="80"/>
      <c r="DS8" s="80"/>
      <c r="DT8" s="80"/>
      <c r="DU8" s="80"/>
      <c r="DV8" s="80"/>
      <c r="DW8" s="80"/>
      <c r="DX8" s="80"/>
      <c r="DY8" s="80"/>
      <c r="DZ8" s="80"/>
      <c r="EA8" s="80"/>
      <c r="EB8" s="80"/>
      <c r="EC8" s="80"/>
    </row>
    <row r="9" spans="1:133" s="138" customFormat="1" ht="20.100000000000001" customHeight="1">
      <c r="A9" s="181"/>
      <c r="B9" s="372" t="s">
        <v>305</v>
      </c>
      <c r="C9" s="373">
        <v>1977509.3931857401</v>
      </c>
      <c r="D9" s="374">
        <v>95.740275996530841</v>
      </c>
      <c r="E9" s="375">
        <v>861973.32649500004</v>
      </c>
      <c r="F9" s="374">
        <v>90.851847289078364</v>
      </c>
      <c r="G9" s="375">
        <v>1191180.79173499</v>
      </c>
      <c r="H9" s="374">
        <v>97.685728109195338</v>
      </c>
      <c r="I9" s="375">
        <v>505506.23504649999</v>
      </c>
      <c r="J9" s="374">
        <v>95.79954882104893</v>
      </c>
      <c r="K9" s="375">
        <v>503069.22775999998</v>
      </c>
      <c r="L9" s="374">
        <v>94.167656625892675</v>
      </c>
      <c r="M9" s="375">
        <v>459382.56492199999</v>
      </c>
      <c r="N9" s="374">
        <v>95.640381155532737</v>
      </c>
      <c r="O9" s="375">
        <v>466712.15415800002</v>
      </c>
      <c r="P9" s="374">
        <v>98.067019897145983</v>
      </c>
      <c r="Q9" s="375">
        <v>155630.41102442003</v>
      </c>
      <c r="R9" s="374">
        <v>98.503894188924406</v>
      </c>
      <c r="S9" s="375">
        <v>265074.27437477</v>
      </c>
      <c r="T9" s="374">
        <v>96.774795272161214</v>
      </c>
      <c r="U9" s="375">
        <v>186083.42040470001</v>
      </c>
      <c r="V9" s="374">
        <v>89.176825231127424</v>
      </c>
      <c r="W9" s="375">
        <v>66532.346015000003</v>
      </c>
      <c r="X9" s="374">
        <v>93.793391658564332</v>
      </c>
      <c r="Y9" s="375">
        <v>182636.53573283998</v>
      </c>
      <c r="Z9" s="374">
        <v>96.493085223543858</v>
      </c>
      <c r="AA9" s="375">
        <v>55893.754157679999</v>
      </c>
      <c r="AB9" s="374">
        <v>98.454896384296319</v>
      </c>
      <c r="AC9" s="375">
        <v>21355.156758000001</v>
      </c>
      <c r="AD9" s="374">
        <v>99.983478224889822</v>
      </c>
      <c r="AE9" s="375">
        <v>48992.704787000002</v>
      </c>
      <c r="AF9" s="374">
        <v>93.655288139461788</v>
      </c>
      <c r="AG9" s="375">
        <v>44509.238191999997</v>
      </c>
      <c r="AH9" s="374">
        <v>100</v>
      </c>
      <c r="AI9" s="375">
        <v>75139.7728412</v>
      </c>
      <c r="AJ9" s="374">
        <v>92.59564858114031</v>
      </c>
      <c r="AK9" s="375">
        <v>9883.2121029999998</v>
      </c>
      <c r="AL9" s="374">
        <v>96.171735617773734</v>
      </c>
      <c r="AM9" s="375">
        <v>83724.257471999998</v>
      </c>
      <c r="AN9" s="374">
        <v>96.00582216484402</v>
      </c>
      <c r="AO9" s="375">
        <v>85737.846514000004</v>
      </c>
      <c r="AP9" s="374">
        <v>97.117437693071452</v>
      </c>
      <c r="AQ9" s="375">
        <v>99530.228654999999</v>
      </c>
      <c r="AR9" s="374">
        <v>96.586546765527757</v>
      </c>
      <c r="AS9" s="375">
        <v>0</v>
      </c>
      <c r="AT9" s="374" t="s">
        <v>303</v>
      </c>
      <c r="AU9" s="375">
        <v>59023.155378000003</v>
      </c>
      <c r="AV9" s="374">
        <v>93.616282452537433</v>
      </c>
      <c r="AW9" s="375">
        <v>54337.738255999997</v>
      </c>
      <c r="AX9" s="374">
        <v>87.366023838254648</v>
      </c>
      <c r="AY9" s="375">
        <v>28419.373406999999</v>
      </c>
      <c r="AZ9" s="374">
        <v>97.323812354971452</v>
      </c>
      <c r="BA9" s="375">
        <v>27990.463795</v>
      </c>
      <c r="BB9" s="374">
        <v>92.916370007812731</v>
      </c>
      <c r="BC9" s="375">
        <v>223.5</v>
      </c>
      <c r="BD9" s="374">
        <v>100</v>
      </c>
      <c r="BE9" s="375">
        <v>43985.183361150004</v>
      </c>
      <c r="BF9" s="374">
        <v>94.808741762268596</v>
      </c>
      <c r="BG9" s="375">
        <v>22698.816449999998</v>
      </c>
      <c r="BH9" s="374">
        <v>95.705948926950583</v>
      </c>
      <c r="BI9" s="375">
        <v>8047.1759430000002</v>
      </c>
      <c r="BJ9" s="374">
        <v>100</v>
      </c>
      <c r="BK9" s="375">
        <v>29462.078623000001</v>
      </c>
      <c r="BL9" s="374">
        <v>92.404021602578439</v>
      </c>
      <c r="BM9" s="375">
        <v>0</v>
      </c>
      <c r="BN9" s="374" t="s">
        <v>303</v>
      </c>
      <c r="BO9" s="375">
        <v>15138.872778000001</v>
      </c>
      <c r="BP9" s="374">
        <v>99.020602160945359</v>
      </c>
      <c r="BQ9" s="375">
        <v>226.35932</v>
      </c>
      <c r="BR9" s="374">
        <v>72.76851461636646</v>
      </c>
      <c r="BS9" s="375">
        <v>12321.868542620001</v>
      </c>
      <c r="BT9" s="374">
        <v>96.749479646757166</v>
      </c>
      <c r="BU9" s="375">
        <v>2617.6400558999999</v>
      </c>
      <c r="BV9" s="374">
        <v>100</v>
      </c>
      <c r="BW9" s="375">
        <v>5219.2828870000003</v>
      </c>
      <c r="BX9" s="374">
        <v>98.731918590275399</v>
      </c>
      <c r="BY9" s="375">
        <v>147.58648400000001</v>
      </c>
      <c r="BZ9" s="374">
        <v>11.347153911731654</v>
      </c>
      <c r="CA9" s="375">
        <v>7212.6555877000001</v>
      </c>
      <c r="CB9" s="374">
        <v>90.620713475080521</v>
      </c>
      <c r="CC9" s="375">
        <v>7776.6234240000003</v>
      </c>
      <c r="CD9" s="374">
        <v>97.802678053825105</v>
      </c>
      <c r="CE9" s="375">
        <v>4046.3507420000001</v>
      </c>
      <c r="CF9" s="374">
        <v>98.642537755527101</v>
      </c>
      <c r="CG9" s="375">
        <v>2754.7547357499998</v>
      </c>
      <c r="CH9" s="374">
        <v>97.858812607122701</v>
      </c>
      <c r="CI9" s="375">
        <v>152.02896000000001</v>
      </c>
      <c r="CJ9" s="374">
        <v>100</v>
      </c>
      <c r="CK9" s="375">
        <v>769.29303800000002</v>
      </c>
      <c r="CL9" s="374">
        <v>77.107023305810216</v>
      </c>
      <c r="CM9" s="375">
        <v>3580.1663149999999</v>
      </c>
      <c r="CN9" s="374">
        <v>98.398545066006292</v>
      </c>
      <c r="CO9" s="375">
        <v>1452.2138170000001</v>
      </c>
      <c r="CP9" s="374">
        <v>99.777068530787076</v>
      </c>
      <c r="CQ9" s="375">
        <v>2.0659584099999999</v>
      </c>
      <c r="CR9" s="374">
        <v>62.773167449215073</v>
      </c>
      <c r="CS9" s="375">
        <v>0</v>
      </c>
      <c r="CT9" s="374" t="s">
        <v>303</v>
      </c>
      <c r="CU9" s="375">
        <v>0</v>
      </c>
      <c r="CV9" s="374" t="s">
        <v>303</v>
      </c>
      <c r="CW9" s="375">
        <v>0.31970323</v>
      </c>
      <c r="CX9" s="374">
        <v>100</v>
      </c>
      <c r="CY9" s="374">
        <v>0</v>
      </c>
      <c r="CZ9" s="374" t="s">
        <v>303</v>
      </c>
      <c r="DA9" s="374">
        <v>425.744958</v>
      </c>
      <c r="DB9" s="374">
        <v>87.896703371925113</v>
      </c>
      <c r="DC9" s="80"/>
      <c r="DD9" s="80"/>
      <c r="DE9" s="80"/>
      <c r="DF9" s="80"/>
      <c r="DG9" s="80"/>
      <c r="DH9" s="80"/>
      <c r="DI9" s="80"/>
      <c r="DJ9" s="80"/>
      <c r="DK9" s="80"/>
      <c r="DL9" s="80"/>
      <c r="DM9" s="80"/>
      <c r="DN9" s="80"/>
      <c r="DO9" s="80"/>
      <c r="DP9" s="80"/>
      <c r="DQ9" s="80"/>
      <c r="DR9" s="80"/>
      <c r="DS9" s="80"/>
      <c r="DT9" s="80"/>
      <c r="DU9" s="80"/>
      <c r="DV9" s="80"/>
      <c r="DW9" s="80"/>
      <c r="DX9" s="80"/>
      <c r="DY9" s="80"/>
      <c r="DZ9" s="80"/>
      <c r="EA9" s="80"/>
      <c r="EB9" s="80"/>
      <c r="EC9" s="80"/>
    </row>
    <row r="10" spans="1:133" s="141" customFormat="1" ht="20.100000000000001" customHeight="1">
      <c r="A10" s="181"/>
      <c r="B10" s="376" t="s">
        <v>306</v>
      </c>
      <c r="C10" s="176">
        <v>1064745.1938544</v>
      </c>
      <c r="D10" s="177">
        <v>51.54918559520857</v>
      </c>
      <c r="E10" s="105">
        <v>427976.88436099997</v>
      </c>
      <c r="F10" s="177">
        <v>45.108693443365681</v>
      </c>
      <c r="G10" s="105">
        <v>674139.64904625004</v>
      </c>
      <c r="H10" s="177">
        <v>55.284489912267901</v>
      </c>
      <c r="I10" s="105">
        <v>172162.80175835002</v>
      </c>
      <c r="J10" s="177">
        <v>32.626934325944504</v>
      </c>
      <c r="K10" s="105">
        <v>214911.09804800001</v>
      </c>
      <c r="L10" s="177">
        <v>40.228408674864205</v>
      </c>
      <c r="M10" s="105">
        <v>227070.49701399999</v>
      </c>
      <c r="N10" s="177">
        <v>47.274560555607145</v>
      </c>
      <c r="O10" s="105">
        <v>366603.13213300001</v>
      </c>
      <c r="P10" s="177">
        <v>77.031798578512962</v>
      </c>
      <c r="Q10" s="105">
        <v>155630.41102442003</v>
      </c>
      <c r="R10" s="177">
        <v>98.503894188924406</v>
      </c>
      <c r="S10" s="105">
        <v>254508.10835714001</v>
      </c>
      <c r="T10" s="177">
        <v>92.917240420489293</v>
      </c>
      <c r="U10" s="105">
        <v>61764.15035666</v>
      </c>
      <c r="V10" s="177">
        <v>29.59925623640261</v>
      </c>
      <c r="W10" s="105">
        <v>40701.651301999998</v>
      </c>
      <c r="X10" s="177">
        <v>57.378796185213709</v>
      </c>
      <c r="Y10" s="105">
        <v>152690.72270072001</v>
      </c>
      <c r="Z10" s="177">
        <v>80.671695065204972</v>
      </c>
      <c r="AA10" s="105">
        <v>55893.754157679999</v>
      </c>
      <c r="AB10" s="177">
        <v>98.454896384296319</v>
      </c>
      <c r="AC10" s="105">
        <v>21355.156758000001</v>
      </c>
      <c r="AD10" s="177">
        <v>99.983478224889822</v>
      </c>
      <c r="AE10" s="105">
        <v>15030.942525</v>
      </c>
      <c r="AF10" s="177">
        <v>28.733405499998003</v>
      </c>
      <c r="AG10" s="105">
        <v>44509.238191999997</v>
      </c>
      <c r="AH10" s="177">
        <v>100</v>
      </c>
      <c r="AI10" s="105">
        <v>43902.211883609998</v>
      </c>
      <c r="AJ10" s="177">
        <v>54.101225353725624</v>
      </c>
      <c r="AK10" s="105">
        <v>9883.2121029999998</v>
      </c>
      <c r="AL10" s="177">
        <v>96.171735617773734</v>
      </c>
      <c r="AM10" s="105">
        <v>68456.949277000007</v>
      </c>
      <c r="AN10" s="177">
        <v>78.498942799622682</v>
      </c>
      <c r="AO10" s="105">
        <v>78552.664846999993</v>
      </c>
      <c r="AP10" s="177">
        <v>88.978599814231927</v>
      </c>
      <c r="AQ10" s="105">
        <v>99481.874381999995</v>
      </c>
      <c r="AR10" s="177">
        <v>96.539622606771758</v>
      </c>
      <c r="AS10" s="105">
        <v>0</v>
      </c>
      <c r="AT10" s="177" t="s">
        <v>303</v>
      </c>
      <c r="AU10" s="105">
        <v>49712.179367999997</v>
      </c>
      <c r="AV10" s="177">
        <v>78.84819771564689</v>
      </c>
      <c r="AW10" s="105">
        <v>0</v>
      </c>
      <c r="AX10" s="177">
        <v>0</v>
      </c>
      <c r="AY10" s="105">
        <v>25018.946034000001</v>
      </c>
      <c r="AZ10" s="177">
        <v>85.678849222355524</v>
      </c>
      <c r="BA10" s="105">
        <v>27137.187310000001</v>
      </c>
      <c r="BB10" s="177">
        <v>90.083856971233885</v>
      </c>
      <c r="BC10" s="105">
        <v>223.5</v>
      </c>
      <c r="BD10" s="177">
        <v>100</v>
      </c>
      <c r="BE10" s="105">
        <v>41646.884180480003</v>
      </c>
      <c r="BF10" s="177">
        <v>89.768608102649125</v>
      </c>
      <c r="BG10" s="105">
        <v>21540.759457</v>
      </c>
      <c r="BH10" s="177">
        <v>90.823185824711587</v>
      </c>
      <c r="BI10" s="105">
        <v>8047.1759430000002</v>
      </c>
      <c r="BJ10" s="177">
        <v>100</v>
      </c>
      <c r="BK10" s="105">
        <v>8454.7944979999993</v>
      </c>
      <c r="BL10" s="177">
        <v>26.517375893113442</v>
      </c>
      <c r="BM10" s="105">
        <v>0</v>
      </c>
      <c r="BN10" s="177" t="s">
        <v>303</v>
      </c>
      <c r="BO10" s="105">
        <v>15104.222739000001</v>
      </c>
      <c r="BP10" s="177">
        <v>98.793962583679985</v>
      </c>
      <c r="BQ10" s="105">
        <v>0</v>
      </c>
      <c r="BR10" s="177">
        <v>0</v>
      </c>
      <c r="BS10" s="105">
        <v>12126.87762105</v>
      </c>
      <c r="BT10" s="177">
        <v>95.21843992396785</v>
      </c>
      <c r="BU10" s="105">
        <v>2617.6400558999999</v>
      </c>
      <c r="BV10" s="177">
        <v>100</v>
      </c>
      <c r="BW10" s="105">
        <v>5219.2828870000003</v>
      </c>
      <c r="BX10" s="177">
        <v>98.731918590275399</v>
      </c>
      <c r="BY10" s="105">
        <v>147.58648400000001</v>
      </c>
      <c r="BZ10" s="177">
        <v>11.347153911731654</v>
      </c>
      <c r="CA10" s="105">
        <v>7212.6555877000001</v>
      </c>
      <c r="CB10" s="177">
        <v>90.620713475080521</v>
      </c>
      <c r="CC10" s="105">
        <v>0</v>
      </c>
      <c r="CD10" s="177">
        <v>0</v>
      </c>
      <c r="CE10" s="105">
        <v>4046.3507420000001</v>
      </c>
      <c r="CF10" s="177">
        <v>98.642537755527101</v>
      </c>
      <c r="CG10" s="105">
        <v>2754.7547357499998</v>
      </c>
      <c r="CH10" s="177">
        <v>97.858812607122701</v>
      </c>
      <c r="CI10" s="105">
        <v>152.02896000000001</v>
      </c>
      <c r="CJ10" s="177">
        <v>100</v>
      </c>
      <c r="CK10" s="105">
        <v>178.870938</v>
      </c>
      <c r="CL10" s="177">
        <v>17.928415966112166</v>
      </c>
      <c r="CM10" s="105">
        <v>3580.1663149999999</v>
      </c>
      <c r="CN10" s="177">
        <v>98.398545066006292</v>
      </c>
      <c r="CO10" s="105">
        <v>1452.2138170000001</v>
      </c>
      <c r="CP10" s="177">
        <v>99.777068530787076</v>
      </c>
      <c r="CQ10" s="105">
        <v>0</v>
      </c>
      <c r="CR10" s="177">
        <v>0</v>
      </c>
      <c r="CS10" s="105">
        <v>0</v>
      </c>
      <c r="CT10" s="177" t="s">
        <v>303</v>
      </c>
      <c r="CU10" s="105">
        <v>0</v>
      </c>
      <c r="CV10" s="177" t="s">
        <v>303</v>
      </c>
      <c r="CW10" s="105">
        <v>0</v>
      </c>
      <c r="CX10" s="177">
        <v>0</v>
      </c>
      <c r="CY10" s="177">
        <v>0</v>
      </c>
      <c r="CZ10" s="177" t="s">
        <v>303</v>
      </c>
      <c r="DA10" s="177">
        <v>0</v>
      </c>
      <c r="DB10" s="177">
        <v>0</v>
      </c>
      <c r="DC10" s="80"/>
      <c r="DD10" s="80"/>
      <c r="DE10" s="80"/>
      <c r="DF10" s="80"/>
      <c r="DG10" s="80"/>
      <c r="DH10" s="80"/>
      <c r="DI10" s="80"/>
      <c r="DJ10" s="80"/>
      <c r="DK10" s="80"/>
      <c r="DL10" s="80"/>
      <c r="DM10" s="80"/>
      <c r="DN10" s="80"/>
      <c r="DO10" s="80"/>
      <c r="DP10" s="80"/>
      <c r="DQ10" s="80"/>
      <c r="DR10" s="80"/>
      <c r="DS10" s="80"/>
      <c r="DT10" s="80"/>
      <c r="DU10" s="80"/>
      <c r="DV10" s="80"/>
      <c r="DW10" s="80"/>
      <c r="DX10" s="80"/>
      <c r="DY10" s="80"/>
      <c r="DZ10" s="80"/>
      <c r="EA10" s="80"/>
      <c r="EB10" s="80"/>
      <c r="EC10" s="80"/>
    </row>
    <row r="11" spans="1:133" s="141" customFormat="1" ht="20.100000000000001" customHeight="1">
      <c r="A11" s="181"/>
      <c r="B11" s="376" t="s">
        <v>307</v>
      </c>
      <c r="C11" s="176">
        <v>827657.77001397999</v>
      </c>
      <c r="D11" s="177">
        <v>40.070698832007501</v>
      </c>
      <c r="E11" s="105">
        <v>353695.53594199999</v>
      </c>
      <c r="F11" s="177">
        <v>37.279451498685908</v>
      </c>
      <c r="G11" s="105">
        <v>456624.92091524001</v>
      </c>
      <c r="H11" s="177">
        <v>37.44665644535737</v>
      </c>
      <c r="I11" s="105">
        <v>135039.50667877001</v>
      </c>
      <c r="J11" s="177">
        <v>25.591620668443742</v>
      </c>
      <c r="K11" s="105">
        <v>185690.95984900001</v>
      </c>
      <c r="L11" s="177">
        <v>34.758799745022699</v>
      </c>
      <c r="M11" s="105">
        <v>211176.067709</v>
      </c>
      <c r="N11" s="177">
        <v>43.965446555518831</v>
      </c>
      <c r="O11" s="105">
        <v>330021.27079600003</v>
      </c>
      <c r="P11" s="177">
        <v>69.345103274675395</v>
      </c>
      <c r="Q11" s="105">
        <v>127518.74755056</v>
      </c>
      <c r="R11" s="177">
        <v>80.711045695648522</v>
      </c>
      <c r="S11" s="105">
        <v>230761.46114207001</v>
      </c>
      <c r="T11" s="177">
        <v>84.24768194274148</v>
      </c>
      <c r="U11" s="105">
        <v>42576.337504559997</v>
      </c>
      <c r="V11" s="177">
        <v>20.403873705503663</v>
      </c>
      <c r="W11" s="105">
        <v>38573.532927</v>
      </c>
      <c r="X11" s="177">
        <v>54.37869995837751</v>
      </c>
      <c r="Y11" s="105">
        <v>147217.57731435998</v>
      </c>
      <c r="Z11" s="177">
        <v>77.780046457834231</v>
      </c>
      <c r="AA11" s="105">
        <v>42249.736875739996</v>
      </c>
      <c r="AB11" s="177">
        <v>74.421436331329488</v>
      </c>
      <c r="AC11" s="105">
        <v>20503.840772</v>
      </c>
      <c r="AD11" s="177">
        <v>95.997671222239504</v>
      </c>
      <c r="AE11" s="105">
        <v>13290.721073999999</v>
      </c>
      <c r="AF11" s="177">
        <v>25.406768562346755</v>
      </c>
      <c r="AG11" s="105">
        <v>31718.902276000001</v>
      </c>
      <c r="AH11" s="177">
        <v>71.263637762510825</v>
      </c>
      <c r="AI11" s="105">
        <v>42015.355859769996</v>
      </c>
      <c r="AJ11" s="177">
        <v>51.776029911946239</v>
      </c>
      <c r="AK11" s="105">
        <v>9603.6047039999994</v>
      </c>
      <c r="AL11" s="177">
        <v>93.450926980545461</v>
      </c>
      <c r="AM11" s="105">
        <v>62639.195653000002</v>
      </c>
      <c r="AN11" s="177">
        <v>71.827779188390735</v>
      </c>
      <c r="AO11" s="105">
        <v>47467.414079000002</v>
      </c>
      <c r="AP11" s="177">
        <v>53.767546266930786</v>
      </c>
      <c r="AQ11" s="105">
        <v>96622.255751999997</v>
      </c>
      <c r="AR11" s="177">
        <v>93.764579363422456</v>
      </c>
      <c r="AS11" s="105">
        <v>0</v>
      </c>
      <c r="AT11" s="177" t="s">
        <v>303</v>
      </c>
      <c r="AU11" s="105">
        <v>43500.205383</v>
      </c>
      <c r="AV11" s="177">
        <v>68.995422013581745</v>
      </c>
      <c r="AW11" s="105">
        <v>0</v>
      </c>
      <c r="AX11" s="177">
        <v>0</v>
      </c>
      <c r="AY11" s="105">
        <v>23076.698188999999</v>
      </c>
      <c r="AZ11" s="177">
        <v>79.027507473664173</v>
      </c>
      <c r="BA11" s="105">
        <v>16907.176867999999</v>
      </c>
      <c r="BB11" s="177">
        <v>56.124597047057264</v>
      </c>
      <c r="BC11" s="105">
        <v>223.5</v>
      </c>
      <c r="BD11" s="177">
        <v>100</v>
      </c>
      <c r="BE11" s="105">
        <v>37330.757248059999</v>
      </c>
      <c r="BF11" s="177">
        <v>80.465326122690101</v>
      </c>
      <c r="BG11" s="105">
        <v>19168.352805999999</v>
      </c>
      <c r="BH11" s="177">
        <v>80.820310552570945</v>
      </c>
      <c r="BI11" s="105">
        <v>8018.9258330000002</v>
      </c>
      <c r="BJ11" s="177">
        <v>99.648943800904789</v>
      </c>
      <c r="BK11" s="105">
        <v>5989.4836489999998</v>
      </c>
      <c r="BL11" s="177">
        <v>18.785245385178818</v>
      </c>
      <c r="BM11" s="105">
        <v>0</v>
      </c>
      <c r="BN11" s="177" t="s">
        <v>303</v>
      </c>
      <c r="BO11" s="105">
        <v>14544.989732</v>
      </c>
      <c r="BP11" s="177">
        <v>95.136121612726797</v>
      </c>
      <c r="BQ11" s="105">
        <v>0</v>
      </c>
      <c r="BR11" s="177">
        <v>0</v>
      </c>
      <c r="BS11" s="105">
        <v>12114.945836770001</v>
      </c>
      <c r="BT11" s="177">
        <v>95.124753327949207</v>
      </c>
      <c r="BU11" s="105">
        <v>1777.0226517599999</v>
      </c>
      <c r="BV11" s="177">
        <v>67.88644022140096</v>
      </c>
      <c r="BW11" s="105">
        <v>3846.1312680000001</v>
      </c>
      <c r="BX11" s="177">
        <v>72.756339800151693</v>
      </c>
      <c r="BY11" s="105">
        <v>147.58648400000001</v>
      </c>
      <c r="BZ11" s="177">
        <v>11.347153911731654</v>
      </c>
      <c r="CA11" s="105">
        <v>6431.4049316099999</v>
      </c>
      <c r="CB11" s="177">
        <v>80.804981807747893</v>
      </c>
      <c r="CC11" s="105">
        <v>0</v>
      </c>
      <c r="CD11" s="177">
        <v>0</v>
      </c>
      <c r="CE11" s="105">
        <v>4046.3507420000001</v>
      </c>
      <c r="CF11" s="177">
        <v>98.642537755527101</v>
      </c>
      <c r="CG11" s="105">
        <v>2174.2908935800001</v>
      </c>
      <c r="CH11" s="177">
        <v>77.238645730212212</v>
      </c>
      <c r="CI11" s="105">
        <v>0</v>
      </c>
      <c r="CJ11" s="177">
        <v>0</v>
      </c>
      <c r="CK11" s="105">
        <v>122.281774</v>
      </c>
      <c r="CL11" s="177">
        <v>12.256426526628488</v>
      </c>
      <c r="CM11" s="105">
        <v>3580.1663149999999</v>
      </c>
      <c r="CN11" s="177">
        <v>98.398545066006292</v>
      </c>
      <c r="CO11" s="105">
        <v>1000.334202</v>
      </c>
      <c r="CP11" s="177">
        <v>68.729833760178437</v>
      </c>
      <c r="CQ11" s="105">
        <v>0</v>
      </c>
      <c r="CR11" s="177">
        <v>0</v>
      </c>
      <c r="CS11" s="105">
        <v>0</v>
      </c>
      <c r="CT11" s="177" t="s">
        <v>303</v>
      </c>
      <c r="CU11" s="105">
        <v>0</v>
      </c>
      <c r="CV11" s="177" t="s">
        <v>303</v>
      </c>
      <c r="CW11" s="105">
        <v>0</v>
      </c>
      <c r="CX11" s="177">
        <v>0</v>
      </c>
      <c r="CY11" s="177">
        <v>0</v>
      </c>
      <c r="CZ11" s="177" t="s">
        <v>303</v>
      </c>
      <c r="DA11" s="177">
        <v>0</v>
      </c>
      <c r="DB11" s="177">
        <v>0</v>
      </c>
      <c r="DC11" s="80"/>
      <c r="DD11" s="80"/>
      <c r="DE11" s="80"/>
      <c r="DF11" s="80"/>
      <c r="DG11" s="80"/>
      <c r="DH11" s="80"/>
      <c r="DI11" s="80"/>
      <c r="DJ11" s="80"/>
      <c r="DK11" s="80"/>
      <c r="DL11" s="80"/>
      <c r="DM11" s="80"/>
      <c r="DN11" s="80"/>
      <c r="DO11" s="80"/>
      <c r="DP11" s="80"/>
      <c r="DQ11" s="80"/>
      <c r="DR11" s="80"/>
      <c r="DS11" s="80"/>
      <c r="DT11" s="80"/>
      <c r="DU11" s="80"/>
      <c r="DV11" s="80"/>
      <c r="DW11" s="80"/>
      <c r="DX11" s="80"/>
      <c r="DY11" s="80"/>
      <c r="DZ11" s="80"/>
      <c r="EA11" s="80"/>
      <c r="EB11" s="80"/>
      <c r="EC11" s="80"/>
    </row>
    <row r="12" spans="1:133" s="141" customFormat="1" ht="20.100000000000001" customHeight="1">
      <c r="A12" s="181"/>
      <c r="B12" s="376" t="s">
        <v>308</v>
      </c>
      <c r="C12" s="176">
        <v>53593.143116949999</v>
      </c>
      <c r="D12" s="177">
        <v>2.5946892243441457</v>
      </c>
      <c r="E12" s="105">
        <v>14411.464978</v>
      </c>
      <c r="F12" s="177">
        <v>1.5189660458718981</v>
      </c>
      <c r="G12" s="105">
        <v>70660.301855320009</v>
      </c>
      <c r="H12" s="177">
        <v>5.794672885128346</v>
      </c>
      <c r="I12" s="105">
        <v>2737.3477446699999</v>
      </c>
      <c r="J12" s="177">
        <v>0.51876052306571341</v>
      </c>
      <c r="K12" s="105">
        <v>23513.758825000001</v>
      </c>
      <c r="L12" s="177">
        <v>4.4014530105049525</v>
      </c>
      <c r="M12" s="105">
        <v>5007.3338350000004</v>
      </c>
      <c r="N12" s="177">
        <v>1.0424934534328922</v>
      </c>
      <c r="O12" s="105">
        <v>22795.327646999998</v>
      </c>
      <c r="P12" s="177">
        <v>4.789825655929925</v>
      </c>
      <c r="Q12" s="105">
        <v>25082.635598669996</v>
      </c>
      <c r="R12" s="177">
        <v>15.87567151386019</v>
      </c>
      <c r="S12" s="105">
        <v>11133.759771499999</v>
      </c>
      <c r="T12" s="177">
        <v>4.0647751466556166</v>
      </c>
      <c r="U12" s="105">
        <v>13793.216961620001</v>
      </c>
      <c r="V12" s="177">
        <v>6.6101283805203606</v>
      </c>
      <c r="W12" s="105">
        <v>272.59244699999999</v>
      </c>
      <c r="X12" s="177">
        <v>0.38428481296711176</v>
      </c>
      <c r="Y12" s="105">
        <v>5345.8477661499992</v>
      </c>
      <c r="Z12" s="177">
        <v>2.8243929508483907</v>
      </c>
      <c r="AA12" s="105">
        <v>9375.2506297</v>
      </c>
      <c r="AB12" s="177">
        <v>16.514176641632748</v>
      </c>
      <c r="AC12" s="105">
        <v>851.31598599999995</v>
      </c>
      <c r="AD12" s="177">
        <v>3.985807002650315</v>
      </c>
      <c r="AE12" s="105">
        <v>1740.2214509999999</v>
      </c>
      <c r="AF12" s="177">
        <v>3.326636937651247</v>
      </c>
      <c r="AG12" s="105">
        <v>12790.335916</v>
      </c>
      <c r="AH12" s="177">
        <v>28.736362237489182</v>
      </c>
      <c r="AI12" s="105">
        <v>1886.8560238399998</v>
      </c>
      <c r="AJ12" s="177">
        <v>2.3251954417793805</v>
      </c>
      <c r="AK12" s="105">
        <v>279.60739899999999</v>
      </c>
      <c r="AL12" s="177">
        <v>2.7208086372282696</v>
      </c>
      <c r="AM12" s="105">
        <v>2507.9583739999998</v>
      </c>
      <c r="AN12" s="177">
        <v>2.8758523864078369</v>
      </c>
      <c r="AO12" s="105">
        <v>8281.3126589999993</v>
      </c>
      <c r="AP12" s="177">
        <v>9.3804533106152839</v>
      </c>
      <c r="AQ12" s="105">
        <v>1944.834065</v>
      </c>
      <c r="AR12" s="177">
        <v>1.8873141246508869</v>
      </c>
      <c r="AS12" s="105">
        <v>0</v>
      </c>
      <c r="AT12" s="177" t="s">
        <v>303</v>
      </c>
      <c r="AU12" s="105">
        <v>3662.585196</v>
      </c>
      <c r="AV12" s="177">
        <v>5.8092050148681258</v>
      </c>
      <c r="AW12" s="105">
        <v>0</v>
      </c>
      <c r="AX12" s="177">
        <v>0</v>
      </c>
      <c r="AY12" s="105">
        <v>1942.2478450000001</v>
      </c>
      <c r="AZ12" s="177">
        <v>6.6513417486913449</v>
      </c>
      <c r="BA12" s="105">
        <v>940.58506299999999</v>
      </c>
      <c r="BB12" s="177">
        <v>3.1223401790556093</v>
      </c>
      <c r="BC12" s="105">
        <v>0</v>
      </c>
      <c r="BD12" s="177">
        <v>0</v>
      </c>
      <c r="BE12" s="105">
        <v>2264.0018155600001</v>
      </c>
      <c r="BF12" s="177">
        <v>4.879987920439655</v>
      </c>
      <c r="BG12" s="105">
        <v>1900.2727629999999</v>
      </c>
      <c r="BH12" s="177">
        <v>8.0121978343480222</v>
      </c>
      <c r="BI12" s="105">
        <v>28.250109999999999</v>
      </c>
      <c r="BJ12" s="177">
        <v>0.35105619909521096</v>
      </c>
      <c r="BK12" s="105">
        <v>2465.310849</v>
      </c>
      <c r="BL12" s="177">
        <v>7.7321305079346283</v>
      </c>
      <c r="BM12" s="105">
        <v>0</v>
      </c>
      <c r="BN12" s="177" t="s">
        <v>303</v>
      </c>
      <c r="BO12" s="105">
        <v>559.23300700000004</v>
      </c>
      <c r="BP12" s="177">
        <v>3.6578409709531794</v>
      </c>
      <c r="BQ12" s="105">
        <v>0</v>
      </c>
      <c r="BR12" s="177">
        <v>0</v>
      </c>
      <c r="BS12" s="105">
        <v>11.931784279999999</v>
      </c>
      <c r="BT12" s="177">
        <v>9.3686596018650425E-2</v>
      </c>
      <c r="BU12" s="105">
        <v>640.8296690599999</v>
      </c>
      <c r="BV12" s="177">
        <v>24.48119891868285</v>
      </c>
      <c r="BW12" s="105">
        <v>0</v>
      </c>
      <c r="BX12" s="177">
        <v>0</v>
      </c>
      <c r="BY12" s="105">
        <v>0</v>
      </c>
      <c r="BZ12" s="177">
        <v>0</v>
      </c>
      <c r="CA12" s="105">
        <v>781.25065609000001</v>
      </c>
      <c r="CB12" s="177">
        <v>9.8157316673326331</v>
      </c>
      <c r="CC12" s="105">
        <v>0</v>
      </c>
      <c r="CD12" s="177">
        <v>0</v>
      </c>
      <c r="CE12" s="105">
        <v>0</v>
      </c>
      <c r="CF12" s="177">
        <v>0</v>
      </c>
      <c r="CG12" s="105">
        <v>251.46173125000001</v>
      </c>
      <c r="CH12" s="177">
        <v>8.9328266204275302</v>
      </c>
      <c r="CI12" s="105">
        <v>152.02896000000001</v>
      </c>
      <c r="CJ12" s="177">
        <v>100</v>
      </c>
      <c r="CK12" s="105">
        <v>56.589163999999997</v>
      </c>
      <c r="CL12" s="177">
        <v>5.6719894394836778</v>
      </c>
      <c r="CM12" s="105">
        <v>0</v>
      </c>
      <c r="CN12" s="177">
        <v>0</v>
      </c>
      <c r="CO12" s="105">
        <v>451.879615</v>
      </c>
      <c r="CP12" s="177">
        <v>31.047234770608629</v>
      </c>
      <c r="CQ12" s="105">
        <v>0</v>
      </c>
      <c r="CR12" s="177">
        <v>0</v>
      </c>
      <c r="CS12" s="105">
        <v>0</v>
      </c>
      <c r="CT12" s="177" t="s">
        <v>303</v>
      </c>
      <c r="CU12" s="105">
        <v>0</v>
      </c>
      <c r="CV12" s="177" t="s">
        <v>303</v>
      </c>
      <c r="CW12" s="105">
        <v>0</v>
      </c>
      <c r="CX12" s="177">
        <v>0</v>
      </c>
      <c r="CY12" s="177">
        <v>0</v>
      </c>
      <c r="CZ12" s="177" t="s">
        <v>303</v>
      </c>
      <c r="DA12" s="177">
        <v>0</v>
      </c>
      <c r="DB12" s="177">
        <v>0</v>
      </c>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row>
    <row r="13" spans="1:133" s="141" customFormat="1" ht="20.100000000000001" customHeight="1">
      <c r="A13" s="181"/>
      <c r="B13" s="376" t="s">
        <v>309</v>
      </c>
      <c r="C13" s="176">
        <v>183494.28072347</v>
      </c>
      <c r="D13" s="177">
        <v>8.8837975388569248</v>
      </c>
      <c r="E13" s="105">
        <v>59869.883440999998</v>
      </c>
      <c r="F13" s="177">
        <v>6.3102758988078778</v>
      </c>
      <c r="G13" s="105">
        <v>146854.42627569</v>
      </c>
      <c r="H13" s="177">
        <v>12.043160581782184</v>
      </c>
      <c r="I13" s="105">
        <v>34385.947334910001</v>
      </c>
      <c r="J13" s="177">
        <v>6.5165531344350454</v>
      </c>
      <c r="K13" s="105">
        <v>5706.3793740000001</v>
      </c>
      <c r="L13" s="177">
        <v>1.0681559193365446</v>
      </c>
      <c r="M13" s="105">
        <v>10887.09547</v>
      </c>
      <c r="N13" s="177">
        <v>2.2666205466554228</v>
      </c>
      <c r="O13" s="105">
        <v>13786.53369</v>
      </c>
      <c r="P13" s="177">
        <v>2.8968696479076437</v>
      </c>
      <c r="Q13" s="105">
        <v>3029.02787519</v>
      </c>
      <c r="R13" s="177">
        <v>1.9171769794156797</v>
      </c>
      <c r="S13" s="105">
        <v>12612.88744357</v>
      </c>
      <c r="T13" s="177">
        <v>4.604783331092194</v>
      </c>
      <c r="U13" s="105">
        <v>5394.59589048</v>
      </c>
      <c r="V13" s="177">
        <v>2.585254150378582</v>
      </c>
      <c r="W13" s="105">
        <v>1855.525928</v>
      </c>
      <c r="X13" s="177">
        <v>2.6158114138690953</v>
      </c>
      <c r="Y13" s="105">
        <v>127.29762020999999</v>
      </c>
      <c r="Z13" s="177">
        <v>6.7255656522339377E-2</v>
      </c>
      <c r="AA13" s="105">
        <v>4268.7666522399995</v>
      </c>
      <c r="AB13" s="177">
        <v>7.5192834113340821</v>
      </c>
      <c r="AC13" s="105">
        <v>0</v>
      </c>
      <c r="AD13" s="177">
        <v>0</v>
      </c>
      <c r="AE13" s="105">
        <v>0</v>
      </c>
      <c r="AF13" s="177">
        <v>0</v>
      </c>
      <c r="AG13" s="105">
        <v>0</v>
      </c>
      <c r="AH13" s="177">
        <v>0</v>
      </c>
      <c r="AI13" s="105">
        <v>0</v>
      </c>
      <c r="AJ13" s="177">
        <v>0</v>
      </c>
      <c r="AK13" s="105">
        <v>0</v>
      </c>
      <c r="AL13" s="177">
        <v>0</v>
      </c>
      <c r="AM13" s="105">
        <v>3309.7952500000001</v>
      </c>
      <c r="AN13" s="177">
        <v>3.7953112248241103</v>
      </c>
      <c r="AO13" s="105">
        <v>22803.938108999999</v>
      </c>
      <c r="AP13" s="177">
        <v>25.830600236685868</v>
      </c>
      <c r="AQ13" s="105">
        <v>914.78456500000004</v>
      </c>
      <c r="AR13" s="177">
        <v>0.88772911869842097</v>
      </c>
      <c r="AS13" s="105">
        <v>0</v>
      </c>
      <c r="AT13" s="177" t="s">
        <v>303</v>
      </c>
      <c r="AU13" s="105">
        <v>2549.3887890000001</v>
      </c>
      <c r="AV13" s="177">
        <v>4.0435706871970272</v>
      </c>
      <c r="AW13" s="105">
        <v>0</v>
      </c>
      <c r="AX13" s="177">
        <v>0</v>
      </c>
      <c r="AY13" s="105">
        <v>0</v>
      </c>
      <c r="AZ13" s="177">
        <v>0</v>
      </c>
      <c r="BA13" s="105">
        <v>9289.4253790000002</v>
      </c>
      <c r="BB13" s="177">
        <v>30.836919745121005</v>
      </c>
      <c r="BC13" s="105">
        <v>0</v>
      </c>
      <c r="BD13" s="177">
        <v>0</v>
      </c>
      <c r="BE13" s="105">
        <v>2052.1251168599997</v>
      </c>
      <c r="BF13" s="177">
        <v>4.4232940595193684</v>
      </c>
      <c r="BG13" s="105">
        <v>472.13388800000001</v>
      </c>
      <c r="BH13" s="177">
        <v>1.990677437792604</v>
      </c>
      <c r="BI13" s="105">
        <v>0</v>
      </c>
      <c r="BJ13" s="177">
        <v>0</v>
      </c>
      <c r="BK13" s="105">
        <v>0</v>
      </c>
      <c r="BL13" s="177">
        <v>0</v>
      </c>
      <c r="BM13" s="105">
        <v>0</v>
      </c>
      <c r="BN13" s="177" t="s">
        <v>303</v>
      </c>
      <c r="BO13" s="105">
        <v>0</v>
      </c>
      <c r="BP13" s="177">
        <v>0</v>
      </c>
      <c r="BQ13" s="105">
        <v>0</v>
      </c>
      <c r="BR13" s="177">
        <v>0</v>
      </c>
      <c r="BS13" s="105">
        <v>0</v>
      </c>
      <c r="BT13" s="177">
        <v>0</v>
      </c>
      <c r="BU13" s="105">
        <v>199.78773508</v>
      </c>
      <c r="BV13" s="177">
        <v>7.6323608599161954</v>
      </c>
      <c r="BW13" s="105">
        <v>1373.151619</v>
      </c>
      <c r="BX13" s="177">
        <v>25.975578790123716</v>
      </c>
      <c r="BY13" s="105">
        <v>0</v>
      </c>
      <c r="BZ13" s="177">
        <v>0</v>
      </c>
      <c r="CA13" s="105">
        <v>0</v>
      </c>
      <c r="CB13" s="177">
        <v>0</v>
      </c>
      <c r="CC13" s="105">
        <v>0</v>
      </c>
      <c r="CD13" s="177">
        <v>0</v>
      </c>
      <c r="CE13" s="105">
        <v>0</v>
      </c>
      <c r="CF13" s="177">
        <v>0</v>
      </c>
      <c r="CG13" s="105">
        <v>329.00211092000001</v>
      </c>
      <c r="CH13" s="177">
        <v>11.687340256482969</v>
      </c>
      <c r="CI13" s="105">
        <v>0</v>
      </c>
      <c r="CJ13" s="177">
        <v>0</v>
      </c>
      <c r="CK13" s="105">
        <v>0</v>
      </c>
      <c r="CL13" s="177">
        <v>0</v>
      </c>
      <c r="CM13" s="105">
        <v>0</v>
      </c>
      <c r="CN13" s="177">
        <v>0</v>
      </c>
      <c r="CO13" s="105">
        <v>0</v>
      </c>
      <c r="CP13" s="177">
        <v>0</v>
      </c>
      <c r="CQ13" s="105">
        <v>0</v>
      </c>
      <c r="CR13" s="177">
        <v>0</v>
      </c>
      <c r="CS13" s="105">
        <v>0</v>
      </c>
      <c r="CT13" s="177" t="s">
        <v>303</v>
      </c>
      <c r="CU13" s="105">
        <v>0</v>
      </c>
      <c r="CV13" s="177" t="s">
        <v>303</v>
      </c>
      <c r="CW13" s="105">
        <v>0</v>
      </c>
      <c r="CX13" s="177">
        <v>0</v>
      </c>
      <c r="CY13" s="177">
        <v>0</v>
      </c>
      <c r="CZ13" s="177" t="s">
        <v>303</v>
      </c>
      <c r="DA13" s="177">
        <v>0</v>
      </c>
      <c r="DB13" s="177">
        <v>0</v>
      </c>
      <c r="DC13" s="80"/>
      <c r="DD13" s="80"/>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row>
    <row r="14" spans="1:133" s="141" customFormat="1" ht="20.100000000000001" customHeight="1">
      <c r="A14" s="181"/>
      <c r="B14" s="376" t="s">
        <v>310</v>
      </c>
      <c r="C14" s="176">
        <v>539773.28119318001</v>
      </c>
      <c r="D14" s="177">
        <v>26.132893777933209</v>
      </c>
      <c r="E14" s="105">
        <v>205014.594381</v>
      </c>
      <c r="F14" s="177">
        <v>21.608504634908787</v>
      </c>
      <c r="G14" s="105">
        <v>230355.95231354001</v>
      </c>
      <c r="H14" s="177">
        <v>18.89090982843981</v>
      </c>
      <c r="I14" s="105">
        <v>256103.19351873</v>
      </c>
      <c r="J14" s="177">
        <v>48.534654351923578</v>
      </c>
      <c r="K14" s="105">
        <v>54477.948706000003</v>
      </c>
      <c r="L14" s="177">
        <v>10.197524484397618</v>
      </c>
      <c r="M14" s="105">
        <v>90375.323281999998</v>
      </c>
      <c r="N14" s="177">
        <v>18.815538563620898</v>
      </c>
      <c r="O14" s="105">
        <v>96445.692125000001</v>
      </c>
      <c r="P14" s="177">
        <v>20.265470963960468</v>
      </c>
      <c r="Q14" s="105">
        <v>0</v>
      </c>
      <c r="R14" s="177">
        <v>0</v>
      </c>
      <c r="S14" s="105">
        <v>7472.8646267399999</v>
      </c>
      <c r="T14" s="177">
        <v>2.7282351184592066</v>
      </c>
      <c r="U14" s="105">
        <v>123786.63892072999</v>
      </c>
      <c r="V14" s="177">
        <v>59.322315985888871</v>
      </c>
      <c r="W14" s="105">
        <v>12655.005535</v>
      </c>
      <c r="X14" s="177">
        <v>17.840283135633758</v>
      </c>
      <c r="Y14" s="105">
        <v>13351.491929690001</v>
      </c>
      <c r="Z14" s="177">
        <v>7.0540466805480513</v>
      </c>
      <c r="AA14" s="105">
        <v>0</v>
      </c>
      <c r="AB14" s="177">
        <v>0</v>
      </c>
      <c r="AC14" s="105">
        <v>0</v>
      </c>
      <c r="AD14" s="177">
        <v>0</v>
      </c>
      <c r="AE14" s="105">
        <v>33909.011007000001</v>
      </c>
      <c r="AF14" s="177">
        <v>64.821042442780978</v>
      </c>
      <c r="AG14" s="105">
        <v>0</v>
      </c>
      <c r="AH14" s="177">
        <v>0</v>
      </c>
      <c r="AI14" s="105">
        <v>27013.356249240001</v>
      </c>
      <c r="AJ14" s="177">
        <v>33.288884803232669</v>
      </c>
      <c r="AK14" s="105">
        <v>0</v>
      </c>
      <c r="AL14" s="177">
        <v>0</v>
      </c>
      <c r="AM14" s="105">
        <v>419.71634399999999</v>
      </c>
      <c r="AN14" s="177">
        <v>0.48128480202071033</v>
      </c>
      <c r="AO14" s="105">
        <v>7023.3040060000003</v>
      </c>
      <c r="AP14" s="177">
        <v>7.9554749382564394</v>
      </c>
      <c r="AQ14" s="105">
        <v>8.9128190000000007</v>
      </c>
      <c r="AR14" s="177">
        <v>8.6492156281501552E-3</v>
      </c>
      <c r="AS14" s="105">
        <v>0</v>
      </c>
      <c r="AT14" s="177" t="s">
        <v>303</v>
      </c>
      <c r="AU14" s="105">
        <v>133.454733</v>
      </c>
      <c r="AV14" s="177">
        <v>0.21167177354623007</v>
      </c>
      <c r="AW14" s="105">
        <v>54337.738255999997</v>
      </c>
      <c r="AX14" s="177">
        <v>87.366023838254648</v>
      </c>
      <c r="AY14" s="105">
        <v>3400.427373</v>
      </c>
      <c r="AZ14" s="177">
        <v>11.644963132615928</v>
      </c>
      <c r="BA14" s="105">
        <v>849.26406699999995</v>
      </c>
      <c r="BB14" s="177">
        <v>2.8191935246820679</v>
      </c>
      <c r="BC14" s="105">
        <v>0</v>
      </c>
      <c r="BD14" s="177">
        <v>0</v>
      </c>
      <c r="BE14" s="105">
        <v>2338.2991806700002</v>
      </c>
      <c r="BF14" s="177">
        <v>5.0401336596194675</v>
      </c>
      <c r="BG14" s="105">
        <v>837.19099000000006</v>
      </c>
      <c r="BH14" s="177">
        <v>3.5298826398079979</v>
      </c>
      <c r="BI14" s="105">
        <v>0</v>
      </c>
      <c r="BJ14" s="177">
        <v>0</v>
      </c>
      <c r="BK14" s="105">
        <v>21007.284124999998</v>
      </c>
      <c r="BL14" s="177">
        <v>65.886645709464972</v>
      </c>
      <c r="BM14" s="105">
        <v>0</v>
      </c>
      <c r="BN14" s="177" t="s">
        <v>303</v>
      </c>
      <c r="BO14" s="105">
        <v>34.650039</v>
      </c>
      <c r="BP14" s="177">
        <v>0.22663957726537681</v>
      </c>
      <c r="BQ14" s="105">
        <v>226.35932</v>
      </c>
      <c r="BR14" s="177">
        <v>72.76851461636646</v>
      </c>
      <c r="BS14" s="105">
        <v>0</v>
      </c>
      <c r="BT14" s="177">
        <v>0</v>
      </c>
      <c r="BU14" s="105">
        <v>0</v>
      </c>
      <c r="BV14" s="177">
        <v>0</v>
      </c>
      <c r="BW14" s="105">
        <v>0</v>
      </c>
      <c r="BX14" s="177">
        <v>0</v>
      </c>
      <c r="BY14" s="105">
        <v>0</v>
      </c>
      <c r="BZ14" s="177">
        <v>0</v>
      </c>
      <c r="CA14" s="105">
        <v>0</v>
      </c>
      <c r="CB14" s="177">
        <v>0</v>
      </c>
      <c r="CC14" s="105">
        <v>7776.6234240000003</v>
      </c>
      <c r="CD14" s="177">
        <v>97.802678053825105</v>
      </c>
      <c r="CE14" s="105">
        <v>0</v>
      </c>
      <c r="CF14" s="177">
        <v>0</v>
      </c>
      <c r="CG14" s="105">
        <v>0</v>
      </c>
      <c r="CH14" s="177">
        <v>0</v>
      </c>
      <c r="CI14" s="105">
        <v>0</v>
      </c>
      <c r="CJ14" s="177">
        <v>0</v>
      </c>
      <c r="CK14" s="105">
        <v>574.20767499999999</v>
      </c>
      <c r="CL14" s="177">
        <v>57.553419037441088</v>
      </c>
      <c r="CM14" s="105">
        <v>0</v>
      </c>
      <c r="CN14" s="177">
        <v>0</v>
      </c>
      <c r="CO14" s="105">
        <v>0</v>
      </c>
      <c r="CP14" s="177">
        <v>0</v>
      </c>
      <c r="CQ14" s="105">
        <v>2.0659584099999999</v>
      </c>
      <c r="CR14" s="177">
        <v>62.773167449215073</v>
      </c>
      <c r="CS14" s="105">
        <v>0</v>
      </c>
      <c r="CT14" s="177" t="s">
        <v>303</v>
      </c>
      <c r="CU14" s="105">
        <v>0</v>
      </c>
      <c r="CV14" s="177" t="s">
        <v>303</v>
      </c>
      <c r="CW14" s="105">
        <v>0.31970323</v>
      </c>
      <c r="CX14" s="177">
        <v>100</v>
      </c>
      <c r="CY14" s="177">
        <v>0</v>
      </c>
      <c r="CZ14" s="177" t="s">
        <v>303</v>
      </c>
      <c r="DA14" s="177">
        <v>425.744958</v>
      </c>
      <c r="DB14" s="177">
        <v>87.896703371925113</v>
      </c>
      <c r="DC14" s="80"/>
      <c r="DD14" s="80"/>
      <c r="DE14" s="80"/>
      <c r="DF14" s="80"/>
      <c r="DG14" s="80"/>
      <c r="DH14" s="80"/>
      <c r="DI14" s="80"/>
      <c r="DJ14" s="80"/>
      <c r="DK14" s="80"/>
      <c r="DL14" s="80"/>
      <c r="DM14" s="80"/>
      <c r="DN14" s="80"/>
      <c r="DO14" s="80"/>
      <c r="DP14" s="80"/>
      <c r="DQ14" s="80"/>
      <c r="DR14" s="80"/>
      <c r="DS14" s="80"/>
      <c r="DT14" s="80"/>
      <c r="DU14" s="80"/>
      <c r="DV14" s="80"/>
      <c r="DW14" s="80"/>
      <c r="DX14" s="80"/>
      <c r="DY14" s="80"/>
      <c r="DZ14" s="80"/>
      <c r="EA14" s="80"/>
      <c r="EB14" s="80"/>
      <c r="EC14" s="80"/>
    </row>
    <row r="15" spans="1:133" s="141" customFormat="1" ht="20.100000000000001" customHeight="1">
      <c r="A15" s="181"/>
      <c r="B15" s="376" t="s">
        <v>311</v>
      </c>
      <c r="C15" s="176">
        <v>372990.91813815996</v>
      </c>
      <c r="D15" s="177">
        <v>18.058196623389058</v>
      </c>
      <c r="E15" s="105">
        <v>228981.84775300001</v>
      </c>
      <c r="F15" s="177">
        <v>24.134649210803875</v>
      </c>
      <c r="G15" s="105">
        <v>286685.19037520001</v>
      </c>
      <c r="H15" s="177">
        <v>23.510328368487631</v>
      </c>
      <c r="I15" s="105">
        <v>77240.239769420004</v>
      </c>
      <c r="J15" s="177">
        <v>14.637960143180848</v>
      </c>
      <c r="K15" s="105">
        <v>233680.181006</v>
      </c>
      <c r="L15" s="177">
        <v>43.741723466630859</v>
      </c>
      <c r="M15" s="105">
        <v>141936.744626</v>
      </c>
      <c r="N15" s="177">
        <v>29.550282036304697</v>
      </c>
      <c r="O15" s="105">
        <v>3663.3299000000002</v>
      </c>
      <c r="P15" s="177">
        <v>0.76975035467254882</v>
      </c>
      <c r="Q15" s="105">
        <v>0</v>
      </c>
      <c r="R15" s="177">
        <v>0</v>
      </c>
      <c r="S15" s="105">
        <v>3093.3013908899998</v>
      </c>
      <c r="T15" s="177">
        <v>1.1293197332127225</v>
      </c>
      <c r="U15" s="105">
        <v>532.63112731000001</v>
      </c>
      <c r="V15" s="177">
        <v>0.25525300883593688</v>
      </c>
      <c r="W15" s="105">
        <v>13175.689178000001</v>
      </c>
      <c r="X15" s="177">
        <v>18.574312337716858</v>
      </c>
      <c r="Y15" s="105">
        <v>16594.32110243</v>
      </c>
      <c r="Z15" s="177">
        <v>8.7673434777908508</v>
      </c>
      <c r="AA15" s="105">
        <v>0</v>
      </c>
      <c r="AB15" s="177">
        <v>0</v>
      </c>
      <c r="AC15" s="105">
        <v>0</v>
      </c>
      <c r="AD15" s="177">
        <v>0</v>
      </c>
      <c r="AE15" s="105">
        <v>52.751255</v>
      </c>
      <c r="AF15" s="177">
        <v>0.10084019668279566</v>
      </c>
      <c r="AG15" s="105">
        <v>0</v>
      </c>
      <c r="AH15" s="177">
        <v>0</v>
      </c>
      <c r="AI15" s="105">
        <v>4224.2047083500001</v>
      </c>
      <c r="AJ15" s="177">
        <v>5.2055384241820164</v>
      </c>
      <c r="AK15" s="105">
        <v>0</v>
      </c>
      <c r="AL15" s="177">
        <v>0</v>
      </c>
      <c r="AM15" s="105">
        <v>14847.591850999999</v>
      </c>
      <c r="AN15" s="177">
        <v>17.025594563200634</v>
      </c>
      <c r="AO15" s="105">
        <v>161.87766099999999</v>
      </c>
      <c r="AP15" s="177">
        <v>0.18336294058307798</v>
      </c>
      <c r="AQ15" s="105">
        <v>39.441454</v>
      </c>
      <c r="AR15" s="177">
        <v>3.8274943127843776E-2</v>
      </c>
      <c r="AS15" s="105">
        <v>0</v>
      </c>
      <c r="AT15" s="177" t="s">
        <v>303</v>
      </c>
      <c r="AU15" s="105">
        <v>9177.5212769999998</v>
      </c>
      <c r="AV15" s="177">
        <v>14.556412963344298</v>
      </c>
      <c r="AW15" s="105">
        <v>0</v>
      </c>
      <c r="AX15" s="177">
        <v>0</v>
      </c>
      <c r="AY15" s="105">
        <v>0</v>
      </c>
      <c r="AZ15" s="177">
        <v>0</v>
      </c>
      <c r="BA15" s="105">
        <v>4.0124180000000003</v>
      </c>
      <c r="BB15" s="177">
        <v>1.3319511896784132E-2</v>
      </c>
      <c r="BC15" s="105">
        <v>0</v>
      </c>
      <c r="BD15" s="177">
        <v>0</v>
      </c>
      <c r="BE15" s="105">
        <v>0</v>
      </c>
      <c r="BF15" s="177">
        <v>0</v>
      </c>
      <c r="BG15" s="105">
        <v>320.86600299999998</v>
      </c>
      <c r="BH15" s="177">
        <v>1.3528804624310169</v>
      </c>
      <c r="BI15" s="105">
        <v>0</v>
      </c>
      <c r="BJ15" s="177">
        <v>0</v>
      </c>
      <c r="BK15" s="105">
        <v>0</v>
      </c>
      <c r="BL15" s="177">
        <v>0</v>
      </c>
      <c r="BM15" s="105">
        <v>0</v>
      </c>
      <c r="BN15" s="177" t="s">
        <v>303</v>
      </c>
      <c r="BO15" s="105">
        <v>0</v>
      </c>
      <c r="BP15" s="177">
        <v>0</v>
      </c>
      <c r="BQ15" s="105">
        <v>0</v>
      </c>
      <c r="BR15" s="177">
        <v>0</v>
      </c>
      <c r="BS15" s="105">
        <v>194.99092156999998</v>
      </c>
      <c r="BT15" s="177">
        <v>1.5310397227893009</v>
      </c>
      <c r="BU15" s="105">
        <v>0</v>
      </c>
      <c r="BV15" s="177">
        <v>0</v>
      </c>
      <c r="BW15" s="105">
        <v>0</v>
      </c>
      <c r="BX15" s="177">
        <v>0</v>
      </c>
      <c r="BY15" s="105">
        <v>0</v>
      </c>
      <c r="BZ15" s="177">
        <v>0</v>
      </c>
      <c r="CA15" s="105">
        <v>0</v>
      </c>
      <c r="CB15" s="177">
        <v>0</v>
      </c>
      <c r="CC15" s="105">
        <v>0</v>
      </c>
      <c r="CD15" s="177">
        <v>0</v>
      </c>
      <c r="CE15" s="105">
        <v>0</v>
      </c>
      <c r="CF15" s="177">
        <v>0</v>
      </c>
      <c r="CG15" s="105">
        <v>0</v>
      </c>
      <c r="CH15" s="177">
        <v>0</v>
      </c>
      <c r="CI15" s="105">
        <v>0</v>
      </c>
      <c r="CJ15" s="177">
        <v>0</v>
      </c>
      <c r="CK15" s="105">
        <v>16.214424999999999</v>
      </c>
      <c r="CL15" s="177">
        <v>1.6251883022569504</v>
      </c>
      <c r="CM15" s="105">
        <v>0</v>
      </c>
      <c r="CN15" s="177">
        <v>0</v>
      </c>
      <c r="CO15" s="105">
        <v>0</v>
      </c>
      <c r="CP15" s="177">
        <v>0</v>
      </c>
      <c r="CQ15" s="105">
        <v>0</v>
      </c>
      <c r="CR15" s="177">
        <v>0</v>
      </c>
      <c r="CS15" s="105">
        <v>0</v>
      </c>
      <c r="CT15" s="177" t="s">
        <v>303</v>
      </c>
      <c r="CU15" s="105">
        <v>0</v>
      </c>
      <c r="CV15" s="177" t="s">
        <v>303</v>
      </c>
      <c r="CW15" s="105">
        <v>0</v>
      </c>
      <c r="CX15" s="177">
        <v>0</v>
      </c>
      <c r="CY15" s="177">
        <v>0</v>
      </c>
      <c r="CZ15" s="177" t="s">
        <v>303</v>
      </c>
      <c r="DA15" s="177">
        <v>0</v>
      </c>
      <c r="DB15" s="177">
        <v>0</v>
      </c>
      <c r="DC15" s="80"/>
      <c r="DD15" s="80"/>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row>
    <row r="16" spans="1:133" s="138" customFormat="1" ht="20.100000000000001" customHeight="1">
      <c r="A16" s="181"/>
      <c r="B16" s="377" t="s">
        <v>312</v>
      </c>
      <c r="C16" s="373">
        <v>42045.739762239995</v>
      </c>
      <c r="D16" s="374">
        <v>2.0356266034368566</v>
      </c>
      <c r="E16" s="375">
        <v>56357.743971999997</v>
      </c>
      <c r="F16" s="374">
        <v>5.9400969746026355</v>
      </c>
      <c r="G16" s="375">
        <v>11181.5621192</v>
      </c>
      <c r="H16" s="374">
        <v>0.91697166760161786</v>
      </c>
      <c r="I16" s="375">
        <v>7125.0487673600001</v>
      </c>
      <c r="J16" s="374">
        <v>1.3502829637269869</v>
      </c>
      <c r="K16" s="375">
        <v>8995.8389229999993</v>
      </c>
      <c r="L16" s="374">
        <v>1.6838976109408137</v>
      </c>
      <c r="M16" s="375">
        <v>6881.5660170000001</v>
      </c>
      <c r="N16" s="374">
        <v>1.4326960730967044</v>
      </c>
      <c r="O16" s="375">
        <v>2212.2967389999999</v>
      </c>
      <c r="P16" s="374">
        <v>0.46485472124314353</v>
      </c>
      <c r="Q16" s="375">
        <v>99.714340780000001</v>
      </c>
      <c r="R16" s="374">
        <v>6.3112670644879659E-2</v>
      </c>
      <c r="S16" s="375">
        <v>3944.7850457499999</v>
      </c>
      <c r="T16" s="374">
        <v>1.4401841374293514</v>
      </c>
      <c r="U16" s="375">
        <v>9814.0441251600005</v>
      </c>
      <c r="V16" s="374">
        <v>4.703187935048625</v>
      </c>
      <c r="W16" s="375">
        <v>1638.3554590000001</v>
      </c>
      <c r="X16" s="374">
        <v>2.3096572486304492</v>
      </c>
      <c r="Y16" s="375">
        <v>3280.16547081</v>
      </c>
      <c r="Z16" s="374">
        <v>1.7330228316703815</v>
      </c>
      <c r="AA16" s="375">
        <v>215.63623819</v>
      </c>
      <c r="AB16" s="374">
        <v>0.37983570450113974</v>
      </c>
      <c r="AC16" s="375">
        <v>3.5288339999999998</v>
      </c>
      <c r="AD16" s="374">
        <v>1.6521775110176919E-2</v>
      </c>
      <c r="AE16" s="375">
        <v>2002.3755269999999</v>
      </c>
      <c r="AF16" s="374">
        <v>3.8277751301935203</v>
      </c>
      <c r="AG16" s="375">
        <v>0</v>
      </c>
      <c r="AH16" s="374">
        <v>0</v>
      </c>
      <c r="AI16" s="375">
        <v>1948.2204624000001</v>
      </c>
      <c r="AJ16" s="374">
        <v>2.400815579736002</v>
      </c>
      <c r="AK16" s="375">
        <v>53.371409</v>
      </c>
      <c r="AL16" s="374">
        <v>0.5193474532776674</v>
      </c>
      <c r="AM16" s="375">
        <v>871.879321</v>
      </c>
      <c r="AN16" s="374">
        <v>0.99977585431706795</v>
      </c>
      <c r="AO16" s="375">
        <v>288.58913699999999</v>
      </c>
      <c r="AP16" s="374">
        <v>0.32689224970116632</v>
      </c>
      <c r="AQ16" s="375">
        <v>1669.4465359999999</v>
      </c>
      <c r="AR16" s="374">
        <v>1.62007139037967</v>
      </c>
      <c r="AS16" s="375">
        <v>0</v>
      </c>
      <c r="AT16" s="374" t="s">
        <v>303</v>
      </c>
      <c r="AU16" s="375">
        <v>2003.1811479999999</v>
      </c>
      <c r="AV16" s="374">
        <v>3.1772339339327376</v>
      </c>
      <c r="AW16" s="375">
        <v>5559.3850689999999</v>
      </c>
      <c r="AX16" s="374">
        <v>8.9385643210988732</v>
      </c>
      <c r="AY16" s="375">
        <v>10.30696</v>
      </c>
      <c r="AZ16" s="374">
        <v>3.5296789504272424E-2</v>
      </c>
      <c r="BA16" s="375">
        <v>1067.193894</v>
      </c>
      <c r="BB16" s="374">
        <v>3.542627355202868</v>
      </c>
      <c r="BC16" s="375">
        <v>0</v>
      </c>
      <c r="BD16" s="374">
        <v>0</v>
      </c>
      <c r="BE16" s="375">
        <v>1491.8395324000001</v>
      </c>
      <c r="BF16" s="374">
        <v>3.2156153088356065</v>
      </c>
      <c r="BG16" s="375">
        <v>573.24002800000005</v>
      </c>
      <c r="BH16" s="374">
        <v>2.4169753944440453</v>
      </c>
      <c r="BI16" s="375">
        <v>0</v>
      </c>
      <c r="BJ16" s="374">
        <v>0</v>
      </c>
      <c r="BK16" s="375">
        <v>1923.817798</v>
      </c>
      <c r="BL16" s="374">
        <v>6.033807174319306</v>
      </c>
      <c r="BM16" s="375">
        <v>0</v>
      </c>
      <c r="BN16" s="374" t="s">
        <v>303</v>
      </c>
      <c r="BO16" s="375">
        <v>25.948360999999998</v>
      </c>
      <c r="BP16" s="374">
        <v>0.16972349057873759</v>
      </c>
      <c r="BQ16" s="375">
        <v>39.330275</v>
      </c>
      <c r="BR16" s="374">
        <v>12.643639728212705</v>
      </c>
      <c r="BS16" s="375">
        <v>66.546342840000008</v>
      </c>
      <c r="BT16" s="374">
        <v>0.52251198914314356</v>
      </c>
      <c r="BU16" s="375">
        <v>0</v>
      </c>
      <c r="BV16" s="374">
        <v>0</v>
      </c>
      <c r="BW16" s="375">
        <v>67.034812000000002</v>
      </c>
      <c r="BX16" s="374">
        <v>1.2680814097245954</v>
      </c>
      <c r="BY16" s="375">
        <v>50.275365999999998</v>
      </c>
      <c r="BZ16" s="374">
        <v>3.8654103039045262</v>
      </c>
      <c r="CA16" s="375">
        <v>330.12906327999997</v>
      </c>
      <c r="CB16" s="374">
        <v>4.1477831416644007</v>
      </c>
      <c r="CC16" s="375">
        <v>74.873445000000004</v>
      </c>
      <c r="CD16" s="374">
        <v>0.94164562649597849</v>
      </c>
      <c r="CE16" s="375">
        <v>0</v>
      </c>
      <c r="CF16" s="374">
        <v>0</v>
      </c>
      <c r="CG16" s="375">
        <v>0</v>
      </c>
      <c r="CH16" s="374">
        <v>0</v>
      </c>
      <c r="CI16" s="375">
        <v>0</v>
      </c>
      <c r="CJ16" s="374">
        <v>0</v>
      </c>
      <c r="CK16" s="375">
        <v>78.073854999999995</v>
      </c>
      <c r="CL16" s="374">
        <v>7.8254218609728881</v>
      </c>
      <c r="CM16" s="375">
        <v>0</v>
      </c>
      <c r="CN16" s="374">
        <v>0</v>
      </c>
      <c r="CO16" s="375">
        <v>0</v>
      </c>
      <c r="CP16" s="374">
        <v>0</v>
      </c>
      <c r="CQ16" s="375">
        <v>0.30390333000000003</v>
      </c>
      <c r="CR16" s="374">
        <v>9.2339586944850787</v>
      </c>
      <c r="CS16" s="375">
        <v>0</v>
      </c>
      <c r="CT16" s="374" t="s">
        <v>303</v>
      </c>
      <c r="CU16" s="375">
        <v>0</v>
      </c>
      <c r="CV16" s="374" t="s">
        <v>303</v>
      </c>
      <c r="CW16" s="375">
        <v>0</v>
      </c>
      <c r="CX16" s="374">
        <v>0</v>
      </c>
      <c r="CY16" s="374">
        <v>0</v>
      </c>
      <c r="CZ16" s="374" t="s">
        <v>303</v>
      </c>
      <c r="DA16" s="374">
        <v>24.255464</v>
      </c>
      <c r="DB16" s="374">
        <v>5.0076349332982781</v>
      </c>
      <c r="DC16" s="80"/>
      <c r="DD16" s="80"/>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row>
    <row r="17" spans="1:133" s="141" customFormat="1" ht="20.100000000000001" customHeight="1">
      <c r="A17" s="181"/>
      <c r="B17" s="376" t="s">
        <v>306</v>
      </c>
      <c r="C17" s="176">
        <v>11145.72033677</v>
      </c>
      <c r="D17" s="177">
        <v>0.53961530847822292</v>
      </c>
      <c r="E17" s="105">
        <v>27846.422283</v>
      </c>
      <c r="F17" s="177">
        <v>2.9350083431113916</v>
      </c>
      <c r="G17" s="105">
        <v>3218.6600514899997</v>
      </c>
      <c r="H17" s="177">
        <v>0.26395418130259046</v>
      </c>
      <c r="I17" s="105">
        <v>435.43187258999995</v>
      </c>
      <c r="J17" s="177">
        <v>8.2519609145056932E-2</v>
      </c>
      <c r="K17" s="105">
        <v>1863.513326</v>
      </c>
      <c r="L17" s="177">
        <v>0.34882412462775597</v>
      </c>
      <c r="M17" s="105">
        <v>1199.5945469999999</v>
      </c>
      <c r="N17" s="177">
        <v>0.24974757090891977</v>
      </c>
      <c r="O17" s="105">
        <v>141.42390700000001</v>
      </c>
      <c r="P17" s="177">
        <v>2.9716434376392792E-2</v>
      </c>
      <c r="Q17" s="105">
        <v>99.714340780000001</v>
      </c>
      <c r="R17" s="177">
        <v>6.3112670644879659E-2</v>
      </c>
      <c r="S17" s="105">
        <v>3499.6142555300003</v>
      </c>
      <c r="T17" s="177">
        <v>1.2776587011669962</v>
      </c>
      <c r="U17" s="105">
        <v>0</v>
      </c>
      <c r="V17" s="177">
        <v>0</v>
      </c>
      <c r="W17" s="105">
        <v>283.98516999999998</v>
      </c>
      <c r="X17" s="177">
        <v>0.40034560436255751</v>
      </c>
      <c r="Y17" s="105">
        <v>2318.6525155500003</v>
      </c>
      <c r="Z17" s="177">
        <v>1.2250228788506352</v>
      </c>
      <c r="AA17" s="105">
        <v>215.63623819</v>
      </c>
      <c r="AB17" s="177">
        <v>0.37983570450113974</v>
      </c>
      <c r="AC17" s="105">
        <v>3.5288339999999998</v>
      </c>
      <c r="AD17" s="177">
        <v>1.6521775110176919E-2</v>
      </c>
      <c r="AE17" s="105">
        <v>870.80044499999997</v>
      </c>
      <c r="AF17" s="177">
        <v>1.664636948358214</v>
      </c>
      <c r="AG17" s="105">
        <v>0</v>
      </c>
      <c r="AH17" s="177">
        <v>0</v>
      </c>
      <c r="AI17" s="105">
        <v>229.23929146</v>
      </c>
      <c r="AJ17" s="177">
        <v>0.28249434447825472</v>
      </c>
      <c r="AK17" s="105">
        <v>53.371409</v>
      </c>
      <c r="AL17" s="177">
        <v>0.5193474532776674</v>
      </c>
      <c r="AM17" s="105">
        <v>503.82375000000002</v>
      </c>
      <c r="AN17" s="177">
        <v>0.57772997701533846</v>
      </c>
      <c r="AO17" s="105">
        <v>268.02506499999998</v>
      </c>
      <c r="AP17" s="177">
        <v>0.30359880273023354</v>
      </c>
      <c r="AQ17" s="105">
        <v>1669.4465359999999</v>
      </c>
      <c r="AR17" s="177">
        <v>1.62007139037967</v>
      </c>
      <c r="AS17" s="105">
        <v>0</v>
      </c>
      <c r="AT17" s="177" t="s">
        <v>303</v>
      </c>
      <c r="AU17" s="105">
        <v>800.25568499999997</v>
      </c>
      <c r="AV17" s="177">
        <v>1.2692808739454988</v>
      </c>
      <c r="AW17" s="105">
        <v>0</v>
      </c>
      <c r="AX17" s="177">
        <v>0</v>
      </c>
      <c r="AY17" s="105">
        <v>0.59927299999999994</v>
      </c>
      <c r="AZ17" s="177">
        <v>2.0522455638319979E-3</v>
      </c>
      <c r="BA17" s="105">
        <v>1057.3238080000001</v>
      </c>
      <c r="BB17" s="177">
        <v>3.5098628905086908</v>
      </c>
      <c r="BC17" s="105">
        <v>0</v>
      </c>
      <c r="BD17" s="177">
        <v>0</v>
      </c>
      <c r="BE17" s="105">
        <v>1481.6068233599999</v>
      </c>
      <c r="BF17" s="177">
        <v>3.1935590118108523</v>
      </c>
      <c r="BG17" s="105">
        <v>554.96445900000003</v>
      </c>
      <c r="BH17" s="177">
        <v>2.3399193647969594</v>
      </c>
      <c r="BI17" s="105">
        <v>0</v>
      </c>
      <c r="BJ17" s="177">
        <v>0</v>
      </c>
      <c r="BK17" s="105">
        <v>0</v>
      </c>
      <c r="BL17" s="177">
        <v>0</v>
      </c>
      <c r="BM17" s="105">
        <v>0</v>
      </c>
      <c r="BN17" s="177" t="s">
        <v>303</v>
      </c>
      <c r="BO17" s="105">
        <v>25.553084999999999</v>
      </c>
      <c r="BP17" s="177">
        <v>0.16713806244853696</v>
      </c>
      <c r="BQ17" s="105">
        <v>0</v>
      </c>
      <c r="BR17" s="177">
        <v>0</v>
      </c>
      <c r="BS17" s="105">
        <v>63.078601159999998</v>
      </c>
      <c r="BT17" s="177">
        <v>0.49528379709346326</v>
      </c>
      <c r="BU17" s="105">
        <v>0</v>
      </c>
      <c r="BV17" s="177">
        <v>0</v>
      </c>
      <c r="BW17" s="105">
        <v>67.034812000000002</v>
      </c>
      <c r="BX17" s="177">
        <v>1.2680814097245954</v>
      </c>
      <c r="BY17" s="105">
        <v>50.076931999999999</v>
      </c>
      <c r="BZ17" s="177">
        <v>3.8501537500637251</v>
      </c>
      <c r="CA17" s="105">
        <v>330.12906327999997</v>
      </c>
      <c r="CB17" s="177">
        <v>4.1477831416644007</v>
      </c>
      <c r="CC17" s="105">
        <v>0</v>
      </c>
      <c r="CD17" s="177">
        <v>0</v>
      </c>
      <c r="CE17" s="105">
        <v>0</v>
      </c>
      <c r="CF17" s="177">
        <v>0</v>
      </c>
      <c r="CG17" s="105">
        <v>0</v>
      </c>
      <c r="CH17" s="177">
        <v>0</v>
      </c>
      <c r="CI17" s="105">
        <v>0</v>
      </c>
      <c r="CJ17" s="177">
        <v>0</v>
      </c>
      <c r="CK17" s="105">
        <v>0</v>
      </c>
      <c r="CL17" s="177">
        <v>0</v>
      </c>
      <c r="CM17" s="105">
        <v>0</v>
      </c>
      <c r="CN17" s="177">
        <v>0</v>
      </c>
      <c r="CO17" s="105">
        <v>0</v>
      </c>
      <c r="CP17" s="177">
        <v>0</v>
      </c>
      <c r="CQ17" s="105">
        <v>0</v>
      </c>
      <c r="CR17" s="177">
        <v>0</v>
      </c>
      <c r="CS17" s="105">
        <v>0</v>
      </c>
      <c r="CT17" s="177" t="s">
        <v>303</v>
      </c>
      <c r="CU17" s="105">
        <v>0</v>
      </c>
      <c r="CV17" s="177" t="s">
        <v>303</v>
      </c>
      <c r="CW17" s="105">
        <v>0</v>
      </c>
      <c r="CX17" s="177">
        <v>0</v>
      </c>
      <c r="CY17" s="177">
        <v>0</v>
      </c>
      <c r="CZ17" s="177" t="s">
        <v>303</v>
      </c>
      <c r="DA17" s="177">
        <v>0</v>
      </c>
      <c r="DB17" s="177">
        <v>0</v>
      </c>
      <c r="DC17" s="80"/>
      <c r="DD17" s="80"/>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row>
    <row r="18" spans="1:133" s="141" customFormat="1" ht="20.100000000000001" customHeight="1">
      <c r="A18" s="181"/>
      <c r="B18" s="376" t="s">
        <v>307</v>
      </c>
      <c r="C18" s="176">
        <v>11142.81225169</v>
      </c>
      <c r="D18" s="177">
        <v>0.53947451477623587</v>
      </c>
      <c r="E18" s="105">
        <v>27665.372071999998</v>
      </c>
      <c r="F18" s="177">
        <v>2.9159256805557967</v>
      </c>
      <c r="G18" s="105">
        <v>3218.6600514899997</v>
      </c>
      <c r="H18" s="177">
        <v>0.26395418130259046</v>
      </c>
      <c r="I18" s="105">
        <v>435.43187258999995</v>
      </c>
      <c r="J18" s="177">
        <v>8.2519609145056932E-2</v>
      </c>
      <c r="K18" s="105">
        <v>1831.514152</v>
      </c>
      <c r="L18" s="177">
        <v>0.34283431832821076</v>
      </c>
      <c r="M18" s="105">
        <v>1199.4572069999999</v>
      </c>
      <c r="N18" s="177">
        <v>0.24971897763840645</v>
      </c>
      <c r="O18" s="105">
        <v>141.42390700000001</v>
      </c>
      <c r="P18" s="177">
        <v>2.9716434376392792E-2</v>
      </c>
      <c r="Q18" s="105">
        <v>97.47365361</v>
      </c>
      <c r="R18" s="177">
        <v>6.1694461887019818E-2</v>
      </c>
      <c r="S18" s="105">
        <v>3482.7406171500002</v>
      </c>
      <c r="T18" s="177">
        <v>1.2714983791079335</v>
      </c>
      <c r="U18" s="105">
        <v>0</v>
      </c>
      <c r="V18" s="177">
        <v>0</v>
      </c>
      <c r="W18" s="105">
        <v>283.98516999999998</v>
      </c>
      <c r="X18" s="177">
        <v>0.40034560436255751</v>
      </c>
      <c r="Y18" s="105">
        <v>2318.6525155500003</v>
      </c>
      <c r="Z18" s="177">
        <v>1.2250228788506352</v>
      </c>
      <c r="AA18" s="105">
        <v>215.63623819</v>
      </c>
      <c r="AB18" s="177">
        <v>0.37983570450113974</v>
      </c>
      <c r="AC18" s="105">
        <v>3.5288339999999998</v>
      </c>
      <c r="AD18" s="177">
        <v>1.6521775110176919E-2</v>
      </c>
      <c r="AE18" s="105">
        <v>851.41063999999994</v>
      </c>
      <c r="AF18" s="177">
        <v>1.627571067179822</v>
      </c>
      <c r="AG18" s="105">
        <v>0</v>
      </c>
      <c r="AH18" s="177">
        <v>0</v>
      </c>
      <c r="AI18" s="105">
        <v>229.23929146</v>
      </c>
      <c r="AJ18" s="177">
        <v>0.28249434447825472</v>
      </c>
      <c r="AK18" s="105">
        <v>53.371409</v>
      </c>
      <c r="AL18" s="177">
        <v>0.5193474532776674</v>
      </c>
      <c r="AM18" s="105">
        <v>503.82375000000002</v>
      </c>
      <c r="AN18" s="177">
        <v>0.57772997701533846</v>
      </c>
      <c r="AO18" s="105">
        <v>237.21260799999999</v>
      </c>
      <c r="AP18" s="177">
        <v>0.26869674961674278</v>
      </c>
      <c r="AQ18" s="105">
        <v>1669.4465359999999</v>
      </c>
      <c r="AR18" s="177">
        <v>1.62007139037967</v>
      </c>
      <c r="AS18" s="105">
        <v>0</v>
      </c>
      <c r="AT18" s="177" t="s">
        <v>303</v>
      </c>
      <c r="AU18" s="105">
        <v>800.25568499999997</v>
      </c>
      <c r="AV18" s="177">
        <v>1.2692808739454988</v>
      </c>
      <c r="AW18" s="105">
        <v>0</v>
      </c>
      <c r="AX18" s="177">
        <v>0</v>
      </c>
      <c r="AY18" s="105">
        <v>0.59927299999999994</v>
      </c>
      <c r="AZ18" s="177">
        <v>2.0522455638319979E-3</v>
      </c>
      <c r="BA18" s="105">
        <v>1057.3238080000001</v>
      </c>
      <c r="BB18" s="177">
        <v>3.5098628905086908</v>
      </c>
      <c r="BC18" s="105">
        <v>0</v>
      </c>
      <c r="BD18" s="177">
        <v>0</v>
      </c>
      <c r="BE18" s="105">
        <v>1475.1922493900001</v>
      </c>
      <c r="BF18" s="177">
        <v>3.1797325902624123</v>
      </c>
      <c r="BG18" s="105">
        <v>515.401701</v>
      </c>
      <c r="BH18" s="177">
        <v>2.1731092888223897</v>
      </c>
      <c r="BI18" s="105">
        <v>0</v>
      </c>
      <c r="BJ18" s="177">
        <v>0</v>
      </c>
      <c r="BK18" s="105">
        <v>0</v>
      </c>
      <c r="BL18" s="177">
        <v>0</v>
      </c>
      <c r="BM18" s="105">
        <v>0</v>
      </c>
      <c r="BN18" s="177" t="s">
        <v>303</v>
      </c>
      <c r="BO18" s="105">
        <v>25.553084999999999</v>
      </c>
      <c r="BP18" s="177">
        <v>0.16713806244853696</v>
      </c>
      <c r="BQ18" s="105">
        <v>0</v>
      </c>
      <c r="BR18" s="177">
        <v>0</v>
      </c>
      <c r="BS18" s="105">
        <v>63.078601159999998</v>
      </c>
      <c r="BT18" s="177">
        <v>0.49528379709346326</v>
      </c>
      <c r="BU18" s="105">
        <v>0</v>
      </c>
      <c r="BV18" s="177">
        <v>0</v>
      </c>
      <c r="BW18" s="105">
        <v>67.034812000000002</v>
      </c>
      <c r="BX18" s="177">
        <v>1.2680814097245954</v>
      </c>
      <c r="BY18" s="105">
        <v>50.076931999999999</v>
      </c>
      <c r="BZ18" s="177">
        <v>3.8501537500637251</v>
      </c>
      <c r="CA18" s="105">
        <v>330.12906327999997</v>
      </c>
      <c r="CB18" s="177">
        <v>4.1477831416644007</v>
      </c>
      <c r="CC18" s="105">
        <v>0</v>
      </c>
      <c r="CD18" s="177">
        <v>0</v>
      </c>
      <c r="CE18" s="105">
        <v>0</v>
      </c>
      <c r="CF18" s="177">
        <v>0</v>
      </c>
      <c r="CG18" s="105">
        <v>0</v>
      </c>
      <c r="CH18" s="177">
        <v>0</v>
      </c>
      <c r="CI18" s="105">
        <v>0</v>
      </c>
      <c r="CJ18" s="177">
        <v>0</v>
      </c>
      <c r="CK18" s="105">
        <v>0</v>
      </c>
      <c r="CL18" s="177">
        <v>0</v>
      </c>
      <c r="CM18" s="105">
        <v>0</v>
      </c>
      <c r="CN18" s="177">
        <v>0</v>
      </c>
      <c r="CO18" s="105">
        <v>0</v>
      </c>
      <c r="CP18" s="177">
        <v>0</v>
      </c>
      <c r="CQ18" s="105">
        <v>0</v>
      </c>
      <c r="CR18" s="177">
        <v>0</v>
      </c>
      <c r="CS18" s="105">
        <v>0</v>
      </c>
      <c r="CT18" s="177" t="s">
        <v>303</v>
      </c>
      <c r="CU18" s="105">
        <v>0</v>
      </c>
      <c r="CV18" s="177" t="s">
        <v>303</v>
      </c>
      <c r="CW18" s="105">
        <v>0</v>
      </c>
      <c r="CX18" s="177">
        <v>0</v>
      </c>
      <c r="CY18" s="177">
        <v>0</v>
      </c>
      <c r="CZ18" s="177" t="s">
        <v>303</v>
      </c>
      <c r="DA18" s="177">
        <v>0</v>
      </c>
      <c r="DB18" s="177">
        <v>0</v>
      </c>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row>
    <row r="19" spans="1:133" s="141" customFormat="1" ht="20.100000000000001" customHeight="1">
      <c r="A19" s="181"/>
      <c r="B19" s="376" t="s">
        <v>308</v>
      </c>
      <c r="C19" s="176">
        <v>2.9080850800000002</v>
      </c>
      <c r="D19" s="177">
        <v>1.4079370198695308E-4</v>
      </c>
      <c r="E19" s="105">
        <v>181.05021099999999</v>
      </c>
      <c r="F19" s="177">
        <v>1.908266255559455E-2</v>
      </c>
      <c r="G19" s="105">
        <v>0</v>
      </c>
      <c r="H19" s="177">
        <v>0</v>
      </c>
      <c r="I19" s="105">
        <v>0</v>
      </c>
      <c r="J19" s="177">
        <v>0</v>
      </c>
      <c r="K19" s="105">
        <v>31.999174</v>
      </c>
      <c r="L19" s="177">
        <v>5.989806299545211E-3</v>
      </c>
      <c r="M19" s="105">
        <v>0.13733999999999999</v>
      </c>
      <c r="N19" s="177">
        <v>2.8593270513283718E-5</v>
      </c>
      <c r="O19" s="105">
        <v>0</v>
      </c>
      <c r="P19" s="177">
        <v>0</v>
      </c>
      <c r="Q19" s="105">
        <v>2.2406871699999997</v>
      </c>
      <c r="R19" s="177">
        <v>1.4182087578598489E-3</v>
      </c>
      <c r="S19" s="105">
        <v>16.873638379999999</v>
      </c>
      <c r="T19" s="177">
        <v>6.1603220590628798E-3</v>
      </c>
      <c r="U19" s="105">
        <v>0</v>
      </c>
      <c r="V19" s="177">
        <v>0</v>
      </c>
      <c r="W19" s="105">
        <v>0</v>
      </c>
      <c r="X19" s="177">
        <v>0</v>
      </c>
      <c r="Y19" s="105">
        <v>0</v>
      </c>
      <c r="Z19" s="177">
        <v>0</v>
      </c>
      <c r="AA19" s="105">
        <v>0</v>
      </c>
      <c r="AB19" s="177">
        <v>0</v>
      </c>
      <c r="AC19" s="105">
        <v>0</v>
      </c>
      <c r="AD19" s="177">
        <v>0</v>
      </c>
      <c r="AE19" s="105">
        <v>19.389804999999999</v>
      </c>
      <c r="AF19" s="177">
        <v>3.7065881178391956E-2</v>
      </c>
      <c r="AG19" s="105">
        <v>0</v>
      </c>
      <c r="AH19" s="177">
        <v>0</v>
      </c>
      <c r="AI19" s="105">
        <v>0</v>
      </c>
      <c r="AJ19" s="177">
        <v>0</v>
      </c>
      <c r="AK19" s="105">
        <v>0</v>
      </c>
      <c r="AL19" s="177">
        <v>0</v>
      </c>
      <c r="AM19" s="105">
        <v>0</v>
      </c>
      <c r="AN19" s="177">
        <v>0</v>
      </c>
      <c r="AO19" s="105">
        <v>30.812456999999998</v>
      </c>
      <c r="AP19" s="177">
        <v>3.4902053113490719E-2</v>
      </c>
      <c r="AQ19" s="105">
        <v>0</v>
      </c>
      <c r="AR19" s="177">
        <v>0</v>
      </c>
      <c r="AS19" s="105">
        <v>0</v>
      </c>
      <c r="AT19" s="177" t="s">
        <v>303</v>
      </c>
      <c r="AU19" s="105">
        <v>0</v>
      </c>
      <c r="AV19" s="177">
        <v>0</v>
      </c>
      <c r="AW19" s="105">
        <v>0</v>
      </c>
      <c r="AX19" s="177">
        <v>0</v>
      </c>
      <c r="AY19" s="105">
        <v>0</v>
      </c>
      <c r="AZ19" s="177">
        <v>0</v>
      </c>
      <c r="BA19" s="105">
        <v>0</v>
      </c>
      <c r="BB19" s="177">
        <v>0</v>
      </c>
      <c r="BC19" s="105">
        <v>0</v>
      </c>
      <c r="BD19" s="177">
        <v>0</v>
      </c>
      <c r="BE19" s="105">
        <v>6.4145739700000002</v>
      </c>
      <c r="BF19" s="177">
        <v>1.3826421548440253E-2</v>
      </c>
      <c r="BG19" s="105">
        <v>39.562758000000002</v>
      </c>
      <c r="BH19" s="177">
        <v>0.16681007597456943</v>
      </c>
      <c r="BI19" s="105">
        <v>0</v>
      </c>
      <c r="BJ19" s="177">
        <v>0</v>
      </c>
      <c r="BK19" s="105">
        <v>0</v>
      </c>
      <c r="BL19" s="177">
        <v>0</v>
      </c>
      <c r="BM19" s="105">
        <v>0</v>
      </c>
      <c r="BN19" s="177" t="s">
        <v>303</v>
      </c>
      <c r="BO19" s="105">
        <v>0</v>
      </c>
      <c r="BP19" s="177">
        <v>0</v>
      </c>
      <c r="BQ19" s="105">
        <v>0</v>
      </c>
      <c r="BR19" s="177">
        <v>0</v>
      </c>
      <c r="BS19" s="105">
        <v>0</v>
      </c>
      <c r="BT19" s="177">
        <v>0</v>
      </c>
      <c r="BU19" s="105">
        <v>0</v>
      </c>
      <c r="BV19" s="177">
        <v>0</v>
      </c>
      <c r="BW19" s="105">
        <v>0</v>
      </c>
      <c r="BX19" s="177">
        <v>0</v>
      </c>
      <c r="BY19" s="105">
        <v>0</v>
      </c>
      <c r="BZ19" s="177">
        <v>0</v>
      </c>
      <c r="CA19" s="105">
        <v>0</v>
      </c>
      <c r="CB19" s="177">
        <v>0</v>
      </c>
      <c r="CC19" s="105">
        <v>0</v>
      </c>
      <c r="CD19" s="177">
        <v>0</v>
      </c>
      <c r="CE19" s="105">
        <v>0</v>
      </c>
      <c r="CF19" s="177">
        <v>0</v>
      </c>
      <c r="CG19" s="105">
        <v>0</v>
      </c>
      <c r="CH19" s="177">
        <v>0</v>
      </c>
      <c r="CI19" s="105">
        <v>0</v>
      </c>
      <c r="CJ19" s="177">
        <v>0</v>
      </c>
      <c r="CK19" s="105">
        <v>0</v>
      </c>
      <c r="CL19" s="177">
        <v>0</v>
      </c>
      <c r="CM19" s="105">
        <v>0</v>
      </c>
      <c r="CN19" s="177">
        <v>0</v>
      </c>
      <c r="CO19" s="105">
        <v>0</v>
      </c>
      <c r="CP19" s="177">
        <v>0</v>
      </c>
      <c r="CQ19" s="105">
        <v>0</v>
      </c>
      <c r="CR19" s="177">
        <v>0</v>
      </c>
      <c r="CS19" s="105">
        <v>0</v>
      </c>
      <c r="CT19" s="177" t="s">
        <v>303</v>
      </c>
      <c r="CU19" s="105">
        <v>0</v>
      </c>
      <c r="CV19" s="177" t="s">
        <v>303</v>
      </c>
      <c r="CW19" s="105">
        <v>0</v>
      </c>
      <c r="CX19" s="177">
        <v>0</v>
      </c>
      <c r="CY19" s="177">
        <v>0</v>
      </c>
      <c r="CZ19" s="177" t="s">
        <v>303</v>
      </c>
      <c r="DA19" s="177">
        <v>0</v>
      </c>
      <c r="DB19" s="177">
        <v>0</v>
      </c>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row>
    <row r="20" spans="1:133" s="141" customFormat="1" ht="20.100000000000001" customHeight="1">
      <c r="A20" s="181"/>
      <c r="B20" s="376" t="s">
        <v>309</v>
      </c>
      <c r="C20" s="176">
        <v>0</v>
      </c>
      <c r="D20" s="177">
        <v>0</v>
      </c>
      <c r="E20" s="105">
        <v>0</v>
      </c>
      <c r="F20" s="177">
        <v>0</v>
      </c>
      <c r="G20" s="105">
        <v>0</v>
      </c>
      <c r="H20" s="177">
        <v>0</v>
      </c>
      <c r="I20" s="105">
        <v>0</v>
      </c>
      <c r="J20" s="177">
        <v>0</v>
      </c>
      <c r="K20" s="105">
        <v>0</v>
      </c>
      <c r="L20" s="177">
        <v>0</v>
      </c>
      <c r="M20" s="105">
        <v>0</v>
      </c>
      <c r="N20" s="177">
        <v>0</v>
      </c>
      <c r="O20" s="105">
        <v>0</v>
      </c>
      <c r="P20" s="177">
        <v>0</v>
      </c>
      <c r="Q20" s="105">
        <v>0</v>
      </c>
      <c r="R20" s="177">
        <v>0</v>
      </c>
      <c r="S20" s="105">
        <v>0</v>
      </c>
      <c r="T20" s="177">
        <v>0</v>
      </c>
      <c r="U20" s="105">
        <v>0</v>
      </c>
      <c r="V20" s="177">
        <v>0</v>
      </c>
      <c r="W20" s="105">
        <v>0</v>
      </c>
      <c r="X20" s="177">
        <v>0</v>
      </c>
      <c r="Y20" s="105">
        <v>0</v>
      </c>
      <c r="Z20" s="177">
        <v>0</v>
      </c>
      <c r="AA20" s="105">
        <v>0</v>
      </c>
      <c r="AB20" s="177">
        <v>0</v>
      </c>
      <c r="AC20" s="105">
        <v>0</v>
      </c>
      <c r="AD20" s="177">
        <v>0</v>
      </c>
      <c r="AE20" s="105">
        <v>0</v>
      </c>
      <c r="AF20" s="177">
        <v>0</v>
      </c>
      <c r="AG20" s="105">
        <v>0</v>
      </c>
      <c r="AH20" s="177">
        <v>0</v>
      </c>
      <c r="AI20" s="105">
        <v>0</v>
      </c>
      <c r="AJ20" s="177">
        <v>0</v>
      </c>
      <c r="AK20" s="105">
        <v>0</v>
      </c>
      <c r="AL20" s="177">
        <v>0</v>
      </c>
      <c r="AM20" s="105">
        <v>0</v>
      </c>
      <c r="AN20" s="177">
        <v>0</v>
      </c>
      <c r="AO20" s="105">
        <v>0</v>
      </c>
      <c r="AP20" s="177">
        <v>0</v>
      </c>
      <c r="AQ20" s="105">
        <v>0</v>
      </c>
      <c r="AR20" s="177">
        <v>0</v>
      </c>
      <c r="AS20" s="105">
        <v>0</v>
      </c>
      <c r="AT20" s="177" t="s">
        <v>303</v>
      </c>
      <c r="AU20" s="105">
        <v>0</v>
      </c>
      <c r="AV20" s="177">
        <v>0</v>
      </c>
      <c r="AW20" s="105">
        <v>0</v>
      </c>
      <c r="AX20" s="177">
        <v>0</v>
      </c>
      <c r="AY20" s="105">
        <v>0</v>
      </c>
      <c r="AZ20" s="177">
        <v>0</v>
      </c>
      <c r="BA20" s="105">
        <v>0</v>
      </c>
      <c r="BB20" s="177">
        <v>0</v>
      </c>
      <c r="BC20" s="105">
        <v>0</v>
      </c>
      <c r="BD20" s="177">
        <v>0</v>
      </c>
      <c r="BE20" s="105">
        <v>0</v>
      </c>
      <c r="BF20" s="177">
        <v>0</v>
      </c>
      <c r="BG20" s="105">
        <v>0</v>
      </c>
      <c r="BH20" s="177">
        <v>0</v>
      </c>
      <c r="BI20" s="105">
        <v>0</v>
      </c>
      <c r="BJ20" s="177">
        <v>0</v>
      </c>
      <c r="BK20" s="105">
        <v>0</v>
      </c>
      <c r="BL20" s="177">
        <v>0</v>
      </c>
      <c r="BM20" s="105">
        <v>0</v>
      </c>
      <c r="BN20" s="177" t="s">
        <v>303</v>
      </c>
      <c r="BO20" s="105">
        <v>0</v>
      </c>
      <c r="BP20" s="177">
        <v>0</v>
      </c>
      <c r="BQ20" s="105">
        <v>0</v>
      </c>
      <c r="BR20" s="177">
        <v>0</v>
      </c>
      <c r="BS20" s="105">
        <v>0</v>
      </c>
      <c r="BT20" s="177">
        <v>0</v>
      </c>
      <c r="BU20" s="105">
        <v>0</v>
      </c>
      <c r="BV20" s="177">
        <v>0</v>
      </c>
      <c r="BW20" s="105">
        <v>0</v>
      </c>
      <c r="BX20" s="177">
        <v>0</v>
      </c>
      <c r="BY20" s="105">
        <v>0</v>
      </c>
      <c r="BZ20" s="177">
        <v>0</v>
      </c>
      <c r="CA20" s="105">
        <v>0</v>
      </c>
      <c r="CB20" s="177">
        <v>0</v>
      </c>
      <c r="CC20" s="105">
        <v>0</v>
      </c>
      <c r="CD20" s="177">
        <v>0</v>
      </c>
      <c r="CE20" s="105">
        <v>0</v>
      </c>
      <c r="CF20" s="177">
        <v>0</v>
      </c>
      <c r="CG20" s="105">
        <v>0</v>
      </c>
      <c r="CH20" s="177">
        <v>0</v>
      </c>
      <c r="CI20" s="105">
        <v>0</v>
      </c>
      <c r="CJ20" s="177">
        <v>0</v>
      </c>
      <c r="CK20" s="105">
        <v>0</v>
      </c>
      <c r="CL20" s="177">
        <v>0</v>
      </c>
      <c r="CM20" s="105">
        <v>0</v>
      </c>
      <c r="CN20" s="177">
        <v>0</v>
      </c>
      <c r="CO20" s="105">
        <v>0</v>
      </c>
      <c r="CP20" s="177">
        <v>0</v>
      </c>
      <c r="CQ20" s="105">
        <v>0</v>
      </c>
      <c r="CR20" s="177">
        <v>0</v>
      </c>
      <c r="CS20" s="105">
        <v>0</v>
      </c>
      <c r="CT20" s="177" t="s">
        <v>303</v>
      </c>
      <c r="CU20" s="105">
        <v>0</v>
      </c>
      <c r="CV20" s="177" t="s">
        <v>303</v>
      </c>
      <c r="CW20" s="105">
        <v>0</v>
      </c>
      <c r="CX20" s="177">
        <v>0</v>
      </c>
      <c r="CY20" s="177">
        <v>0</v>
      </c>
      <c r="CZ20" s="177" t="s">
        <v>303</v>
      </c>
      <c r="DA20" s="177">
        <v>0</v>
      </c>
      <c r="DB20" s="177">
        <v>0</v>
      </c>
      <c r="DC20" s="80"/>
      <c r="DD20" s="80"/>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row>
    <row r="21" spans="1:133" s="141" customFormat="1" ht="20.100000000000001" customHeight="1">
      <c r="A21" s="181"/>
      <c r="B21" s="376" t="s">
        <v>310</v>
      </c>
      <c r="C21" s="176">
        <v>15148.924576790001</v>
      </c>
      <c r="D21" s="177">
        <v>0.7334287387105608</v>
      </c>
      <c r="E21" s="105">
        <v>9482.8147050000007</v>
      </c>
      <c r="F21" s="177">
        <v>0.99948711516687982</v>
      </c>
      <c r="G21" s="105">
        <v>3593.0361763000001</v>
      </c>
      <c r="H21" s="177">
        <v>0.29465582171898502</v>
      </c>
      <c r="I21" s="105">
        <v>5837.8226011899997</v>
      </c>
      <c r="J21" s="177">
        <v>1.1063380281350625</v>
      </c>
      <c r="K21" s="105">
        <v>1789.6073449999999</v>
      </c>
      <c r="L21" s="177">
        <v>0.33498993907759556</v>
      </c>
      <c r="M21" s="105">
        <v>2968.0512910000002</v>
      </c>
      <c r="N21" s="177">
        <v>0.61792845100381522</v>
      </c>
      <c r="O21" s="105">
        <v>1937.1236200000001</v>
      </c>
      <c r="P21" s="177">
        <v>0.40703448344621429</v>
      </c>
      <c r="Q21" s="105">
        <v>0</v>
      </c>
      <c r="R21" s="177">
        <v>0</v>
      </c>
      <c r="S21" s="105">
        <v>204.31891905000001</v>
      </c>
      <c r="T21" s="177">
        <v>7.4593891119503652E-2</v>
      </c>
      <c r="U21" s="105">
        <v>9769.3592564599985</v>
      </c>
      <c r="V21" s="177">
        <v>4.6817735891715468</v>
      </c>
      <c r="W21" s="105">
        <v>614.02413899999999</v>
      </c>
      <c r="X21" s="177">
        <v>0.86561514821761298</v>
      </c>
      <c r="Y21" s="105">
        <v>377.11201466</v>
      </c>
      <c r="Z21" s="177">
        <v>0.1992410862558133</v>
      </c>
      <c r="AA21" s="105">
        <v>0</v>
      </c>
      <c r="AB21" s="177">
        <v>0</v>
      </c>
      <c r="AC21" s="105">
        <v>0</v>
      </c>
      <c r="AD21" s="177">
        <v>0</v>
      </c>
      <c r="AE21" s="105">
        <v>1131.5750820000001</v>
      </c>
      <c r="AF21" s="177">
        <v>2.1631381818353068</v>
      </c>
      <c r="AG21" s="105">
        <v>0</v>
      </c>
      <c r="AH21" s="177">
        <v>0</v>
      </c>
      <c r="AI21" s="105">
        <v>1599.6373422199999</v>
      </c>
      <c r="AJ21" s="177">
        <v>1.9712523953260717</v>
      </c>
      <c r="AK21" s="105">
        <v>0</v>
      </c>
      <c r="AL21" s="177">
        <v>0</v>
      </c>
      <c r="AM21" s="105">
        <v>19.402063999999999</v>
      </c>
      <c r="AN21" s="177">
        <v>2.2248165134672839E-2</v>
      </c>
      <c r="AO21" s="105">
        <v>20.34488</v>
      </c>
      <c r="AP21" s="177">
        <v>2.3045162621974452E-2</v>
      </c>
      <c r="AQ21" s="105">
        <v>0</v>
      </c>
      <c r="AR21" s="177">
        <v>0</v>
      </c>
      <c r="AS21" s="105">
        <v>0</v>
      </c>
      <c r="AT21" s="177" t="s">
        <v>303</v>
      </c>
      <c r="AU21" s="105">
        <v>1.2111780000000001</v>
      </c>
      <c r="AV21" s="177">
        <v>1.9210423607844305E-3</v>
      </c>
      <c r="AW21" s="105">
        <v>5559.3850689999999</v>
      </c>
      <c r="AX21" s="177">
        <v>8.9385643210988732</v>
      </c>
      <c r="AY21" s="105">
        <v>9.707687</v>
      </c>
      <c r="AZ21" s="177">
        <v>3.3244543940440428E-2</v>
      </c>
      <c r="BA21" s="105">
        <v>5.4819019999999998</v>
      </c>
      <c r="BB21" s="177">
        <v>1.819757036928972E-2</v>
      </c>
      <c r="BC21" s="105">
        <v>0</v>
      </c>
      <c r="BD21" s="177">
        <v>0</v>
      </c>
      <c r="BE21" s="105">
        <v>10.23270904</v>
      </c>
      <c r="BF21" s="177">
        <v>2.2056297024753986E-2</v>
      </c>
      <c r="BG21" s="105">
        <v>17.638660999999999</v>
      </c>
      <c r="BH21" s="177">
        <v>7.4370608376182326E-2</v>
      </c>
      <c r="BI21" s="105">
        <v>0</v>
      </c>
      <c r="BJ21" s="177">
        <v>0</v>
      </c>
      <c r="BK21" s="105">
        <v>1923.817798</v>
      </c>
      <c r="BL21" s="177">
        <v>6.033807174319306</v>
      </c>
      <c r="BM21" s="105">
        <v>0</v>
      </c>
      <c r="BN21" s="177" t="s">
        <v>303</v>
      </c>
      <c r="BO21" s="105">
        <v>0.39527600000000002</v>
      </c>
      <c r="BP21" s="177">
        <v>2.5854281302006353E-3</v>
      </c>
      <c r="BQ21" s="105">
        <v>39.330275</v>
      </c>
      <c r="BR21" s="177">
        <v>12.643639728212705</v>
      </c>
      <c r="BS21" s="105">
        <v>0</v>
      </c>
      <c r="BT21" s="177">
        <v>0</v>
      </c>
      <c r="BU21" s="105">
        <v>0</v>
      </c>
      <c r="BV21" s="177">
        <v>0</v>
      </c>
      <c r="BW21" s="105">
        <v>0</v>
      </c>
      <c r="BX21" s="177">
        <v>0</v>
      </c>
      <c r="BY21" s="105">
        <v>0.198434</v>
      </c>
      <c r="BZ21" s="177">
        <v>1.5256553840801296E-2</v>
      </c>
      <c r="CA21" s="105">
        <v>0</v>
      </c>
      <c r="CB21" s="177">
        <v>0</v>
      </c>
      <c r="CC21" s="105">
        <v>74.873445000000004</v>
      </c>
      <c r="CD21" s="177">
        <v>0.94164562649597849</v>
      </c>
      <c r="CE21" s="105">
        <v>0</v>
      </c>
      <c r="CF21" s="177">
        <v>0</v>
      </c>
      <c r="CG21" s="105">
        <v>0</v>
      </c>
      <c r="CH21" s="177">
        <v>0</v>
      </c>
      <c r="CI21" s="105">
        <v>0</v>
      </c>
      <c r="CJ21" s="177">
        <v>0</v>
      </c>
      <c r="CK21" s="105">
        <v>78.073854999999995</v>
      </c>
      <c r="CL21" s="177">
        <v>7.8254218609728881</v>
      </c>
      <c r="CM21" s="105">
        <v>0</v>
      </c>
      <c r="CN21" s="177">
        <v>0</v>
      </c>
      <c r="CO21" s="105">
        <v>0</v>
      </c>
      <c r="CP21" s="177">
        <v>0</v>
      </c>
      <c r="CQ21" s="105">
        <v>0.30390333000000003</v>
      </c>
      <c r="CR21" s="177">
        <v>9.2339586944850787</v>
      </c>
      <c r="CS21" s="105">
        <v>0</v>
      </c>
      <c r="CT21" s="177" t="s">
        <v>303</v>
      </c>
      <c r="CU21" s="105">
        <v>0</v>
      </c>
      <c r="CV21" s="177" t="s">
        <v>303</v>
      </c>
      <c r="CW21" s="105">
        <v>0</v>
      </c>
      <c r="CX21" s="177">
        <v>0</v>
      </c>
      <c r="CY21" s="177">
        <v>0</v>
      </c>
      <c r="CZ21" s="177" t="s">
        <v>303</v>
      </c>
      <c r="DA21" s="177">
        <v>24.255464</v>
      </c>
      <c r="DB21" s="177">
        <v>5.0076349332982781</v>
      </c>
      <c r="DC21" s="80"/>
      <c r="DD21" s="80"/>
      <c r="DE21" s="80"/>
      <c r="DF21" s="80"/>
      <c r="DG21" s="80"/>
      <c r="DH21" s="80"/>
      <c r="DI21" s="80"/>
      <c r="DJ21" s="80"/>
      <c r="DK21" s="80"/>
      <c r="DL21" s="80"/>
      <c r="DM21" s="80"/>
      <c r="DN21" s="80"/>
      <c r="DO21" s="80"/>
      <c r="DP21" s="80"/>
      <c r="DQ21" s="80"/>
      <c r="DR21" s="80"/>
      <c r="DS21" s="80"/>
      <c r="DT21" s="80"/>
      <c r="DU21" s="80"/>
      <c r="DV21" s="80"/>
      <c r="DW21" s="80"/>
      <c r="DX21" s="80"/>
      <c r="DY21" s="80"/>
      <c r="DZ21" s="80"/>
      <c r="EA21" s="80"/>
      <c r="EB21" s="80"/>
      <c r="EC21" s="80"/>
    </row>
    <row r="22" spans="1:133" s="141" customFormat="1" ht="20.100000000000001" customHeight="1">
      <c r="A22" s="181"/>
      <c r="B22" s="376" t="s">
        <v>311</v>
      </c>
      <c r="C22" s="176">
        <v>15751.094848680001</v>
      </c>
      <c r="D22" s="177">
        <v>0.76258255624807358</v>
      </c>
      <c r="E22" s="105">
        <v>19028.506984</v>
      </c>
      <c r="F22" s="177">
        <v>2.0056015163243646</v>
      </c>
      <c r="G22" s="105">
        <v>4369.8658914099997</v>
      </c>
      <c r="H22" s="177">
        <v>0.35836166458004232</v>
      </c>
      <c r="I22" s="105">
        <v>851.79429358000004</v>
      </c>
      <c r="J22" s="177">
        <v>0.1614253264468673</v>
      </c>
      <c r="K22" s="105">
        <v>5342.7182519999997</v>
      </c>
      <c r="L22" s="177">
        <v>1.0000835472354623</v>
      </c>
      <c r="M22" s="105">
        <v>2713.9201790000002</v>
      </c>
      <c r="N22" s="177">
        <v>0.56502005118396958</v>
      </c>
      <c r="O22" s="105">
        <v>133.749212</v>
      </c>
      <c r="P22" s="177">
        <v>2.8103803420536581E-2</v>
      </c>
      <c r="Q22" s="105">
        <v>0</v>
      </c>
      <c r="R22" s="177">
        <v>0</v>
      </c>
      <c r="S22" s="105">
        <v>240.85187116999998</v>
      </c>
      <c r="T22" s="177">
        <v>8.7931545142851508E-2</v>
      </c>
      <c r="U22" s="105">
        <v>44.684868700000003</v>
      </c>
      <c r="V22" s="177">
        <v>2.1414345877077013E-2</v>
      </c>
      <c r="W22" s="105">
        <v>740.34614999999997</v>
      </c>
      <c r="X22" s="177">
        <v>1.0436964960502786</v>
      </c>
      <c r="Y22" s="105">
        <v>584.40094060000001</v>
      </c>
      <c r="Z22" s="177">
        <v>0.30875886656393342</v>
      </c>
      <c r="AA22" s="105">
        <v>0</v>
      </c>
      <c r="AB22" s="177">
        <v>0</v>
      </c>
      <c r="AC22" s="105">
        <v>0</v>
      </c>
      <c r="AD22" s="177">
        <v>0</v>
      </c>
      <c r="AE22" s="105">
        <v>0</v>
      </c>
      <c r="AF22" s="177">
        <v>0</v>
      </c>
      <c r="AG22" s="105">
        <v>0</v>
      </c>
      <c r="AH22" s="177">
        <v>0</v>
      </c>
      <c r="AI22" s="105">
        <v>119.34382872</v>
      </c>
      <c r="AJ22" s="177">
        <v>0.14706883993167577</v>
      </c>
      <c r="AK22" s="105">
        <v>0</v>
      </c>
      <c r="AL22" s="177">
        <v>0</v>
      </c>
      <c r="AM22" s="105">
        <v>348.65350699999999</v>
      </c>
      <c r="AN22" s="177">
        <v>0.39979771216705667</v>
      </c>
      <c r="AO22" s="105">
        <v>0.219192</v>
      </c>
      <c r="AP22" s="177">
        <v>2.4828434895835335E-4</v>
      </c>
      <c r="AQ22" s="105">
        <v>0</v>
      </c>
      <c r="AR22" s="177">
        <v>0</v>
      </c>
      <c r="AS22" s="105">
        <v>0</v>
      </c>
      <c r="AT22" s="177" t="s">
        <v>303</v>
      </c>
      <c r="AU22" s="105">
        <v>1201.714285</v>
      </c>
      <c r="AV22" s="177">
        <v>1.9060320176264547</v>
      </c>
      <c r="AW22" s="105">
        <v>0</v>
      </c>
      <c r="AX22" s="177">
        <v>0</v>
      </c>
      <c r="AY22" s="105">
        <v>0</v>
      </c>
      <c r="AZ22" s="177">
        <v>0</v>
      </c>
      <c r="BA22" s="105">
        <v>4.3881839999999999</v>
      </c>
      <c r="BB22" s="177">
        <v>1.4566894324887829E-2</v>
      </c>
      <c r="BC22" s="105">
        <v>0</v>
      </c>
      <c r="BD22" s="177">
        <v>0</v>
      </c>
      <c r="BE22" s="105">
        <v>0</v>
      </c>
      <c r="BF22" s="177">
        <v>0</v>
      </c>
      <c r="BG22" s="105">
        <v>0.63690800000000003</v>
      </c>
      <c r="BH22" s="177">
        <v>2.6854212709035872E-3</v>
      </c>
      <c r="BI22" s="105">
        <v>0</v>
      </c>
      <c r="BJ22" s="177">
        <v>0</v>
      </c>
      <c r="BK22" s="105">
        <v>0</v>
      </c>
      <c r="BL22" s="177">
        <v>0</v>
      </c>
      <c r="BM22" s="105">
        <v>0</v>
      </c>
      <c r="BN22" s="177" t="s">
        <v>303</v>
      </c>
      <c r="BO22" s="105">
        <v>0</v>
      </c>
      <c r="BP22" s="177">
        <v>0</v>
      </c>
      <c r="BQ22" s="105">
        <v>0</v>
      </c>
      <c r="BR22" s="177">
        <v>0</v>
      </c>
      <c r="BS22" s="105">
        <v>3.46774168</v>
      </c>
      <c r="BT22" s="177">
        <v>2.7228192049680282E-2</v>
      </c>
      <c r="BU22" s="105">
        <v>0</v>
      </c>
      <c r="BV22" s="177">
        <v>0</v>
      </c>
      <c r="BW22" s="105">
        <v>0</v>
      </c>
      <c r="BX22" s="177">
        <v>0</v>
      </c>
      <c r="BY22" s="105">
        <v>0</v>
      </c>
      <c r="BZ22" s="177">
        <v>0</v>
      </c>
      <c r="CA22" s="105">
        <v>0</v>
      </c>
      <c r="CB22" s="177">
        <v>0</v>
      </c>
      <c r="CC22" s="105">
        <v>0</v>
      </c>
      <c r="CD22" s="177">
        <v>0</v>
      </c>
      <c r="CE22" s="105">
        <v>0</v>
      </c>
      <c r="CF22" s="177">
        <v>0</v>
      </c>
      <c r="CG22" s="105">
        <v>0</v>
      </c>
      <c r="CH22" s="177">
        <v>0</v>
      </c>
      <c r="CI22" s="105">
        <v>0</v>
      </c>
      <c r="CJ22" s="177">
        <v>0</v>
      </c>
      <c r="CK22" s="105">
        <v>0</v>
      </c>
      <c r="CL22" s="177">
        <v>0</v>
      </c>
      <c r="CM22" s="105">
        <v>0</v>
      </c>
      <c r="CN22" s="177">
        <v>0</v>
      </c>
      <c r="CO22" s="105">
        <v>0</v>
      </c>
      <c r="CP22" s="177">
        <v>0</v>
      </c>
      <c r="CQ22" s="105">
        <v>0</v>
      </c>
      <c r="CR22" s="177">
        <v>0</v>
      </c>
      <c r="CS22" s="105">
        <v>0</v>
      </c>
      <c r="CT22" s="177" t="s">
        <v>303</v>
      </c>
      <c r="CU22" s="105">
        <v>0</v>
      </c>
      <c r="CV22" s="177" t="s">
        <v>303</v>
      </c>
      <c r="CW22" s="105">
        <v>0</v>
      </c>
      <c r="CX22" s="177">
        <v>0</v>
      </c>
      <c r="CY22" s="177">
        <v>0</v>
      </c>
      <c r="CZ22" s="177" t="s">
        <v>303</v>
      </c>
      <c r="DA22" s="177">
        <v>0</v>
      </c>
      <c r="DB22" s="177">
        <v>0</v>
      </c>
      <c r="DC22" s="80"/>
      <c r="DD22" s="80"/>
      <c r="DE22" s="80"/>
      <c r="DF22" s="80"/>
      <c r="DG22" s="80"/>
      <c r="DH22" s="80"/>
      <c r="DI22" s="80"/>
      <c r="DJ22" s="80"/>
      <c r="DK22" s="80"/>
      <c r="DL22" s="80"/>
      <c r="DM22" s="80"/>
      <c r="DN22" s="80"/>
      <c r="DO22" s="80"/>
      <c r="DP22" s="80"/>
      <c r="DQ22" s="80"/>
      <c r="DR22" s="80"/>
      <c r="DS22" s="80"/>
      <c r="DT22" s="80"/>
      <c r="DU22" s="80"/>
      <c r="DV22" s="80"/>
      <c r="DW22" s="80"/>
      <c r="DX22" s="80"/>
      <c r="DY22" s="80"/>
      <c r="DZ22" s="80"/>
      <c r="EA22" s="80"/>
      <c r="EB22" s="80"/>
      <c r="EC22" s="80"/>
    </row>
    <row r="23" spans="1:133" s="138" customFormat="1" ht="20.100000000000001" customHeight="1">
      <c r="A23" s="181"/>
      <c r="B23" s="377" t="s">
        <v>313</v>
      </c>
      <c r="C23" s="373">
        <v>34831.526300660007</v>
      </c>
      <c r="D23" s="374">
        <v>1.6863535277743122</v>
      </c>
      <c r="E23" s="375">
        <v>21161.200158</v>
      </c>
      <c r="F23" s="374">
        <v>2.230387027201576</v>
      </c>
      <c r="G23" s="375">
        <v>17038.693557219998</v>
      </c>
      <c r="H23" s="374">
        <v>1.3973002232030531</v>
      </c>
      <c r="I23" s="375">
        <v>15039.505106840001</v>
      </c>
      <c r="J23" s="374">
        <v>2.8501682152240924</v>
      </c>
      <c r="K23" s="375">
        <v>22162.125312</v>
      </c>
      <c r="L23" s="374">
        <v>4.148445763166511</v>
      </c>
      <c r="M23" s="375">
        <v>14058.677661</v>
      </c>
      <c r="N23" s="374">
        <v>2.9269227713705539</v>
      </c>
      <c r="O23" s="375">
        <v>6986.9764590000004</v>
      </c>
      <c r="P23" s="374">
        <v>1.468125381610867</v>
      </c>
      <c r="Q23" s="375">
        <v>2264.0456326799999</v>
      </c>
      <c r="R23" s="374">
        <v>1.4329931404307181</v>
      </c>
      <c r="S23" s="375">
        <v>4889.3209891699998</v>
      </c>
      <c r="T23" s="374">
        <v>1.7850205904094463</v>
      </c>
      <c r="U23" s="375">
        <v>12770.44882365</v>
      </c>
      <c r="V23" s="374">
        <v>6.11998683382396</v>
      </c>
      <c r="W23" s="375">
        <v>2764.3024089999999</v>
      </c>
      <c r="X23" s="374">
        <v>3.8969510928052289</v>
      </c>
      <c r="Y23" s="375">
        <v>3357.5201664400001</v>
      </c>
      <c r="Z23" s="374">
        <v>1.7738919447857635</v>
      </c>
      <c r="AA23" s="375">
        <v>661.53335738999999</v>
      </c>
      <c r="AB23" s="374">
        <v>1.1652679112025408</v>
      </c>
      <c r="AC23" s="375">
        <v>0</v>
      </c>
      <c r="AD23" s="374">
        <v>0</v>
      </c>
      <c r="AE23" s="375">
        <v>1316.6532360000001</v>
      </c>
      <c r="AF23" s="374">
        <v>2.5169367303446974</v>
      </c>
      <c r="AG23" s="375">
        <v>0</v>
      </c>
      <c r="AH23" s="374">
        <v>0</v>
      </c>
      <c r="AI23" s="375">
        <v>4060.2830923000001</v>
      </c>
      <c r="AJ23" s="374">
        <v>5.0035358391236819</v>
      </c>
      <c r="AK23" s="375">
        <v>340.04510399999998</v>
      </c>
      <c r="AL23" s="374">
        <v>3.308916928948598</v>
      </c>
      <c r="AM23" s="375">
        <v>2611.3424869999999</v>
      </c>
      <c r="AN23" s="374">
        <v>2.9944019808389077</v>
      </c>
      <c r="AO23" s="375">
        <v>2256.2132230000002</v>
      </c>
      <c r="AP23" s="374">
        <v>2.5556700572273767</v>
      </c>
      <c r="AQ23" s="375">
        <v>1848.0389970000001</v>
      </c>
      <c r="AR23" s="374">
        <v>1.7933818440925748</v>
      </c>
      <c r="AS23" s="375">
        <v>0</v>
      </c>
      <c r="AT23" s="374" t="s">
        <v>303</v>
      </c>
      <c r="AU23" s="375">
        <v>2021.622474</v>
      </c>
      <c r="AV23" s="374">
        <v>3.2064836135298203</v>
      </c>
      <c r="AW23" s="375">
        <v>2298.3799939999999</v>
      </c>
      <c r="AX23" s="374">
        <v>3.6954118406464795</v>
      </c>
      <c r="AY23" s="375">
        <v>771.16238599999997</v>
      </c>
      <c r="AZ23" s="374">
        <v>2.6408908555242752</v>
      </c>
      <c r="BA23" s="375">
        <v>1066.7044579999999</v>
      </c>
      <c r="BB23" s="374">
        <v>3.5410026369843988</v>
      </c>
      <c r="BC23" s="375">
        <v>0</v>
      </c>
      <c r="BD23" s="374">
        <v>0</v>
      </c>
      <c r="BE23" s="375">
        <v>916.57177248000005</v>
      </c>
      <c r="BF23" s="374">
        <v>1.9756429288957984</v>
      </c>
      <c r="BG23" s="375">
        <v>445.19067799999999</v>
      </c>
      <c r="BH23" s="374">
        <v>1.8770756786053708</v>
      </c>
      <c r="BI23" s="375">
        <v>0</v>
      </c>
      <c r="BJ23" s="374">
        <v>0</v>
      </c>
      <c r="BK23" s="375">
        <v>498.08234099999999</v>
      </c>
      <c r="BL23" s="374">
        <v>1.5621712231022591</v>
      </c>
      <c r="BM23" s="375">
        <v>0</v>
      </c>
      <c r="BN23" s="374" t="s">
        <v>303</v>
      </c>
      <c r="BO23" s="375">
        <v>123.78794600000001</v>
      </c>
      <c r="BP23" s="374">
        <v>0.80967434847589348</v>
      </c>
      <c r="BQ23" s="375">
        <v>45.378070999999998</v>
      </c>
      <c r="BR23" s="374">
        <v>14.587845655420836</v>
      </c>
      <c r="BS23" s="375">
        <v>347.43505152</v>
      </c>
      <c r="BT23" s="374">
        <v>2.7280083640996935</v>
      </c>
      <c r="BU23" s="375">
        <v>0</v>
      </c>
      <c r="BV23" s="374">
        <v>0</v>
      </c>
      <c r="BW23" s="375">
        <v>0</v>
      </c>
      <c r="BX23" s="374">
        <v>0</v>
      </c>
      <c r="BY23" s="375">
        <v>1102.7857409999999</v>
      </c>
      <c r="BZ23" s="374">
        <v>84.787435784363822</v>
      </c>
      <c r="CA23" s="375">
        <v>416.38418704000003</v>
      </c>
      <c r="CB23" s="374">
        <v>5.2315033832550757</v>
      </c>
      <c r="CC23" s="375">
        <v>99.843092999999996</v>
      </c>
      <c r="CD23" s="374">
        <v>1.2556763196789091</v>
      </c>
      <c r="CE23" s="375">
        <v>55.683566999999996</v>
      </c>
      <c r="CF23" s="374">
        <v>1.3574622444729045</v>
      </c>
      <c r="CG23" s="375">
        <v>60.275063159999995</v>
      </c>
      <c r="CH23" s="374">
        <v>2.1411873928772951</v>
      </c>
      <c r="CI23" s="375">
        <v>0</v>
      </c>
      <c r="CJ23" s="374">
        <v>0</v>
      </c>
      <c r="CK23" s="375">
        <v>150.32826499999999</v>
      </c>
      <c r="CL23" s="374">
        <v>15.067554833216901</v>
      </c>
      <c r="CM23" s="375">
        <v>58.267884000000002</v>
      </c>
      <c r="CN23" s="374">
        <v>1.6014549339937094</v>
      </c>
      <c r="CO23" s="375">
        <v>3.244675</v>
      </c>
      <c r="CP23" s="374">
        <v>0.22293146921293308</v>
      </c>
      <c r="CQ23" s="375">
        <v>0.92128715999999999</v>
      </c>
      <c r="CR23" s="374">
        <v>27.992873856299848</v>
      </c>
      <c r="CS23" s="375">
        <v>0</v>
      </c>
      <c r="CT23" s="374" t="s">
        <v>303</v>
      </c>
      <c r="CU23" s="375">
        <v>0</v>
      </c>
      <c r="CV23" s="374" t="s">
        <v>303</v>
      </c>
      <c r="CW23" s="375">
        <v>0</v>
      </c>
      <c r="CX23" s="374">
        <v>0</v>
      </c>
      <c r="CY23" s="374">
        <v>0</v>
      </c>
      <c r="CZ23" s="374" t="s">
        <v>303</v>
      </c>
      <c r="DA23" s="374">
        <v>34.369231999999997</v>
      </c>
      <c r="DB23" s="374">
        <v>7.0956616947766085</v>
      </c>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row>
    <row r="24" spans="1:133" s="141" customFormat="1" ht="20.100000000000001" customHeight="1">
      <c r="A24" s="181"/>
      <c r="B24" s="376" t="s">
        <v>306</v>
      </c>
      <c r="C24" s="176">
        <v>10386.76754366</v>
      </c>
      <c r="D24" s="177">
        <v>0.50287093187446308</v>
      </c>
      <c r="E24" s="105">
        <v>6991.1446310000001</v>
      </c>
      <c r="F24" s="177">
        <v>0.73686549788516731</v>
      </c>
      <c r="G24" s="105">
        <v>8710.3743715599994</v>
      </c>
      <c r="H24" s="177">
        <v>0.71431580201203759</v>
      </c>
      <c r="I24" s="105">
        <v>4037.0215889000001</v>
      </c>
      <c r="J24" s="177">
        <v>0.76506444428302367</v>
      </c>
      <c r="K24" s="105">
        <v>5338.4034760000004</v>
      </c>
      <c r="L24" s="177">
        <v>0.99927588037300141</v>
      </c>
      <c r="M24" s="105">
        <v>6567.48063</v>
      </c>
      <c r="N24" s="177">
        <v>1.3673055937406509</v>
      </c>
      <c r="O24" s="105">
        <v>4677.5548500000004</v>
      </c>
      <c r="P24" s="177">
        <v>0.98286247842101282</v>
      </c>
      <c r="Q24" s="105">
        <v>2264.0456326799999</v>
      </c>
      <c r="R24" s="177">
        <v>1.4329931404307181</v>
      </c>
      <c r="S24" s="105">
        <v>4536.0067599100003</v>
      </c>
      <c r="T24" s="177">
        <v>1.6560306600058781</v>
      </c>
      <c r="U24" s="105">
        <v>1641.5960409000002</v>
      </c>
      <c r="V24" s="177">
        <v>0.78670266765879215</v>
      </c>
      <c r="W24" s="105">
        <v>1701.773044</v>
      </c>
      <c r="X24" s="177">
        <v>2.3990596332480645</v>
      </c>
      <c r="Y24" s="105">
        <v>2821.1817425700001</v>
      </c>
      <c r="Z24" s="177">
        <v>1.4905261382920774</v>
      </c>
      <c r="AA24" s="105">
        <v>661.53335738999999</v>
      </c>
      <c r="AB24" s="177">
        <v>1.1652679112025408</v>
      </c>
      <c r="AC24" s="105">
        <v>0</v>
      </c>
      <c r="AD24" s="177">
        <v>0</v>
      </c>
      <c r="AE24" s="105">
        <v>368.37545899999998</v>
      </c>
      <c r="AF24" s="177">
        <v>0.70419279576713623</v>
      </c>
      <c r="AG24" s="105">
        <v>0</v>
      </c>
      <c r="AH24" s="177">
        <v>0</v>
      </c>
      <c r="AI24" s="105">
        <v>1053.97041971</v>
      </c>
      <c r="AJ24" s="177">
        <v>1.298820463626325</v>
      </c>
      <c r="AK24" s="105">
        <v>340.04510399999998</v>
      </c>
      <c r="AL24" s="177">
        <v>3.308916928948598</v>
      </c>
      <c r="AM24" s="105">
        <v>861.84725200000003</v>
      </c>
      <c r="AN24" s="177">
        <v>0.98827217472120477</v>
      </c>
      <c r="AO24" s="105">
        <v>1890.0566449999999</v>
      </c>
      <c r="AP24" s="177">
        <v>2.1409151958020121</v>
      </c>
      <c r="AQ24" s="105">
        <v>1847.619974</v>
      </c>
      <c r="AR24" s="177">
        <v>1.7929752140151374</v>
      </c>
      <c r="AS24" s="105">
        <v>0</v>
      </c>
      <c r="AT24" s="177" t="s">
        <v>303</v>
      </c>
      <c r="AU24" s="105">
        <v>1939.6460529999999</v>
      </c>
      <c r="AV24" s="177">
        <v>3.0764612903646884</v>
      </c>
      <c r="AW24" s="105">
        <v>0</v>
      </c>
      <c r="AX24" s="177">
        <v>0</v>
      </c>
      <c r="AY24" s="105">
        <v>575.90823599999999</v>
      </c>
      <c r="AZ24" s="177">
        <v>1.9722315580800593</v>
      </c>
      <c r="BA24" s="105">
        <v>1026.9824980000001</v>
      </c>
      <c r="BB24" s="177">
        <v>3.4091427164119206</v>
      </c>
      <c r="BC24" s="105">
        <v>0</v>
      </c>
      <c r="BD24" s="177">
        <v>0</v>
      </c>
      <c r="BE24" s="105">
        <v>879.04140520999999</v>
      </c>
      <c r="BF24" s="177">
        <v>1.8947473493655484</v>
      </c>
      <c r="BG24" s="105">
        <v>394.36877800000002</v>
      </c>
      <c r="BH24" s="177">
        <v>1.6627932213466539</v>
      </c>
      <c r="BI24" s="105">
        <v>0</v>
      </c>
      <c r="BJ24" s="177">
        <v>0</v>
      </c>
      <c r="BK24" s="105">
        <v>0</v>
      </c>
      <c r="BL24" s="177">
        <v>0</v>
      </c>
      <c r="BM24" s="105">
        <v>0</v>
      </c>
      <c r="BN24" s="177" t="s">
        <v>303</v>
      </c>
      <c r="BO24" s="105">
        <v>122.650475</v>
      </c>
      <c r="BP24" s="177">
        <v>0.80223435839127544</v>
      </c>
      <c r="BQ24" s="105">
        <v>0</v>
      </c>
      <c r="BR24" s="177">
        <v>0</v>
      </c>
      <c r="BS24" s="105">
        <v>345.05333855999999</v>
      </c>
      <c r="BT24" s="177">
        <v>2.7093075080768503</v>
      </c>
      <c r="BU24" s="105">
        <v>0</v>
      </c>
      <c r="BV24" s="177">
        <v>0</v>
      </c>
      <c r="BW24" s="105">
        <v>0</v>
      </c>
      <c r="BX24" s="177">
        <v>0</v>
      </c>
      <c r="BY24" s="105">
        <v>1045.054363</v>
      </c>
      <c r="BZ24" s="177">
        <v>80.34877166047049</v>
      </c>
      <c r="CA24" s="105">
        <v>416.38418704000003</v>
      </c>
      <c r="CB24" s="177">
        <v>5.2315033832550757</v>
      </c>
      <c r="CC24" s="105">
        <v>0</v>
      </c>
      <c r="CD24" s="177">
        <v>0</v>
      </c>
      <c r="CE24" s="105">
        <v>55.683566999999996</v>
      </c>
      <c r="CF24" s="177">
        <v>1.3574622444729045</v>
      </c>
      <c r="CG24" s="105">
        <v>60.275063159999995</v>
      </c>
      <c r="CH24" s="177">
        <v>2.1411873928772951</v>
      </c>
      <c r="CI24" s="105">
        <v>0</v>
      </c>
      <c r="CJ24" s="177">
        <v>0</v>
      </c>
      <c r="CK24" s="105">
        <v>73.082374000000002</v>
      </c>
      <c r="CL24" s="177">
        <v>7.3251206457193216</v>
      </c>
      <c r="CM24" s="105">
        <v>58.267884000000002</v>
      </c>
      <c r="CN24" s="177">
        <v>1.6014549339937094</v>
      </c>
      <c r="CO24" s="105">
        <v>3.244675</v>
      </c>
      <c r="CP24" s="177">
        <v>0.22293146921293308</v>
      </c>
      <c r="CQ24" s="105">
        <v>0</v>
      </c>
      <c r="CR24" s="177">
        <v>0</v>
      </c>
      <c r="CS24" s="105">
        <v>0</v>
      </c>
      <c r="CT24" s="177" t="s">
        <v>303</v>
      </c>
      <c r="CU24" s="105">
        <v>0</v>
      </c>
      <c r="CV24" s="177" t="s">
        <v>303</v>
      </c>
      <c r="CW24" s="105">
        <v>0</v>
      </c>
      <c r="CX24" s="177">
        <v>0</v>
      </c>
      <c r="CY24" s="177">
        <v>0</v>
      </c>
      <c r="CZ24" s="177" t="s">
        <v>303</v>
      </c>
      <c r="DA24" s="177">
        <v>0</v>
      </c>
      <c r="DB24" s="177">
        <v>0</v>
      </c>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row>
    <row r="25" spans="1:133" s="141" customFormat="1" ht="20.100000000000001" customHeight="1">
      <c r="A25" s="181"/>
      <c r="B25" s="376" t="s">
        <v>307</v>
      </c>
      <c r="C25" s="176">
        <v>10370.51497007</v>
      </c>
      <c r="D25" s="177">
        <v>0.50208407043829373</v>
      </c>
      <c r="E25" s="105">
        <v>6991.1446310000001</v>
      </c>
      <c r="F25" s="177">
        <v>0.73686549788516731</v>
      </c>
      <c r="G25" s="105">
        <v>8637.2894927699999</v>
      </c>
      <c r="H25" s="177">
        <v>0.7083222956963634</v>
      </c>
      <c r="I25" s="105">
        <v>4037.0215889000001</v>
      </c>
      <c r="J25" s="177">
        <v>0.76506444428302367</v>
      </c>
      <c r="K25" s="105">
        <v>5290.4033760000002</v>
      </c>
      <c r="L25" s="177">
        <v>0.99029092028125654</v>
      </c>
      <c r="M25" s="105">
        <v>5889.9366220000002</v>
      </c>
      <c r="N25" s="177">
        <v>1.2262454575429047</v>
      </c>
      <c r="O25" s="105">
        <v>4677.5548500000004</v>
      </c>
      <c r="P25" s="177">
        <v>0.98286247842101282</v>
      </c>
      <c r="Q25" s="105">
        <v>9.0281283499999994</v>
      </c>
      <c r="R25" s="177">
        <v>5.7142160960616329E-3</v>
      </c>
      <c r="S25" s="105">
        <v>4424.2592886099992</v>
      </c>
      <c r="T25" s="177">
        <v>1.6152332696037084</v>
      </c>
      <c r="U25" s="105">
        <v>1641.5960409000002</v>
      </c>
      <c r="V25" s="177">
        <v>0.78670266765879215</v>
      </c>
      <c r="W25" s="105">
        <v>1701.773044</v>
      </c>
      <c r="X25" s="177">
        <v>2.3990596332480645</v>
      </c>
      <c r="Y25" s="105">
        <v>2821.1817425700001</v>
      </c>
      <c r="Z25" s="177">
        <v>1.4905261382920774</v>
      </c>
      <c r="AA25" s="105">
        <v>661.53335738999999</v>
      </c>
      <c r="AB25" s="177">
        <v>1.1652679112025408</v>
      </c>
      <c r="AC25" s="105">
        <v>0</v>
      </c>
      <c r="AD25" s="177">
        <v>0</v>
      </c>
      <c r="AE25" s="105">
        <v>368.37545899999998</v>
      </c>
      <c r="AF25" s="177">
        <v>0.70419279576713623</v>
      </c>
      <c r="AG25" s="105">
        <v>0</v>
      </c>
      <c r="AH25" s="177">
        <v>0</v>
      </c>
      <c r="AI25" s="105">
        <v>1053.97041971</v>
      </c>
      <c r="AJ25" s="177">
        <v>1.298820463626325</v>
      </c>
      <c r="AK25" s="105">
        <v>340.04510399999998</v>
      </c>
      <c r="AL25" s="177">
        <v>3.308916928948598</v>
      </c>
      <c r="AM25" s="105">
        <v>820.21183499999995</v>
      </c>
      <c r="AN25" s="177">
        <v>0.94052923186383841</v>
      </c>
      <c r="AO25" s="105">
        <v>1790.996326</v>
      </c>
      <c r="AP25" s="177">
        <v>2.0287070549459507</v>
      </c>
      <c r="AQ25" s="105">
        <v>1847.619974</v>
      </c>
      <c r="AR25" s="177">
        <v>1.7929752140151374</v>
      </c>
      <c r="AS25" s="105">
        <v>0</v>
      </c>
      <c r="AT25" s="177" t="s">
        <v>303</v>
      </c>
      <c r="AU25" s="105">
        <v>1907.9752550000001</v>
      </c>
      <c r="AV25" s="177">
        <v>3.026228422398257</v>
      </c>
      <c r="AW25" s="105">
        <v>0</v>
      </c>
      <c r="AX25" s="177">
        <v>0</v>
      </c>
      <c r="AY25" s="105">
        <v>575.90823599999999</v>
      </c>
      <c r="AZ25" s="177">
        <v>1.9722315580800593</v>
      </c>
      <c r="BA25" s="105">
        <v>998.13547000000005</v>
      </c>
      <c r="BB25" s="177">
        <v>3.3133829195430833</v>
      </c>
      <c r="BC25" s="105">
        <v>0</v>
      </c>
      <c r="BD25" s="177">
        <v>0</v>
      </c>
      <c r="BE25" s="105">
        <v>859.42506729000002</v>
      </c>
      <c r="BF25" s="177">
        <v>1.8524649221011589</v>
      </c>
      <c r="BG25" s="105">
        <v>394.36877800000002</v>
      </c>
      <c r="BH25" s="177">
        <v>1.6627932213466539</v>
      </c>
      <c r="BI25" s="105">
        <v>0</v>
      </c>
      <c r="BJ25" s="177">
        <v>0</v>
      </c>
      <c r="BK25" s="105">
        <v>0</v>
      </c>
      <c r="BL25" s="177">
        <v>0</v>
      </c>
      <c r="BM25" s="105">
        <v>0</v>
      </c>
      <c r="BN25" s="177" t="s">
        <v>303</v>
      </c>
      <c r="BO25" s="105">
        <v>122.650475</v>
      </c>
      <c r="BP25" s="177">
        <v>0.80223435839127544</v>
      </c>
      <c r="BQ25" s="105">
        <v>0</v>
      </c>
      <c r="BR25" s="177">
        <v>0</v>
      </c>
      <c r="BS25" s="105">
        <v>345.05333855999999</v>
      </c>
      <c r="BT25" s="177">
        <v>2.7093075080768503</v>
      </c>
      <c r="BU25" s="105">
        <v>0</v>
      </c>
      <c r="BV25" s="177">
        <v>0</v>
      </c>
      <c r="BW25" s="105">
        <v>0</v>
      </c>
      <c r="BX25" s="177">
        <v>0</v>
      </c>
      <c r="BY25" s="105">
        <v>1045.054363</v>
      </c>
      <c r="BZ25" s="177">
        <v>80.34877166047049</v>
      </c>
      <c r="CA25" s="105">
        <v>416.38418704000003</v>
      </c>
      <c r="CB25" s="177">
        <v>5.2315033832550757</v>
      </c>
      <c r="CC25" s="105">
        <v>0</v>
      </c>
      <c r="CD25" s="177">
        <v>0</v>
      </c>
      <c r="CE25" s="105">
        <v>55.683566999999996</v>
      </c>
      <c r="CF25" s="177">
        <v>1.3574622444729045</v>
      </c>
      <c r="CG25" s="105">
        <v>60.275063159999995</v>
      </c>
      <c r="CH25" s="177">
        <v>2.1411873928772951</v>
      </c>
      <c r="CI25" s="105">
        <v>0</v>
      </c>
      <c r="CJ25" s="177">
        <v>0</v>
      </c>
      <c r="CK25" s="105">
        <v>73.082374000000002</v>
      </c>
      <c r="CL25" s="177">
        <v>7.3251206457193216</v>
      </c>
      <c r="CM25" s="105">
        <v>0</v>
      </c>
      <c r="CN25" s="177">
        <v>0</v>
      </c>
      <c r="CO25" s="105">
        <v>3.244675</v>
      </c>
      <c r="CP25" s="177">
        <v>0.22293146921293308</v>
      </c>
      <c r="CQ25" s="105">
        <v>0</v>
      </c>
      <c r="CR25" s="177">
        <v>0</v>
      </c>
      <c r="CS25" s="105">
        <v>0</v>
      </c>
      <c r="CT25" s="177" t="s">
        <v>303</v>
      </c>
      <c r="CU25" s="105">
        <v>0</v>
      </c>
      <c r="CV25" s="177" t="s">
        <v>303</v>
      </c>
      <c r="CW25" s="105">
        <v>0</v>
      </c>
      <c r="CX25" s="177">
        <v>0</v>
      </c>
      <c r="CY25" s="177">
        <v>0</v>
      </c>
      <c r="CZ25" s="177" t="s">
        <v>303</v>
      </c>
      <c r="DA25" s="177">
        <v>0</v>
      </c>
      <c r="DB25" s="177">
        <v>0</v>
      </c>
      <c r="DC25" s="80"/>
      <c r="DD25" s="80"/>
      <c r="DE25" s="80"/>
      <c r="DF25" s="80"/>
      <c r="DG25" s="80"/>
      <c r="DH25" s="80"/>
      <c r="DI25" s="80"/>
      <c r="DJ25" s="80"/>
      <c r="DK25" s="80"/>
      <c r="DL25" s="80"/>
      <c r="DM25" s="80"/>
      <c r="DN25" s="80"/>
      <c r="DO25" s="80"/>
      <c r="DP25" s="80"/>
      <c r="DQ25" s="80"/>
      <c r="DR25" s="80"/>
      <c r="DS25" s="80"/>
      <c r="DT25" s="80"/>
      <c r="DU25" s="80"/>
      <c r="DV25" s="80"/>
      <c r="DW25" s="80"/>
      <c r="DX25" s="80"/>
      <c r="DY25" s="80"/>
      <c r="DZ25" s="80"/>
      <c r="EA25" s="80"/>
      <c r="EB25" s="80"/>
      <c r="EC25" s="80"/>
    </row>
    <row r="26" spans="1:133" s="141" customFormat="1" ht="20.100000000000001" customHeight="1">
      <c r="A26" s="181"/>
      <c r="B26" s="376" t="s">
        <v>308</v>
      </c>
      <c r="C26" s="176">
        <v>16.252573590000001</v>
      </c>
      <c r="D26" s="177">
        <v>7.8686143616935847E-4</v>
      </c>
      <c r="E26" s="105">
        <v>0</v>
      </c>
      <c r="F26" s="177">
        <v>0</v>
      </c>
      <c r="G26" s="105">
        <v>73.084878790000005</v>
      </c>
      <c r="H26" s="177">
        <v>5.9935063156741838E-3</v>
      </c>
      <c r="I26" s="105">
        <v>0</v>
      </c>
      <c r="J26" s="177">
        <v>0</v>
      </c>
      <c r="K26" s="105">
        <v>48.000100000000003</v>
      </c>
      <c r="L26" s="177">
        <v>8.9849600917448723E-3</v>
      </c>
      <c r="M26" s="105">
        <v>677.54299200000003</v>
      </c>
      <c r="N26" s="177">
        <v>0.14105992467333353</v>
      </c>
      <c r="O26" s="105">
        <v>0</v>
      </c>
      <c r="P26" s="177">
        <v>0</v>
      </c>
      <c r="Q26" s="105">
        <v>2255.0175043300001</v>
      </c>
      <c r="R26" s="177">
        <v>1.4272789243346566</v>
      </c>
      <c r="S26" s="105">
        <v>111.7474713</v>
      </c>
      <c r="T26" s="177">
        <v>4.0797390402169217E-2</v>
      </c>
      <c r="U26" s="105">
        <v>0</v>
      </c>
      <c r="V26" s="177">
        <v>0</v>
      </c>
      <c r="W26" s="105">
        <v>0</v>
      </c>
      <c r="X26" s="177">
        <v>0</v>
      </c>
      <c r="Y26" s="105">
        <v>0</v>
      </c>
      <c r="Z26" s="177">
        <v>0</v>
      </c>
      <c r="AA26" s="105">
        <v>0</v>
      </c>
      <c r="AB26" s="177">
        <v>0</v>
      </c>
      <c r="AC26" s="105">
        <v>0</v>
      </c>
      <c r="AD26" s="177">
        <v>0</v>
      </c>
      <c r="AE26" s="105">
        <v>0</v>
      </c>
      <c r="AF26" s="177">
        <v>0</v>
      </c>
      <c r="AG26" s="105">
        <v>0</v>
      </c>
      <c r="AH26" s="177">
        <v>0</v>
      </c>
      <c r="AI26" s="105">
        <v>0</v>
      </c>
      <c r="AJ26" s="177">
        <v>0</v>
      </c>
      <c r="AK26" s="105">
        <v>0</v>
      </c>
      <c r="AL26" s="177">
        <v>0</v>
      </c>
      <c r="AM26" s="105">
        <v>41.635416999999997</v>
      </c>
      <c r="AN26" s="177">
        <v>4.7742942857366348E-2</v>
      </c>
      <c r="AO26" s="105">
        <v>99.060319000000007</v>
      </c>
      <c r="AP26" s="177">
        <v>0.11220814085606137</v>
      </c>
      <c r="AQ26" s="105">
        <v>0</v>
      </c>
      <c r="AR26" s="177">
        <v>0</v>
      </c>
      <c r="AS26" s="105">
        <v>0</v>
      </c>
      <c r="AT26" s="177" t="s">
        <v>303</v>
      </c>
      <c r="AU26" s="105">
        <v>31.670798000000001</v>
      </c>
      <c r="AV26" s="177">
        <v>5.0232867966431706E-2</v>
      </c>
      <c r="AW26" s="105">
        <v>0</v>
      </c>
      <c r="AX26" s="177">
        <v>0</v>
      </c>
      <c r="AY26" s="105">
        <v>0</v>
      </c>
      <c r="AZ26" s="177">
        <v>0</v>
      </c>
      <c r="BA26" s="105">
        <v>7.1206820000000004</v>
      </c>
      <c r="BB26" s="177">
        <v>2.3637619164358404E-2</v>
      </c>
      <c r="BC26" s="105">
        <v>0</v>
      </c>
      <c r="BD26" s="177">
        <v>0</v>
      </c>
      <c r="BE26" s="105">
        <v>19.616337920000003</v>
      </c>
      <c r="BF26" s="177">
        <v>4.2282427264389889E-2</v>
      </c>
      <c r="BG26" s="105">
        <v>0</v>
      </c>
      <c r="BH26" s="177">
        <v>0</v>
      </c>
      <c r="BI26" s="105">
        <v>0</v>
      </c>
      <c r="BJ26" s="177">
        <v>0</v>
      </c>
      <c r="BK26" s="105">
        <v>0</v>
      </c>
      <c r="BL26" s="177">
        <v>0</v>
      </c>
      <c r="BM26" s="105">
        <v>0</v>
      </c>
      <c r="BN26" s="177" t="s">
        <v>303</v>
      </c>
      <c r="BO26" s="105">
        <v>0</v>
      </c>
      <c r="BP26" s="177">
        <v>0</v>
      </c>
      <c r="BQ26" s="105">
        <v>0</v>
      </c>
      <c r="BR26" s="177">
        <v>0</v>
      </c>
      <c r="BS26" s="105">
        <v>0</v>
      </c>
      <c r="BT26" s="177">
        <v>0</v>
      </c>
      <c r="BU26" s="105">
        <v>0</v>
      </c>
      <c r="BV26" s="177">
        <v>0</v>
      </c>
      <c r="BW26" s="105">
        <v>0</v>
      </c>
      <c r="BX26" s="177">
        <v>0</v>
      </c>
      <c r="BY26" s="105">
        <v>0</v>
      </c>
      <c r="BZ26" s="177">
        <v>0</v>
      </c>
      <c r="CA26" s="105">
        <v>0</v>
      </c>
      <c r="CB26" s="177">
        <v>0</v>
      </c>
      <c r="CC26" s="105">
        <v>0</v>
      </c>
      <c r="CD26" s="177">
        <v>0</v>
      </c>
      <c r="CE26" s="105">
        <v>0</v>
      </c>
      <c r="CF26" s="177">
        <v>0</v>
      </c>
      <c r="CG26" s="105">
        <v>0</v>
      </c>
      <c r="CH26" s="177">
        <v>0</v>
      </c>
      <c r="CI26" s="105">
        <v>0</v>
      </c>
      <c r="CJ26" s="177">
        <v>0</v>
      </c>
      <c r="CK26" s="105">
        <v>0</v>
      </c>
      <c r="CL26" s="177">
        <v>0</v>
      </c>
      <c r="CM26" s="105">
        <v>58.267884000000002</v>
      </c>
      <c r="CN26" s="177">
        <v>1.6014549339937094</v>
      </c>
      <c r="CO26" s="105">
        <v>0</v>
      </c>
      <c r="CP26" s="177">
        <v>0</v>
      </c>
      <c r="CQ26" s="105">
        <v>0</v>
      </c>
      <c r="CR26" s="177">
        <v>0</v>
      </c>
      <c r="CS26" s="105">
        <v>0</v>
      </c>
      <c r="CT26" s="177" t="s">
        <v>303</v>
      </c>
      <c r="CU26" s="105">
        <v>0</v>
      </c>
      <c r="CV26" s="177" t="s">
        <v>303</v>
      </c>
      <c r="CW26" s="105">
        <v>0</v>
      </c>
      <c r="CX26" s="177">
        <v>0</v>
      </c>
      <c r="CY26" s="177">
        <v>0</v>
      </c>
      <c r="CZ26" s="177" t="s">
        <v>303</v>
      </c>
      <c r="DA26" s="177">
        <v>0</v>
      </c>
      <c r="DB26" s="177">
        <v>0</v>
      </c>
      <c r="DC26" s="80"/>
      <c r="DD26" s="80"/>
      <c r="DE26" s="80"/>
      <c r="DF26" s="80"/>
      <c r="DG26" s="80"/>
      <c r="DH26" s="80"/>
      <c r="DI26" s="80"/>
      <c r="DJ26" s="80"/>
      <c r="DK26" s="80"/>
      <c r="DL26" s="80"/>
      <c r="DM26" s="80"/>
      <c r="DN26" s="80"/>
      <c r="DO26" s="80"/>
      <c r="DP26" s="80"/>
      <c r="DQ26" s="80"/>
      <c r="DR26" s="80"/>
      <c r="DS26" s="80"/>
      <c r="DT26" s="80"/>
      <c r="DU26" s="80"/>
      <c r="DV26" s="80"/>
      <c r="DW26" s="80"/>
      <c r="DX26" s="80"/>
      <c r="DY26" s="80"/>
      <c r="DZ26" s="80"/>
      <c r="EA26" s="80"/>
      <c r="EB26" s="80"/>
      <c r="EC26" s="80"/>
    </row>
    <row r="27" spans="1:133" s="141" customFormat="1" ht="20.100000000000001" customHeight="1">
      <c r="A27" s="181"/>
      <c r="B27" s="376" t="s">
        <v>309</v>
      </c>
      <c r="C27" s="176">
        <v>0</v>
      </c>
      <c r="D27" s="177">
        <v>0</v>
      </c>
      <c r="E27" s="105">
        <v>0</v>
      </c>
      <c r="F27" s="177">
        <v>0</v>
      </c>
      <c r="G27" s="105">
        <v>0</v>
      </c>
      <c r="H27" s="177">
        <v>0</v>
      </c>
      <c r="I27" s="105">
        <v>0</v>
      </c>
      <c r="J27" s="177">
        <v>0</v>
      </c>
      <c r="K27" s="105">
        <v>0</v>
      </c>
      <c r="L27" s="177">
        <v>0</v>
      </c>
      <c r="M27" s="105">
        <v>1.016E-3</v>
      </c>
      <c r="N27" s="177">
        <v>2.1152441270930724E-7</v>
      </c>
      <c r="O27" s="105">
        <v>0</v>
      </c>
      <c r="P27" s="177">
        <v>0</v>
      </c>
      <c r="Q27" s="105">
        <v>0</v>
      </c>
      <c r="R27" s="177">
        <v>0</v>
      </c>
      <c r="S27" s="105">
        <v>0</v>
      </c>
      <c r="T27" s="177">
        <v>0</v>
      </c>
      <c r="U27" s="105">
        <v>0</v>
      </c>
      <c r="V27" s="177">
        <v>0</v>
      </c>
      <c r="W27" s="105">
        <v>0</v>
      </c>
      <c r="X27" s="177">
        <v>0</v>
      </c>
      <c r="Y27" s="105">
        <v>0</v>
      </c>
      <c r="Z27" s="177">
        <v>0</v>
      </c>
      <c r="AA27" s="105">
        <v>0</v>
      </c>
      <c r="AB27" s="177">
        <v>0</v>
      </c>
      <c r="AC27" s="105">
        <v>0</v>
      </c>
      <c r="AD27" s="177">
        <v>0</v>
      </c>
      <c r="AE27" s="105">
        <v>0</v>
      </c>
      <c r="AF27" s="177">
        <v>0</v>
      </c>
      <c r="AG27" s="105">
        <v>0</v>
      </c>
      <c r="AH27" s="177">
        <v>0</v>
      </c>
      <c r="AI27" s="105">
        <v>0</v>
      </c>
      <c r="AJ27" s="177">
        <v>0</v>
      </c>
      <c r="AK27" s="105">
        <v>0</v>
      </c>
      <c r="AL27" s="177">
        <v>0</v>
      </c>
      <c r="AM27" s="105">
        <v>0</v>
      </c>
      <c r="AN27" s="177">
        <v>0</v>
      </c>
      <c r="AO27" s="105">
        <v>0</v>
      </c>
      <c r="AP27" s="177">
        <v>0</v>
      </c>
      <c r="AQ27" s="105">
        <v>0</v>
      </c>
      <c r="AR27" s="177">
        <v>0</v>
      </c>
      <c r="AS27" s="105">
        <v>0</v>
      </c>
      <c r="AT27" s="177" t="s">
        <v>303</v>
      </c>
      <c r="AU27" s="105">
        <v>0</v>
      </c>
      <c r="AV27" s="177">
        <v>0</v>
      </c>
      <c r="AW27" s="105">
        <v>0</v>
      </c>
      <c r="AX27" s="177">
        <v>0</v>
      </c>
      <c r="AY27" s="105">
        <v>0</v>
      </c>
      <c r="AZ27" s="177">
        <v>0</v>
      </c>
      <c r="BA27" s="105">
        <v>21.726345999999999</v>
      </c>
      <c r="BB27" s="177">
        <v>7.2122177704478513E-2</v>
      </c>
      <c r="BC27" s="105">
        <v>0</v>
      </c>
      <c r="BD27" s="177">
        <v>0</v>
      </c>
      <c r="BE27" s="105">
        <v>0</v>
      </c>
      <c r="BF27" s="177">
        <v>0</v>
      </c>
      <c r="BG27" s="105">
        <v>0</v>
      </c>
      <c r="BH27" s="177">
        <v>0</v>
      </c>
      <c r="BI27" s="105">
        <v>0</v>
      </c>
      <c r="BJ27" s="177">
        <v>0</v>
      </c>
      <c r="BK27" s="105">
        <v>0</v>
      </c>
      <c r="BL27" s="177">
        <v>0</v>
      </c>
      <c r="BM27" s="105">
        <v>0</v>
      </c>
      <c r="BN27" s="177" t="s">
        <v>303</v>
      </c>
      <c r="BO27" s="105">
        <v>0</v>
      </c>
      <c r="BP27" s="177">
        <v>0</v>
      </c>
      <c r="BQ27" s="105">
        <v>0</v>
      </c>
      <c r="BR27" s="177">
        <v>0</v>
      </c>
      <c r="BS27" s="105">
        <v>0</v>
      </c>
      <c r="BT27" s="177">
        <v>0</v>
      </c>
      <c r="BU27" s="105">
        <v>0</v>
      </c>
      <c r="BV27" s="177">
        <v>0</v>
      </c>
      <c r="BW27" s="105">
        <v>0</v>
      </c>
      <c r="BX27" s="177">
        <v>0</v>
      </c>
      <c r="BY27" s="105">
        <v>0</v>
      </c>
      <c r="BZ27" s="177">
        <v>0</v>
      </c>
      <c r="CA27" s="105">
        <v>0</v>
      </c>
      <c r="CB27" s="177">
        <v>0</v>
      </c>
      <c r="CC27" s="105">
        <v>0</v>
      </c>
      <c r="CD27" s="177">
        <v>0</v>
      </c>
      <c r="CE27" s="105">
        <v>0</v>
      </c>
      <c r="CF27" s="177">
        <v>0</v>
      </c>
      <c r="CG27" s="105">
        <v>0</v>
      </c>
      <c r="CH27" s="177">
        <v>0</v>
      </c>
      <c r="CI27" s="105">
        <v>0</v>
      </c>
      <c r="CJ27" s="177">
        <v>0</v>
      </c>
      <c r="CK27" s="105">
        <v>0</v>
      </c>
      <c r="CL27" s="177">
        <v>0</v>
      </c>
      <c r="CM27" s="105">
        <v>0</v>
      </c>
      <c r="CN27" s="177">
        <v>0</v>
      </c>
      <c r="CO27" s="105">
        <v>0</v>
      </c>
      <c r="CP27" s="177">
        <v>0</v>
      </c>
      <c r="CQ27" s="105">
        <v>0</v>
      </c>
      <c r="CR27" s="177">
        <v>0</v>
      </c>
      <c r="CS27" s="105">
        <v>0</v>
      </c>
      <c r="CT27" s="177" t="s">
        <v>303</v>
      </c>
      <c r="CU27" s="105">
        <v>0</v>
      </c>
      <c r="CV27" s="177" t="s">
        <v>303</v>
      </c>
      <c r="CW27" s="105">
        <v>0</v>
      </c>
      <c r="CX27" s="177">
        <v>0</v>
      </c>
      <c r="CY27" s="177">
        <v>0</v>
      </c>
      <c r="CZ27" s="177" t="s">
        <v>303</v>
      </c>
      <c r="DA27" s="177">
        <v>0</v>
      </c>
      <c r="DB27" s="177">
        <v>0</v>
      </c>
      <c r="DC27" s="80"/>
      <c r="DD27" s="80"/>
      <c r="DE27" s="80"/>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row>
    <row r="28" spans="1:133" s="141" customFormat="1" ht="20.100000000000001" customHeight="1">
      <c r="A28" s="181"/>
      <c r="B28" s="376" t="s">
        <v>310</v>
      </c>
      <c r="C28" s="176">
        <v>16082.43796067</v>
      </c>
      <c r="D28" s="177">
        <v>0.77862439205466194</v>
      </c>
      <c r="E28" s="105">
        <v>6008.7750459999997</v>
      </c>
      <c r="F28" s="177">
        <v>0.63332390468904298</v>
      </c>
      <c r="G28" s="105">
        <v>5361.6718327299996</v>
      </c>
      <c r="H28" s="177">
        <v>0.43969716477708104</v>
      </c>
      <c r="I28" s="105">
        <v>8801.1751139400003</v>
      </c>
      <c r="J28" s="177">
        <v>1.6679291897021549</v>
      </c>
      <c r="K28" s="105">
        <v>1731.1986549999999</v>
      </c>
      <c r="L28" s="177">
        <v>0.32405663375820876</v>
      </c>
      <c r="M28" s="105">
        <v>3092.1081260000001</v>
      </c>
      <c r="N28" s="177">
        <v>0.64375625530101055</v>
      </c>
      <c r="O28" s="105">
        <v>1751.2363909999999</v>
      </c>
      <c r="P28" s="177">
        <v>0.36797527656128493</v>
      </c>
      <c r="Q28" s="105">
        <v>0</v>
      </c>
      <c r="R28" s="177">
        <v>0</v>
      </c>
      <c r="S28" s="105">
        <v>177.48565722999999</v>
      </c>
      <c r="T28" s="177">
        <v>6.4797454157675405E-2</v>
      </c>
      <c r="U28" s="105">
        <v>11107.533265399999</v>
      </c>
      <c r="V28" s="177">
        <v>5.3230672061125297</v>
      </c>
      <c r="W28" s="105">
        <v>366.45728300000002</v>
      </c>
      <c r="X28" s="177">
        <v>0.51660994282094297</v>
      </c>
      <c r="Y28" s="105">
        <v>309.13126782999996</v>
      </c>
      <c r="Z28" s="177">
        <v>0.16332454868513349</v>
      </c>
      <c r="AA28" s="105">
        <v>0</v>
      </c>
      <c r="AB28" s="177">
        <v>0</v>
      </c>
      <c r="AC28" s="105">
        <v>0</v>
      </c>
      <c r="AD28" s="177">
        <v>0</v>
      </c>
      <c r="AE28" s="105">
        <v>948.27777700000001</v>
      </c>
      <c r="AF28" s="177">
        <v>1.8127439345775611</v>
      </c>
      <c r="AG28" s="105">
        <v>0</v>
      </c>
      <c r="AH28" s="177">
        <v>0</v>
      </c>
      <c r="AI28" s="105">
        <v>2728.6197132800003</v>
      </c>
      <c r="AJ28" s="177">
        <v>3.3625109915678548</v>
      </c>
      <c r="AK28" s="105">
        <v>0</v>
      </c>
      <c r="AL28" s="177">
        <v>0</v>
      </c>
      <c r="AM28" s="105">
        <v>26.391726999999999</v>
      </c>
      <c r="AN28" s="177">
        <v>3.0263146255223354E-2</v>
      </c>
      <c r="AO28" s="105">
        <v>81.625563</v>
      </c>
      <c r="AP28" s="177">
        <v>9.245934964694906E-2</v>
      </c>
      <c r="AQ28" s="105">
        <v>0.41902299999999998</v>
      </c>
      <c r="AR28" s="177">
        <v>4.0663007743726895E-4</v>
      </c>
      <c r="AS28" s="105">
        <v>0</v>
      </c>
      <c r="AT28" s="177" t="s">
        <v>303</v>
      </c>
      <c r="AU28" s="105">
        <v>1.789077</v>
      </c>
      <c r="AV28" s="177">
        <v>2.8376445936973151E-3</v>
      </c>
      <c r="AW28" s="105">
        <v>2298.3799939999999</v>
      </c>
      <c r="AX28" s="177">
        <v>3.6954118406464795</v>
      </c>
      <c r="AY28" s="105">
        <v>195.25415000000001</v>
      </c>
      <c r="AZ28" s="177">
        <v>0.66865929744421582</v>
      </c>
      <c r="BA28" s="105">
        <v>36.271469000000003</v>
      </c>
      <c r="BB28" s="177">
        <v>0.12040576601424298</v>
      </c>
      <c r="BC28" s="105">
        <v>0</v>
      </c>
      <c r="BD28" s="177">
        <v>0</v>
      </c>
      <c r="BE28" s="105">
        <v>37.530367270000006</v>
      </c>
      <c r="BF28" s="177">
        <v>8.0895579530249742E-2</v>
      </c>
      <c r="BG28" s="105">
        <v>22.526177000000001</v>
      </c>
      <c r="BH28" s="177">
        <v>9.4978042147278979E-2</v>
      </c>
      <c r="BI28" s="105">
        <v>0</v>
      </c>
      <c r="BJ28" s="177">
        <v>0</v>
      </c>
      <c r="BK28" s="105">
        <v>498.08234099999999</v>
      </c>
      <c r="BL28" s="177">
        <v>1.5621712231022591</v>
      </c>
      <c r="BM28" s="105">
        <v>0</v>
      </c>
      <c r="BN28" s="177" t="s">
        <v>303</v>
      </c>
      <c r="BO28" s="105">
        <v>1.1374709999999999</v>
      </c>
      <c r="BP28" s="177">
        <v>7.4399900846179546E-3</v>
      </c>
      <c r="BQ28" s="105">
        <v>45.378070999999998</v>
      </c>
      <c r="BR28" s="177">
        <v>14.587845655420836</v>
      </c>
      <c r="BS28" s="105">
        <v>0</v>
      </c>
      <c r="BT28" s="177">
        <v>0</v>
      </c>
      <c r="BU28" s="105">
        <v>0</v>
      </c>
      <c r="BV28" s="177">
        <v>0</v>
      </c>
      <c r="BW28" s="105">
        <v>0</v>
      </c>
      <c r="BX28" s="177">
        <v>0</v>
      </c>
      <c r="BY28" s="105">
        <v>57.731377999999999</v>
      </c>
      <c r="BZ28" s="177">
        <v>4.438664123893342</v>
      </c>
      <c r="CA28" s="105">
        <v>0</v>
      </c>
      <c r="CB28" s="177">
        <v>0</v>
      </c>
      <c r="CC28" s="105">
        <v>99.843092999999996</v>
      </c>
      <c r="CD28" s="177">
        <v>1.2556763196789091</v>
      </c>
      <c r="CE28" s="105">
        <v>0</v>
      </c>
      <c r="CF28" s="177">
        <v>0</v>
      </c>
      <c r="CG28" s="105">
        <v>0</v>
      </c>
      <c r="CH28" s="177">
        <v>0</v>
      </c>
      <c r="CI28" s="105">
        <v>0</v>
      </c>
      <c r="CJ28" s="177">
        <v>0</v>
      </c>
      <c r="CK28" s="105">
        <v>75.876665000000003</v>
      </c>
      <c r="CL28" s="177">
        <v>7.6051952734845285</v>
      </c>
      <c r="CM28" s="105">
        <v>0</v>
      </c>
      <c r="CN28" s="177">
        <v>0</v>
      </c>
      <c r="CO28" s="105">
        <v>0</v>
      </c>
      <c r="CP28" s="177">
        <v>0</v>
      </c>
      <c r="CQ28" s="105">
        <v>0.92128715999999999</v>
      </c>
      <c r="CR28" s="177">
        <v>27.992873856299848</v>
      </c>
      <c r="CS28" s="105">
        <v>0</v>
      </c>
      <c r="CT28" s="177" t="s">
        <v>303</v>
      </c>
      <c r="CU28" s="105">
        <v>0</v>
      </c>
      <c r="CV28" s="177" t="s">
        <v>303</v>
      </c>
      <c r="CW28" s="105">
        <v>0</v>
      </c>
      <c r="CX28" s="177">
        <v>0</v>
      </c>
      <c r="CY28" s="177">
        <v>0</v>
      </c>
      <c r="CZ28" s="177" t="s">
        <v>303</v>
      </c>
      <c r="DA28" s="177">
        <v>34.369231999999997</v>
      </c>
      <c r="DB28" s="177">
        <v>7.0956616947766085</v>
      </c>
      <c r="DC28" s="80"/>
      <c r="DD28" s="80"/>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row>
    <row r="29" spans="1:133" s="141" customFormat="1" ht="20.100000000000001" customHeight="1">
      <c r="A29" s="181"/>
      <c r="B29" s="376" t="s">
        <v>311</v>
      </c>
      <c r="C29" s="176">
        <v>8362.3207963299992</v>
      </c>
      <c r="D29" s="177">
        <v>0.40485820384518661</v>
      </c>
      <c r="E29" s="105">
        <v>8161.2804809999998</v>
      </c>
      <c r="F29" s="177">
        <v>0.86019762462736582</v>
      </c>
      <c r="G29" s="105">
        <v>2966.6473529299997</v>
      </c>
      <c r="H29" s="177">
        <v>0.24328725641393451</v>
      </c>
      <c r="I29" s="105">
        <v>2201.3084039999999</v>
      </c>
      <c r="J29" s="177">
        <v>0.41717458123891327</v>
      </c>
      <c r="K29" s="105">
        <v>15092.523181</v>
      </c>
      <c r="L29" s="177">
        <v>2.8251132490353008</v>
      </c>
      <c r="M29" s="105">
        <v>4399.0889049999996</v>
      </c>
      <c r="N29" s="177">
        <v>0.91586092232889216</v>
      </c>
      <c r="O29" s="105">
        <v>558.18521799999996</v>
      </c>
      <c r="P29" s="177">
        <v>0.11728762662856924</v>
      </c>
      <c r="Q29" s="105">
        <v>0</v>
      </c>
      <c r="R29" s="177">
        <v>0</v>
      </c>
      <c r="S29" s="105">
        <v>175.82857203</v>
      </c>
      <c r="T29" s="177">
        <v>6.4192476245892832E-2</v>
      </c>
      <c r="U29" s="105">
        <v>21.319517350000002</v>
      </c>
      <c r="V29" s="177">
        <v>1.0216960052637334E-2</v>
      </c>
      <c r="W29" s="105">
        <v>696.07208200000002</v>
      </c>
      <c r="X29" s="177">
        <v>0.98128151673622155</v>
      </c>
      <c r="Y29" s="105">
        <v>227.20715604</v>
      </c>
      <c r="Z29" s="177">
        <v>0.12004125780855246</v>
      </c>
      <c r="AA29" s="105">
        <v>0</v>
      </c>
      <c r="AB29" s="177">
        <v>0</v>
      </c>
      <c r="AC29" s="105">
        <v>0</v>
      </c>
      <c r="AD29" s="177">
        <v>0</v>
      </c>
      <c r="AE29" s="105">
        <v>0</v>
      </c>
      <c r="AF29" s="177">
        <v>0</v>
      </c>
      <c r="AG29" s="105">
        <v>0</v>
      </c>
      <c r="AH29" s="177">
        <v>0</v>
      </c>
      <c r="AI29" s="105">
        <v>277.69295930999999</v>
      </c>
      <c r="AJ29" s="177">
        <v>0.34220438392950309</v>
      </c>
      <c r="AK29" s="105">
        <v>0</v>
      </c>
      <c r="AL29" s="177">
        <v>0</v>
      </c>
      <c r="AM29" s="105">
        <v>1723.1035079999999</v>
      </c>
      <c r="AN29" s="177">
        <v>1.9758666598624797</v>
      </c>
      <c r="AO29" s="105">
        <v>284.53101500000002</v>
      </c>
      <c r="AP29" s="177">
        <v>0.32229551177841564</v>
      </c>
      <c r="AQ29" s="105">
        <v>0</v>
      </c>
      <c r="AR29" s="177">
        <v>0</v>
      </c>
      <c r="AS29" s="105">
        <v>0</v>
      </c>
      <c r="AT29" s="177" t="s">
        <v>303</v>
      </c>
      <c r="AU29" s="105">
        <v>80.187343999999996</v>
      </c>
      <c r="AV29" s="177">
        <v>0.12718467857143478</v>
      </c>
      <c r="AW29" s="105">
        <v>0</v>
      </c>
      <c r="AX29" s="177">
        <v>0</v>
      </c>
      <c r="AY29" s="105">
        <v>0</v>
      </c>
      <c r="AZ29" s="177">
        <v>0</v>
      </c>
      <c r="BA29" s="105">
        <v>3.450491</v>
      </c>
      <c r="BB29" s="177">
        <v>1.1454154558235599E-2</v>
      </c>
      <c r="BC29" s="105">
        <v>0</v>
      </c>
      <c r="BD29" s="177">
        <v>0</v>
      </c>
      <c r="BE29" s="105">
        <v>0</v>
      </c>
      <c r="BF29" s="177">
        <v>0</v>
      </c>
      <c r="BG29" s="105">
        <v>28.295722999999999</v>
      </c>
      <c r="BH29" s="177">
        <v>0.11930441511143815</v>
      </c>
      <c r="BI29" s="105">
        <v>0</v>
      </c>
      <c r="BJ29" s="177">
        <v>0</v>
      </c>
      <c r="BK29" s="105">
        <v>0</v>
      </c>
      <c r="BL29" s="177">
        <v>0</v>
      </c>
      <c r="BM29" s="105">
        <v>0</v>
      </c>
      <c r="BN29" s="177" t="s">
        <v>303</v>
      </c>
      <c r="BO29" s="105">
        <v>0</v>
      </c>
      <c r="BP29" s="177">
        <v>0</v>
      </c>
      <c r="BQ29" s="105">
        <v>0</v>
      </c>
      <c r="BR29" s="177">
        <v>0</v>
      </c>
      <c r="BS29" s="105">
        <v>2.3817129599999998</v>
      </c>
      <c r="BT29" s="177">
        <v>1.8700856022843226E-2</v>
      </c>
      <c r="BU29" s="105">
        <v>0</v>
      </c>
      <c r="BV29" s="177">
        <v>0</v>
      </c>
      <c r="BW29" s="105">
        <v>0</v>
      </c>
      <c r="BX29" s="177">
        <v>0</v>
      </c>
      <c r="BY29" s="105">
        <v>0</v>
      </c>
      <c r="BZ29" s="177">
        <v>0</v>
      </c>
      <c r="CA29" s="105">
        <v>0</v>
      </c>
      <c r="CB29" s="177">
        <v>0</v>
      </c>
      <c r="CC29" s="105">
        <v>0</v>
      </c>
      <c r="CD29" s="177">
        <v>0</v>
      </c>
      <c r="CE29" s="105">
        <v>0</v>
      </c>
      <c r="CF29" s="177">
        <v>0</v>
      </c>
      <c r="CG29" s="105">
        <v>0</v>
      </c>
      <c r="CH29" s="177">
        <v>0</v>
      </c>
      <c r="CI29" s="105">
        <v>0</v>
      </c>
      <c r="CJ29" s="177">
        <v>0</v>
      </c>
      <c r="CK29" s="105">
        <v>1.3692260000000001</v>
      </c>
      <c r="CL29" s="177">
        <v>0.13723891401305166</v>
      </c>
      <c r="CM29" s="105">
        <v>0</v>
      </c>
      <c r="CN29" s="177">
        <v>0</v>
      </c>
      <c r="CO29" s="105">
        <v>0</v>
      </c>
      <c r="CP29" s="177">
        <v>0</v>
      </c>
      <c r="CQ29" s="105">
        <v>0</v>
      </c>
      <c r="CR29" s="177">
        <v>0</v>
      </c>
      <c r="CS29" s="105">
        <v>0</v>
      </c>
      <c r="CT29" s="177" t="s">
        <v>303</v>
      </c>
      <c r="CU29" s="105">
        <v>0</v>
      </c>
      <c r="CV29" s="177" t="s">
        <v>303</v>
      </c>
      <c r="CW29" s="105">
        <v>0</v>
      </c>
      <c r="CX29" s="177">
        <v>0</v>
      </c>
      <c r="CY29" s="177">
        <v>0</v>
      </c>
      <c r="CZ29" s="177" t="s">
        <v>303</v>
      </c>
      <c r="DA29" s="177">
        <v>0</v>
      </c>
      <c r="DB29" s="177">
        <v>0</v>
      </c>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row>
    <row r="30" spans="1:133" s="138" customFormat="1" ht="20.100000000000001" customHeight="1">
      <c r="A30" s="181"/>
      <c r="B30" s="377" t="s">
        <v>314</v>
      </c>
      <c r="C30" s="373">
        <v>11107.06593907</v>
      </c>
      <c r="D30" s="374">
        <v>0.53774387225798037</v>
      </c>
      <c r="E30" s="375">
        <v>9275.8086330000006</v>
      </c>
      <c r="F30" s="374">
        <v>0.97766870911743819</v>
      </c>
      <c r="G30" s="375">
        <v>0</v>
      </c>
      <c r="H30" s="374">
        <v>0</v>
      </c>
      <c r="I30" s="375">
        <v>0</v>
      </c>
      <c r="J30" s="374">
        <v>0</v>
      </c>
      <c r="K30" s="375">
        <v>0</v>
      </c>
      <c r="L30" s="374">
        <v>0</v>
      </c>
      <c r="M30" s="375">
        <v>0</v>
      </c>
      <c r="N30" s="374">
        <v>0</v>
      </c>
      <c r="O30" s="375">
        <v>0</v>
      </c>
      <c r="P30" s="374">
        <v>0</v>
      </c>
      <c r="Q30" s="375">
        <v>0</v>
      </c>
      <c r="R30" s="374">
        <v>0</v>
      </c>
      <c r="S30" s="375">
        <v>0</v>
      </c>
      <c r="T30" s="374">
        <v>0</v>
      </c>
      <c r="U30" s="375">
        <v>0</v>
      </c>
      <c r="V30" s="374">
        <v>0</v>
      </c>
      <c r="W30" s="375">
        <v>0</v>
      </c>
      <c r="X30" s="374">
        <v>0</v>
      </c>
      <c r="Y30" s="375">
        <v>0</v>
      </c>
      <c r="Z30" s="374">
        <v>0</v>
      </c>
      <c r="AA30" s="375">
        <v>0</v>
      </c>
      <c r="AB30" s="374">
        <v>0</v>
      </c>
      <c r="AC30" s="375">
        <v>0</v>
      </c>
      <c r="AD30" s="374">
        <v>0</v>
      </c>
      <c r="AE30" s="375">
        <v>0</v>
      </c>
      <c r="AF30" s="374">
        <v>0</v>
      </c>
      <c r="AG30" s="375">
        <v>0</v>
      </c>
      <c r="AH30" s="374">
        <v>0</v>
      </c>
      <c r="AI30" s="375">
        <v>0</v>
      </c>
      <c r="AJ30" s="374">
        <v>0</v>
      </c>
      <c r="AK30" s="375">
        <v>0</v>
      </c>
      <c r="AL30" s="374">
        <v>0</v>
      </c>
      <c r="AM30" s="375">
        <v>0</v>
      </c>
      <c r="AN30" s="374">
        <v>0</v>
      </c>
      <c r="AO30" s="375">
        <v>0</v>
      </c>
      <c r="AP30" s="374">
        <v>0</v>
      </c>
      <c r="AQ30" s="375">
        <v>0</v>
      </c>
      <c r="AR30" s="374">
        <v>0</v>
      </c>
      <c r="AS30" s="375">
        <v>0</v>
      </c>
      <c r="AT30" s="374" t="s">
        <v>303</v>
      </c>
      <c r="AU30" s="375">
        <v>0</v>
      </c>
      <c r="AV30" s="374">
        <v>0</v>
      </c>
      <c r="AW30" s="375">
        <v>0</v>
      </c>
      <c r="AX30" s="374">
        <v>0</v>
      </c>
      <c r="AY30" s="375">
        <v>0</v>
      </c>
      <c r="AZ30" s="374">
        <v>0</v>
      </c>
      <c r="BA30" s="375">
        <v>0</v>
      </c>
      <c r="BB30" s="374">
        <v>0</v>
      </c>
      <c r="BC30" s="375">
        <v>0</v>
      </c>
      <c r="BD30" s="374">
        <v>0</v>
      </c>
      <c r="BE30" s="375">
        <v>0</v>
      </c>
      <c r="BF30" s="374">
        <v>0</v>
      </c>
      <c r="BG30" s="375">
        <v>0</v>
      </c>
      <c r="BH30" s="374">
        <v>0</v>
      </c>
      <c r="BI30" s="375">
        <v>0</v>
      </c>
      <c r="BJ30" s="374">
        <v>0</v>
      </c>
      <c r="BK30" s="375">
        <v>0</v>
      </c>
      <c r="BL30" s="374">
        <v>0</v>
      </c>
      <c r="BM30" s="375">
        <v>0</v>
      </c>
      <c r="BN30" s="374" t="s">
        <v>303</v>
      </c>
      <c r="BO30" s="375">
        <v>0</v>
      </c>
      <c r="BP30" s="374">
        <v>0</v>
      </c>
      <c r="BQ30" s="375">
        <v>0</v>
      </c>
      <c r="BR30" s="374">
        <v>0</v>
      </c>
      <c r="BS30" s="375">
        <v>0</v>
      </c>
      <c r="BT30" s="374">
        <v>0</v>
      </c>
      <c r="BU30" s="375">
        <v>0</v>
      </c>
      <c r="BV30" s="374">
        <v>0</v>
      </c>
      <c r="BW30" s="375">
        <v>0</v>
      </c>
      <c r="BX30" s="374">
        <v>0</v>
      </c>
      <c r="BY30" s="375">
        <v>0</v>
      </c>
      <c r="BZ30" s="374">
        <v>0</v>
      </c>
      <c r="CA30" s="375">
        <v>0</v>
      </c>
      <c r="CB30" s="374">
        <v>0</v>
      </c>
      <c r="CC30" s="375">
        <v>0</v>
      </c>
      <c r="CD30" s="374">
        <v>0</v>
      </c>
      <c r="CE30" s="375">
        <v>0</v>
      </c>
      <c r="CF30" s="374">
        <v>0</v>
      </c>
      <c r="CG30" s="375">
        <v>0</v>
      </c>
      <c r="CH30" s="374">
        <v>0</v>
      </c>
      <c r="CI30" s="375">
        <v>0</v>
      </c>
      <c r="CJ30" s="374">
        <v>0</v>
      </c>
      <c r="CK30" s="375">
        <v>0</v>
      </c>
      <c r="CL30" s="374">
        <v>0</v>
      </c>
      <c r="CM30" s="375">
        <v>0</v>
      </c>
      <c r="CN30" s="374">
        <v>0</v>
      </c>
      <c r="CO30" s="375">
        <v>0</v>
      </c>
      <c r="CP30" s="374">
        <v>0</v>
      </c>
      <c r="CQ30" s="375">
        <v>0</v>
      </c>
      <c r="CR30" s="374">
        <v>0</v>
      </c>
      <c r="CS30" s="375">
        <v>0</v>
      </c>
      <c r="CT30" s="374" t="s">
        <v>303</v>
      </c>
      <c r="CU30" s="375">
        <v>0</v>
      </c>
      <c r="CV30" s="374" t="s">
        <v>303</v>
      </c>
      <c r="CW30" s="375">
        <v>0</v>
      </c>
      <c r="CX30" s="374">
        <v>0</v>
      </c>
      <c r="CY30" s="374">
        <v>0</v>
      </c>
      <c r="CZ30" s="374" t="s">
        <v>303</v>
      </c>
      <c r="DA30" s="374">
        <v>0</v>
      </c>
      <c r="DB30" s="374">
        <v>0</v>
      </c>
      <c r="DC30" s="80"/>
      <c r="DD30" s="80"/>
      <c r="DE30" s="80"/>
      <c r="DF30" s="80"/>
      <c r="DG30" s="80"/>
      <c r="DH30" s="80"/>
      <c r="DI30" s="80"/>
      <c r="DJ30" s="80"/>
      <c r="DK30" s="80"/>
      <c r="DL30" s="80"/>
      <c r="DM30" s="80"/>
      <c r="DN30" s="80"/>
      <c r="DO30" s="80"/>
      <c r="DP30" s="80"/>
      <c r="DQ30" s="80"/>
      <c r="DR30" s="80"/>
      <c r="DS30" s="80"/>
      <c r="DT30" s="80"/>
      <c r="DU30" s="80"/>
      <c r="DV30" s="80"/>
      <c r="DW30" s="80"/>
      <c r="DX30" s="80"/>
      <c r="DY30" s="80"/>
      <c r="DZ30" s="80"/>
      <c r="EA30" s="80"/>
      <c r="EB30" s="80"/>
      <c r="EC30" s="80"/>
    </row>
    <row r="31" spans="1:133" s="141" customFormat="1" ht="20.100000000000001" customHeight="1">
      <c r="A31" s="181"/>
      <c r="B31" s="376" t="s">
        <v>306</v>
      </c>
      <c r="C31" s="176">
        <v>8530.90917309</v>
      </c>
      <c r="D31" s="177">
        <v>0.41302033838494079</v>
      </c>
      <c r="E31" s="105">
        <v>9275.8086330000006</v>
      </c>
      <c r="F31" s="177">
        <v>0.97766870911743819</v>
      </c>
      <c r="G31" s="105">
        <v>0</v>
      </c>
      <c r="H31" s="177">
        <v>0</v>
      </c>
      <c r="I31" s="105">
        <v>0</v>
      </c>
      <c r="J31" s="177">
        <v>0</v>
      </c>
      <c r="K31" s="105">
        <v>0</v>
      </c>
      <c r="L31" s="177">
        <v>0</v>
      </c>
      <c r="M31" s="105">
        <v>0</v>
      </c>
      <c r="N31" s="177">
        <v>0</v>
      </c>
      <c r="O31" s="105">
        <v>0</v>
      </c>
      <c r="P31" s="177">
        <v>0</v>
      </c>
      <c r="Q31" s="105">
        <v>0</v>
      </c>
      <c r="R31" s="177">
        <v>0</v>
      </c>
      <c r="S31" s="105">
        <v>0</v>
      </c>
      <c r="T31" s="177">
        <v>0</v>
      </c>
      <c r="U31" s="105">
        <v>0</v>
      </c>
      <c r="V31" s="177">
        <v>0</v>
      </c>
      <c r="W31" s="105">
        <v>0</v>
      </c>
      <c r="X31" s="177">
        <v>0</v>
      </c>
      <c r="Y31" s="105">
        <v>0</v>
      </c>
      <c r="Z31" s="177">
        <v>0</v>
      </c>
      <c r="AA31" s="105">
        <v>0</v>
      </c>
      <c r="AB31" s="177">
        <v>0</v>
      </c>
      <c r="AC31" s="105">
        <v>0</v>
      </c>
      <c r="AD31" s="177">
        <v>0</v>
      </c>
      <c r="AE31" s="105">
        <v>0</v>
      </c>
      <c r="AF31" s="177">
        <v>0</v>
      </c>
      <c r="AG31" s="105">
        <v>0</v>
      </c>
      <c r="AH31" s="177">
        <v>0</v>
      </c>
      <c r="AI31" s="105">
        <v>0</v>
      </c>
      <c r="AJ31" s="177">
        <v>0</v>
      </c>
      <c r="AK31" s="105">
        <v>0</v>
      </c>
      <c r="AL31" s="177">
        <v>0</v>
      </c>
      <c r="AM31" s="105">
        <v>0</v>
      </c>
      <c r="AN31" s="177">
        <v>0</v>
      </c>
      <c r="AO31" s="105">
        <v>0</v>
      </c>
      <c r="AP31" s="177">
        <v>0</v>
      </c>
      <c r="AQ31" s="105">
        <v>0</v>
      </c>
      <c r="AR31" s="177">
        <v>0</v>
      </c>
      <c r="AS31" s="105">
        <v>0</v>
      </c>
      <c r="AT31" s="177" t="s">
        <v>303</v>
      </c>
      <c r="AU31" s="105">
        <v>0</v>
      </c>
      <c r="AV31" s="177">
        <v>0</v>
      </c>
      <c r="AW31" s="105">
        <v>0</v>
      </c>
      <c r="AX31" s="177">
        <v>0</v>
      </c>
      <c r="AY31" s="105">
        <v>0</v>
      </c>
      <c r="AZ31" s="177">
        <v>0</v>
      </c>
      <c r="BA31" s="105">
        <v>0</v>
      </c>
      <c r="BB31" s="177">
        <v>0</v>
      </c>
      <c r="BC31" s="105">
        <v>0</v>
      </c>
      <c r="BD31" s="177">
        <v>0</v>
      </c>
      <c r="BE31" s="105">
        <v>0</v>
      </c>
      <c r="BF31" s="177">
        <v>0</v>
      </c>
      <c r="BG31" s="105">
        <v>0</v>
      </c>
      <c r="BH31" s="177">
        <v>0</v>
      </c>
      <c r="BI31" s="105">
        <v>0</v>
      </c>
      <c r="BJ31" s="177">
        <v>0</v>
      </c>
      <c r="BK31" s="105">
        <v>0</v>
      </c>
      <c r="BL31" s="177">
        <v>0</v>
      </c>
      <c r="BM31" s="105">
        <v>0</v>
      </c>
      <c r="BN31" s="177" t="s">
        <v>303</v>
      </c>
      <c r="BO31" s="105">
        <v>0</v>
      </c>
      <c r="BP31" s="177">
        <v>0</v>
      </c>
      <c r="BQ31" s="105">
        <v>0</v>
      </c>
      <c r="BR31" s="177">
        <v>0</v>
      </c>
      <c r="BS31" s="105">
        <v>0</v>
      </c>
      <c r="BT31" s="177">
        <v>0</v>
      </c>
      <c r="BU31" s="105">
        <v>0</v>
      </c>
      <c r="BV31" s="177">
        <v>0</v>
      </c>
      <c r="BW31" s="105">
        <v>0</v>
      </c>
      <c r="BX31" s="177">
        <v>0</v>
      </c>
      <c r="BY31" s="105">
        <v>0</v>
      </c>
      <c r="BZ31" s="177">
        <v>0</v>
      </c>
      <c r="CA31" s="105">
        <v>0</v>
      </c>
      <c r="CB31" s="177">
        <v>0</v>
      </c>
      <c r="CC31" s="105">
        <v>0</v>
      </c>
      <c r="CD31" s="177">
        <v>0</v>
      </c>
      <c r="CE31" s="105">
        <v>0</v>
      </c>
      <c r="CF31" s="177">
        <v>0</v>
      </c>
      <c r="CG31" s="105">
        <v>0</v>
      </c>
      <c r="CH31" s="177">
        <v>0</v>
      </c>
      <c r="CI31" s="105">
        <v>0</v>
      </c>
      <c r="CJ31" s="177">
        <v>0</v>
      </c>
      <c r="CK31" s="105">
        <v>0</v>
      </c>
      <c r="CL31" s="177">
        <v>0</v>
      </c>
      <c r="CM31" s="105">
        <v>0</v>
      </c>
      <c r="CN31" s="177">
        <v>0</v>
      </c>
      <c r="CO31" s="105">
        <v>0</v>
      </c>
      <c r="CP31" s="177">
        <v>0</v>
      </c>
      <c r="CQ31" s="105">
        <v>0</v>
      </c>
      <c r="CR31" s="177">
        <v>0</v>
      </c>
      <c r="CS31" s="105">
        <v>0</v>
      </c>
      <c r="CT31" s="177" t="s">
        <v>303</v>
      </c>
      <c r="CU31" s="105">
        <v>0</v>
      </c>
      <c r="CV31" s="177" t="s">
        <v>303</v>
      </c>
      <c r="CW31" s="105">
        <v>0</v>
      </c>
      <c r="CX31" s="177">
        <v>0</v>
      </c>
      <c r="CY31" s="177">
        <v>0</v>
      </c>
      <c r="CZ31" s="177" t="s">
        <v>303</v>
      </c>
      <c r="DA31" s="177">
        <v>0</v>
      </c>
      <c r="DB31" s="177">
        <v>0</v>
      </c>
      <c r="DC31" s="80"/>
      <c r="DD31" s="80"/>
      <c r="DE31" s="80"/>
      <c r="DF31" s="80"/>
      <c r="DG31" s="80"/>
      <c r="DH31" s="80"/>
      <c r="DI31" s="80"/>
      <c r="DJ31" s="80"/>
      <c r="DK31" s="80"/>
      <c r="DL31" s="80"/>
      <c r="DM31" s="80"/>
      <c r="DN31" s="80"/>
      <c r="DO31" s="80"/>
      <c r="DP31" s="80"/>
      <c r="DQ31" s="80"/>
      <c r="DR31" s="80"/>
      <c r="DS31" s="80"/>
      <c r="DT31" s="80"/>
      <c r="DU31" s="80"/>
      <c r="DV31" s="80"/>
      <c r="DW31" s="80"/>
      <c r="DX31" s="80"/>
      <c r="DY31" s="80"/>
      <c r="DZ31" s="80"/>
      <c r="EA31" s="80"/>
      <c r="EB31" s="80"/>
      <c r="EC31" s="80"/>
    </row>
    <row r="32" spans="1:133" s="141" customFormat="1" ht="20.100000000000001" customHeight="1">
      <c r="A32" s="181"/>
      <c r="B32" s="376" t="s">
        <v>307</v>
      </c>
      <c r="C32" s="176">
        <v>6394.0423712600004</v>
      </c>
      <c r="D32" s="177">
        <v>0.30956484124292927</v>
      </c>
      <c r="E32" s="105">
        <v>0</v>
      </c>
      <c r="F32" s="177">
        <v>0</v>
      </c>
      <c r="G32" s="105">
        <v>0</v>
      </c>
      <c r="H32" s="177">
        <v>0</v>
      </c>
      <c r="I32" s="105">
        <v>0</v>
      </c>
      <c r="J32" s="177">
        <v>0</v>
      </c>
      <c r="K32" s="105">
        <v>0</v>
      </c>
      <c r="L32" s="177">
        <v>0</v>
      </c>
      <c r="M32" s="105">
        <v>0</v>
      </c>
      <c r="N32" s="177">
        <v>0</v>
      </c>
      <c r="O32" s="105">
        <v>0</v>
      </c>
      <c r="P32" s="177">
        <v>0</v>
      </c>
      <c r="Q32" s="105">
        <v>0</v>
      </c>
      <c r="R32" s="177">
        <v>0</v>
      </c>
      <c r="S32" s="105">
        <v>0</v>
      </c>
      <c r="T32" s="177">
        <v>0</v>
      </c>
      <c r="U32" s="105">
        <v>0</v>
      </c>
      <c r="V32" s="177">
        <v>0</v>
      </c>
      <c r="W32" s="105">
        <v>0</v>
      </c>
      <c r="X32" s="177">
        <v>0</v>
      </c>
      <c r="Y32" s="105">
        <v>0</v>
      </c>
      <c r="Z32" s="177">
        <v>0</v>
      </c>
      <c r="AA32" s="105">
        <v>0</v>
      </c>
      <c r="AB32" s="177">
        <v>0</v>
      </c>
      <c r="AC32" s="105">
        <v>0</v>
      </c>
      <c r="AD32" s="177">
        <v>0</v>
      </c>
      <c r="AE32" s="105">
        <v>0</v>
      </c>
      <c r="AF32" s="177">
        <v>0</v>
      </c>
      <c r="AG32" s="105">
        <v>0</v>
      </c>
      <c r="AH32" s="177">
        <v>0</v>
      </c>
      <c r="AI32" s="105">
        <v>0</v>
      </c>
      <c r="AJ32" s="177">
        <v>0</v>
      </c>
      <c r="AK32" s="105">
        <v>0</v>
      </c>
      <c r="AL32" s="177">
        <v>0</v>
      </c>
      <c r="AM32" s="105">
        <v>0</v>
      </c>
      <c r="AN32" s="177">
        <v>0</v>
      </c>
      <c r="AO32" s="105">
        <v>0</v>
      </c>
      <c r="AP32" s="177">
        <v>0</v>
      </c>
      <c r="AQ32" s="105">
        <v>0</v>
      </c>
      <c r="AR32" s="177">
        <v>0</v>
      </c>
      <c r="AS32" s="105">
        <v>0</v>
      </c>
      <c r="AT32" s="177" t="s">
        <v>303</v>
      </c>
      <c r="AU32" s="105">
        <v>0</v>
      </c>
      <c r="AV32" s="177">
        <v>0</v>
      </c>
      <c r="AW32" s="105">
        <v>0</v>
      </c>
      <c r="AX32" s="177">
        <v>0</v>
      </c>
      <c r="AY32" s="105">
        <v>0</v>
      </c>
      <c r="AZ32" s="177">
        <v>0</v>
      </c>
      <c r="BA32" s="105">
        <v>0</v>
      </c>
      <c r="BB32" s="177">
        <v>0</v>
      </c>
      <c r="BC32" s="105">
        <v>0</v>
      </c>
      <c r="BD32" s="177">
        <v>0</v>
      </c>
      <c r="BE32" s="105">
        <v>0</v>
      </c>
      <c r="BF32" s="177">
        <v>0</v>
      </c>
      <c r="BG32" s="105">
        <v>0</v>
      </c>
      <c r="BH32" s="177">
        <v>0</v>
      </c>
      <c r="BI32" s="105">
        <v>0</v>
      </c>
      <c r="BJ32" s="177">
        <v>0</v>
      </c>
      <c r="BK32" s="105">
        <v>0</v>
      </c>
      <c r="BL32" s="177">
        <v>0</v>
      </c>
      <c r="BM32" s="105">
        <v>0</v>
      </c>
      <c r="BN32" s="177" t="s">
        <v>303</v>
      </c>
      <c r="BO32" s="105">
        <v>0</v>
      </c>
      <c r="BP32" s="177">
        <v>0</v>
      </c>
      <c r="BQ32" s="105">
        <v>0</v>
      </c>
      <c r="BR32" s="177">
        <v>0</v>
      </c>
      <c r="BS32" s="105">
        <v>0</v>
      </c>
      <c r="BT32" s="177">
        <v>0</v>
      </c>
      <c r="BU32" s="105">
        <v>0</v>
      </c>
      <c r="BV32" s="177">
        <v>0</v>
      </c>
      <c r="BW32" s="105">
        <v>0</v>
      </c>
      <c r="BX32" s="177">
        <v>0</v>
      </c>
      <c r="BY32" s="105">
        <v>0</v>
      </c>
      <c r="BZ32" s="177">
        <v>0</v>
      </c>
      <c r="CA32" s="105">
        <v>0</v>
      </c>
      <c r="CB32" s="177">
        <v>0</v>
      </c>
      <c r="CC32" s="105">
        <v>0</v>
      </c>
      <c r="CD32" s="177">
        <v>0</v>
      </c>
      <c r="CE32" s="105">
        <v>0</v>
      </c>
      <c r="CF32" s="177">
        <v>0</v>
      </c>
      <c r="CG32" s="105">
        <v>0</v>
      </c>
      <c r="CH32" s="177">
        <v>0</v>
      </c>
      <c r="CI32" s="105">
        <v>0</v>
      </c>
      <c r="CJ32" s="177">
        <v>0</v>
      </c>
      <c r="CK32" s="105">
        <v>0</v>
      </c>
      <c r="CL32" s="177">
        <v>0</v>
      </c>
      <c r="CM32" s="105">
        <v>0</v>
      </c>
      <c r="CN32" s="177">
        <v>0</v>
      </c>
      <c r="CO32" s="105">
        <v>0</v>
      </c>
      <c r="CP32" s="177">
        <v>0</v>
      </c>
      <c r="CQ32" s="105">
        <v>0</v>
      </c>
      <c r="CR32" s="177">
        <v>0</v>
      </c>
      <c r="CS32" s="105">
        <v>0</v>
      </c>
      <c r="CT32" s="177" t="s">
        <v>303</v>
      </c>
      <c r="CU32" s="105">
        <v>0</v>
      </c>
      <c r="CV32" s="177" t="s">
        <v>303</v>
      </c>
      <c r="CW32" s="105">
        <v>0</v>
      </c>
      <c r="CX32" s="177">
        <v>0</v>
      </c>
      <c r="CY32" s="177">
        <v>0</v>
      </c>
      <c r="CZ32" s="177" t="s">
        <v>303</v>
      </c>
      <c r="DA32" s="177">
        <v>0</v>
      </c>
      <c r="DB32" s="177">
        <v>0</v>
      </c>
      <c r="DC32" s="80"/>
      <c r="DD32" s="80"/>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row>
    <row r="33" spans="1:133" s="141" customFormat="1" ht="20.100000000000001" customHeight="1">
      <c r="A33" s="181"/>
      <c r="B33" s="376" t="s">
        <v>308</v>
      </c>
      <c r="C33" s="176">
        <v>2136.86680183</v>
      </c>
      <c r="D33" s="177">
        <v>0.10345549714201158</v>
      </c>
      <c r="E33" s="105">
        <v>0</v>
      </c>
      <c r="F33" s="177">
        <v>0</v>
      </c>
      <c r="G33" s="105">
        <v>0</v>
      </c>
      <c r="H33" s="177">
        <v>0</v>
      </c>
      <c r="I33" s="105">
        <v>0</v>
      </c>
      <c r="J33" s="177">
        <v>0</v>
      </c>
      <c r="K33" s="105">
        <v>0</v>
      </c>
      <c r="L33" s="177">
        <v>0</v>
      </c>
      <c r="M33" s="105">
        <v>0</v>
      </c>
      <c r="N33" s="177">
        <v>0</v>
      </c>
      <c r="O33" s="105">
        <v>0</v>
      </c>
      <c r="P33" s="177">
        <v>0</v>
      </c>
      <c r="Q33" s="105">
        <v>0</v>
      </c>
      <c r="R33" s="177">
        <v>0</v>
      </c>
      <c r="S33" s="105">
        <v>0</v>
      </c>
      <c r="T33" s="177">
        <v>0</v>
      </c>
      <c r="U33" s="105">
        <v>0</v>
      </c>
      <c r="V33" s="177">
        <v>0</v>
      </c>
      <c r="W33" s="105">
        <v>0</v>
      </c>
      <c r="X33" s="177">
        <v>0</v>
      </c>
      <c r="Y33" s="105">
        <v>0</v>
      </c>
      <c r="Z33" s="177">
        <v>0</v>
      </c>
      <c r="AA33" s="105">
        <v>0</v>
      </c>
      <c r="AB33" s="177">
        <v>0</v>
      </c>
      <c r="AC33" s="105">
        <v>0</v>
      </c>
      <c r="AD33" s="177">
        <v>0</v>
      </c>
      <c r="AE33" s="105">
        <v>0</v>
      </c>
      <c r="AF33" s="177">
        <v>0</v>
      </c>
      <c r="AG33" s="105">
        <v>0</v>
      </c>
      <c r="AH33" s="177">
        <v>0</v>
      </c>
      <c r="AI33" s="105">
        <v>0</v>
      </c>
      <c r="AJ33" s="177">
        <v>0</v>
      </c>
      <c r="AK33" s="105">
        <v>0</v>
      </c>
      <c r="AL33" s="177">
        <v>0</v>
      </c>
      <c r="AM33" s="105">
        <v>0</v>
      </c>
      <c r="AN33" s="177">
        <v>0</v>
      </c>
      <c r="AO33" s="105">
        <v>0</v>
      </c>
      <c r="AP33" s="177">
        <v>0</v>
      </c>
      <c r="AQ33" s="105">
        <v>0</v>
      </c>
      <c r="AR33" s="177">
        <v>0</v>
      </c>
      <c r="AS33" s="105">
        <v>0</v>
      </c>
      <c r="AT33" s="177" t="s">
        <v>303</v>
      </c>
      <c r="AU33" s="105">
        <v>0</v>
      </c>
      <c r="AV33" s="177">
        <v>0</v>
      </c>
      <c r="AW33" s="105">
        <v>0</v>
      </c>
      <c r="AX33" s="177">
        <v>0</v>
      </c>
      <c r="AY33" s="105">
        <v>0</v>
      </c>
      <c r="AZ33" s="177">
        <v>0</v>
      </c>
      <c r="BA33" s="105">
        <v>0</v>
      </c>
      <c r="BB33" s="177">
        <v>0</v>
      </c>
      <c r="BC33" s="105">
        <v>0</v>
      </c>
      <c r="BD33" s="177">
        <v>0</v>
      </c>
      <c r="BE33" s="105">
        <v>0</v>
      </c>
      <c r="BF33" s="177">
        <v>0</v>
      </c>
      <c r="BG33" s="105">
        <v>0</v>
      </c>
      <c r="BH33" s="177">
        <v>0</v>
      </c>
      <c r="BI33" s="105">
        <v>0</v>
      </c>
      <c r="BJ33" s="177">
        <v>0</v>
      </c>
      <c r="BK33" s="105">
        <v>0</v>
      </c>
      <c r="BL33" s="177">
        <v>0</v>
      </c>
      <c r="BM33" s="105">
        <v>0</v>
      </c>
      <c r="BN33" s="177" t="s">
        <v>303</v>
      </c>
      <c r="BO33" s="105">
        <v>0</v>
      </c>
      <c r="BP33" s="177">
        <v>0</v>
      </c>
      <c r="BQ33" s="105">
        <v>0</v>
      </c>
      <c r="BR33" s="177">
        <v>0</v>
      </c>
      <c r="BS33" s="105">
        <v>0</v>
      </c>
      <c r="BT33" s="177">
        <v>0</v>
      </c>
      <c r="BU33" s="105">
        <v>0</v>
      </c>
      <c r="BV33" s="177">
        <v>0</v>
      </c>
      <c r="BW33" s="105">
        <v>0</v>
      </c>
      <c r="BX33" s="177">
        <v>0</v>
      </c>
      <c r="BY33" s="105">
        <v>0</v>
      </c>
      <c r="BZ33" s="177">
        <v>0</v>
      </c>
      <c r="CA33" s="105">
        <v>0</v>
      </c>
      <c r="CB33" s="177">
        <v>0</v>
      </c>
      <c r="CC33" s="105">
        <v>0</v>
      </c>
      <c r="CD33" s="177">
        <v>0</v>
      </c>
      <c r="CE33" s="105">
        <v>0</v>
      </c>
      <c r="CF33" s="177">
        <v>0</v>
      </c>
      <c r="CG33" s="105">
        <v>0</v>
      </c>
      <c r="CH33" s="177">
        <v>0</v>
      </c>
      <c r="CI33" s="105">
        <v>0</v>
      </c>
      <c r="CJ33" s="177">
        <v>0</v>
      </c>
      <c r="CK33" s="105">
        <v>0</v>
      </c>
      <c r="CL33" s="177">
        <v>0</v>
      </c>
      <c r="CM33" s="105">
        <v>0</v>
      </c>
      <c r="CN33" s="177">
        <v>0</v>
      </c>
      <c r="CO33" s="105">
        <v>0</v>
      </c>
      <c r="CP33" s="177">
        <v>0</v>
      </c>
      <c r="CQ33" s="105">
        <v>0</v>
      </c>
      <c r="CR33" s="177">
        <v>0</v>
      </c>
      <c r="CS33" s="105">
        <v>0</v>
      </c>
      <c r="CT33" s="177" t="s">
        <v>303</v>
      </c>
      <c r="CU33" s="105">
        <v>0</v>
      </c>
      <c r="CV33" s="177" t="s">
        <v>303</v>
      </c>
      <c r="CW33" s="105">
        <v>0</v>
      </c>
      <c r="CX33" s="177">
        <v>0</v>
      </c>
      <c r="CY33" s="177">
        <v>0</v>
      </c>
      <c r="CZ33" s="177" t="s">
        <v>303</v>
      </c>
      <c r="DA33" s="177">
        <v>0</v>
      </c>
      <c r="DB33" s="177">
        <v>0</v>
      </c>
      <c r="DC33" s="80"/>
      <c r="DD33" s="80"/>
      <c r="DE33" s="80"/>
      <c r="DF33" s="80"/>
      <c r="DG33" s="80"/>
      <c r="DH33" s="80"/>
      <c r="DI33" s="80"/>
      <c r="DJ33" s="80"/>
      <c r="DK33" s="80"/>
      <c r="DL33" s="80"/>
      <c r="DM33" s="80"/>
      <c r="DN33" s="80"/>
      <c r="DO33" s="80"/>
      <c r="DP33" s="80"/>
      <c r="DQ33" s="80"/>
      <c r="DR33" s="80"/>
      <c r="DS33" s="80"/>
      <c r="DT33" s="80"/>
      <c r="DU33" s="80"/>
      <c r="DV33" s="80"/>
      <c r="DW33" s="80"/>
      <c r="DX33" s="80"/>
      <c r="DY33" s="80"/>
      <c r="DZ33" s="80"/>
      <c r="EA33" s="80"/>
      <c r="EB33" s="80"/>
      <c r="EC33" s="80"/>
    </row>
    <row r="34" spans="1:133" s="141" customFormat="1" ht="20.100000000000001" customHeight="1">
      <c r="A34" s="181"/>
      <c r="B34" s="376" t="s">
        <v>309</v>
      </c>
      <c r="C34" s="176">
        <v>0</v>
      </c>
      <c r="D34" s="177">
        <v>0</v>
      </c>
      <c r="E34" s="105">
        <v>9275.8086330000006</v>
      </c>
      <c r="F34" s="177">
        <v>0.97766870911743819</v>
      </c>
      <c r="G34" s="105">
        <v>0</v>
      </c>
      <c r="H34" s="177">
        <v>0</v>
      </c>
      <c r="I34" s="105">
        <v>0</v>
      </c>
      <c r="J34" s="177">
        <v>0</v>
      </c>
      <c r="K34" s="105">
        <v>0</v>
      </c>
      <c r="L34" s="177">
        <v>0</v>
      </c>
      <c r="M34" s="105">
        <v>0</v>
      </c>
      <c r="N34" s="177">
        <v>0</v>
      </c>
      <c r="O34" s="105">
        <v>0</v>
      </c>
      <c r="P34" s="177">
        <v>0</v>
      </c>
      <c r="Q34" s="105">
        <v>0</v>
      </c>
      <c r="R34" s="177">
        <v>0</v>
      </c>
      <c r="S34" s="105">
        <v>0</v>
      </c>
      <c r="T34" s="177">
        <v>0</v>
      </c>
      <c r="U34" s="105">
        <v>0</v>
      </c>
      <c r="V34" s="177">
        <v>0</v>
      </c>
      <c r="W34" s="105">
        <v>0</v>
      </c>
      <c r="X34" s="177">
        <v>0</v>
      </c>
      <c r="Y34" s="105">
        <v>0</v>
      </c>
      <c r="Z34" s="177">
        <v>0</v>
      </c>
      <c r="AA34" s="105">
        <v>0</v>
      </c>
      <c r="AB34" s="177">
        <v>0</v>
      </c>
      <c r="AC34" s="105">
        <v>0</v>
      </c>
      <c r="AD34" s="177">
        <v>0</v>
      </c>
      <c r="AE34" s="105">
        <v>0</v>
      </c>
      <c r="AF34" s="177">
        <v>0</v>
      </c>
      <c r="AG34" s="105">
        <v>0</v>
      </c>
      <c r="AH34" s="177">
        <v>0</v>
      </c>
      <c r="AI34" s="105">
        <v>0</v>
      </c>
      <c r="AJ34" s="177">
        <v>0</v>
      </c>
      <c r="AK34" s="105">
        <v>0</v>
      </c>
      <c r="AL34" s="177">
        <v>0</v>
      </c>
      <c r="AM34" s="105">
        <v>0</v>
      </c>
      <c r="AN34" s="177">
        <v>0</v>
      </c>
      <c r="AO34" s="105">
        <v>0</v>
      </c>
      <c r="AP34" s="177">
        <v>0</v>
      </c>
      <c r="AQ34" s="105">
        <v>0</v>
      </c>
      <c r="AR34" s="177">
        <v>0</v>
      </c>
      <c r="AS34" s="105">
        <v>0</v>
      </c>
      <c r="AT34" s="177" t="s">
        <v>303</v>
      </c>
      <c r="AU34" s="105">
        <v>0</v>
      </c>
      <c r="AV34" s="177">
        <v>0</v>
      </c>
      <c r="AW34" s="105">
        <v>0</v>
      </c>
      <c r="AX34" s="177">
        <v>0</v>
      </c>
      <c r="AY34" s="105">
        <v>0</v>
      </c>
      <c r="AZ34" s="177">
        <v>0</v>
      </c>
      <c r="BA34" s="105">
        <v>0</v>
      </c>
      <c r="BB34" s="177">
        <v>0</v>
      </c>
      <c r="BC34" s="105">
        <v>0</v>
      </c>
      <c r="BD34" s="177">
        <v>0</v>
      </c>
      <c r="BE34" s="105">
        <v>0</v>
      </c>
      <c r="BF34" s="177">
        <v>0</v>
      </c>
      <c r="BG34" s="105">
        <v>0</v>
      </c>
      <c r="BH34" s="177">
        <v>0</v>
      </c>
      <c r="BI34" s="105">
        <v>0</v>
      </c>
      <c r="BJ34" s="177">
        <v>0</v>
      </c>
      <c r="BK34" s="105">
        <v>0</v>
      </c>
      <c r="BL34" s="177">
        <v>0</v>
      </c>
      <c r="BM34" s="105">
        <v>0</v>
      </c>
      <c r="BN34" s="177" t="s">
        <v>303</v>
      </c>
      <c r="BO34" s="105">
        <v>0</v>
      </c>
      <c r="BP34" s="177">
        <v>0</v>
      </c>
      <c r="BQ34" s="105">
        <v>0</v>
      </c>
      <c r="BR34" s="177">
        <v>0</v>
      </c>
      <c r="BS34" s="105">
        <v>0</v>
      </c>
      <c r="BT34" s="177">
        <v>0</v>
      </c>
      <c r="BU34" s="105">
        <v>0</v>
      </c>
      <c r="BV34" s="177">
        <v>0</v>
      </c>
      <c r="BW34" s="105">
        <v>0</v>
      </c>
      <c r="BX34" s="177">
        <v>0</v>
      </c>
      <c r="BY34" s="105">
        <v>0</v>
      </c>
      <c r="BZ34" s="177">
        <v>0</v>
      </c>
      <c r="CA34" s="105">
        <v>0</v>
      </c>
      <c r="CB34" s="177">
        <v>0</v>
      </c>
      <c r="CC34" s="105">
        <v>0</v>
      </c>
      <c r="CD34" s="177">
        <v>0</v>
      </c>
      <c r="CE34" s="105">
        <v>0</v>
      </c>
      <c r="CF34" s="177">
        <v>0</v>
      </c>
      <c r="CG34" s="105">
        <v>0</v>
      </c>
      <c r="CH34" s="177">
        <v>0</v>
      </c>
      <c r="CI34" s="105">
        <v>0</v>
      </c>
      <c r="CJ34" s="177">
        <v>0</v>
      </c>
      <c r="CK34" s="105">
        <v>0</v>
      </c>
      <c r="CL34" s="177">
        <v>0</v>
      </c>
      <c r="CM34" s="105">
        <v>0</v>
      </c>
      <c r="CN34" s="177">
        <v>0</v>
      </c>
      <c r="CO34" s="105">
        <v>0</v>
      </c>
      <c r="CP34" s="177">
        <v>0</v>
      </c>
      <c r="CQ34" s="105">
        <v>0</v>
      </c>
      <c r="CR34" s="177">
        <v>0</v>
      </c>
      <c r="CS34" s="105">
        <v>0</v>
      </c>
      <c r="CT34" s="177" t="s">
        <v>303</v>
      </c>
      <c r="CU34" s="105">
        <v>0</v>
      </c>
      <c r="CV34" s="177" t="s">
        <v>303</v>
      </c>
      <c r="CW34" s="105">
        <v>0</v>
      </c>
      <c r="CX34" s="177">
        <v>0</v>
      </c>
      <c r="CY34" s="177">
        <v>0</v>
      </c>
      <c r="CZ34" s="177" t="s">
        <v>303</v>
      </c>
      <c r="DA34" s="177">
        <v>0</v>
      </c>
      <c r="DB34" s="177">
        <v>0</v>
      </c>
      <c r="DC34" s="80"/>
      <c r="DD34" s="80"/>
      <c r="DE34" s="80"/>
      <c r="DF34" s="80"/>
      <c r="DG34" s="80"/>
      <c r="DH34" s="80"/>
      <c r="DI34" s="80"/>
      <c r="DJ34" s="80"/>
      <c r="DK34" s="80"/>
      <c r="DL34" s="80"/>
      <c r="DM34" s="80"/>
      <c r="DN34" s="80"/>
      <c r="DO34" s="80"/>
      <c r="DP34" s="80"/>
      <c r="DQ34" s="80"/>
      <c r="DR34" s="80"/>
      <c r="DS34" s="80"/>
      <c r="DT34" s="80"/>
      <c r="DU34" s="80"/>
      <c r="DV34" s="80"/>
      <c r="DW34" s="80"/>
      <c r="DX34" s="80"/>
      <c r="DY34" s="80"/>
      <c r="DZ34" s="80"/>
      <c r="EA34" s="80"/>
      <c r="EB34" s="80"/>
      <c r="EC34" s="80"/>
    </row>
    <row r="35" spans="1:133" s="141" customFormat="1" ht="20.100000000000001" customHeight="1">
      <c r="A35" s="181"/>
      <c r="B35" s="376" t="s">
        <v>310</v>
      </c>
      <c r="C35" s="176">
        <v>2576.1567659799998</v>
      </c>
      <c r="D35" s="177">
        <v>0.12472353387303953</v>
      </c>
      <c r="E35" s="105">
        <v>0</v>
      </c>
      <c r="F35" s="177">
        <v>0</v>
      </c>
      <c r="G35" s="105">
        <v>0</v>
      </c>
      <c r="H35" s="177">
        <v>0</v>
      </c>
      <c r="I35" s="105">
        <v>0</v>
      </c>
      <c r="J35" s="177">
        <v>0</v>
      </c>
      <c r="K35" s="105">
        <v>0</v>
      </c>
      <c r="L35" s="177">
        <v>0</v>
      </c>
      <c r="M35" s="105">
        <v>0</v>
      </c>
      <c r="N35" s="177">
        <v>0</v>
      </c>
      <c r="O35" s="105">
        <v>0</v>
      </c>
      <c r="P35" s="177">
        <v>0</v>
      </c>
      <c r="Q35" s="105">
        <v>0</v>
      </c>
      <c r="R35" s="177">
        <v>0</v>
      </c>
      <c r="S35" s="105">
        <v>0</v>
      </c>
      <c r="T35" s="177">
        <v>0</v>
      </c>
      <c r="U35" s="105">
        <v>0</v>
      </c>
      <c r="V35" s="177">
        <v>0</v>
      </c>
      <c r="W35" s="105">
        <v>0</v>
      </c>
      <c r="X35" s="177">
        <v>0</v>
      </c>
      <c r="Y35" s="105">
        <v>0</v>
      </c>
      <c r="Z35" s="177">
        <v>0</v>
      </c>
      <c r="AA35" s="105">
        <v>0</v>
      </c>
      <c r="AB35" s="177">
        <v>0</v>
      </c>
      <c r="AC35" s="105">
        <v>0</v>
      </c>
      <c r="AD35" s="177">
        <v>0</v>
      </c>
      <c r="AE35" s="105">
        <v>0</v>
      </c>
      <c r="AF35" s="177">
        <v>0</v>
      </c>
      <c r="AG35" s="105">
        <v>0</v>
      </c>
      <c r="AH35" s="177">
        <v>0</v>
      </c>
      <c r="AI35" s="105">
        <v>0</v>
      </c>
      <c r="AJ35" s="177">
        <v>0</v>
      </c>
      <c r="AK35" s="105">
        <v>0</v>
      </c>
      <c r="AL35" s="177">
        <v>0</v>
      </c>
      <c r="AM35" s="105">
        <v>0</v>
      </c>
      <c r="AN35" s="177">
        <v>0</v>
      </c>
      <c r="AO35" s="105">
        <v>0</v>
      </c>
      <c r="AP35" s="177">
        <v>0</v>
      </c>
      <c r="AQ35" s="105">
        <v>0</v>
      </c>
      <c r="AR35" s="177">
        <v>0</v>
      </c>
      <c r="AS35" s="105">
        <v>0</v>
      </c>
      <c r="AT35" s="177" t="s">
        <v>303</v>
      </c>
      <c r="AU35" s="105">
        <v>0</v>
      </c>
      <c r="AV35" s="177">
        <v>0</v>
      </c>
      <c r="AW35" s="105">
        <v>0</v>
      </c>
      <c r="AX35" s="177">
        <v>0</v>
      </c>
      <c r="AY35" s="105">
        <v>0</v>
      </c>
      <c r="AZ35" s="177">
        <v>0</v>
      </c>
      <c r="BA35" s="105">
        <v>0</v>
      </c>
      <c r="BB35" s="177">
        <v>0</v>
      </c>
      <c r="BC35" s="105">
        <v>0</v>
      </c>
      <c r="BD35" s="177">
        <v>0</v>
      </c>
      <c r="BE35" s="105">
        <v>0</v>
      </c>
      <c r="BF35" s="177">
        <v>0</v>
      </c>
      <c r="BG35" s="105">
        <v>0</v>
      </c>
      <c r="BH35" s="177">
        <v>0</v>
      </c>
      <c r="BI35" s="105">
        <v>0</v>
      </c>
      <c r="BJ35" s="177">
        <v>0</v>
      </c>
      <c r="BK35" s="105">
        <v>0</v>
      </c>
      <c r="BL35" s="177">
        <v>0</v>
      </c>
      <c r="BM35" s="105">
        <v>0</v>
      </c>
      <c r="BN35" s="177" t="s">
        <v>303</v>
      </c>
      <c r="BO35" s="105">
        <v>0</v>
      </c>
      <c r="BP35" s="177">
        <v>0</v>
      </c>
      <c r="BQ35" s="105">
        <v>0</v>
      </c>
      <c r="BR35" s="177">
        <v>0</v>
      </c>
      <c r="BS35" s="105">
        <v>0</v>
      </c>
      <c r="BT35" s="177">
        <v>0</v>
      </c>
      <c r="BU35" s="105">
        <v>0</v>
      </c>
      <c r="BV35" s="177">
        <v>0</v>
      </c>
      <c r="BW35" s="105">
        <v>0</v>
      </c>
      <c r="BX35" s="177">
        <v>0</v>
      </c>
      <c r="BY35" s="105">
        <v>0</v>
      </c>
      <c r="BZ35" s="177">
        <v>0</v>
      </c>
      <c r="CA35" s="105">
        <v>0</v>
      </c>
      <c r="CB35" s="177">
        <v>0</v>
      </c>
      <c r="CC35" s="105">
        <v>0</v>
      </c>
      <c r="CD35" s="177">
        <v>0</v>
      </c>
      <c r="CE35" s="105">
        <v>0</v>
      </c>
      <c r="CF35" s="177">
        <v>0</v>
      </c>
      <c r="CG35" s="105">
        <v>0</v>
      </c>
      <c r="CH35" s="177">
        <v>0</v>
      </c>
      <c r="CI35" s="105">
        <v>0</v>
      </c>
      <c r="CJ35" s="177">
        <v>0</v>
      </c>
      <c r="CK35" s="105">
        <v>0</v>
      </c>
      <c r="CL35" s="177">
        <v>0</v>
      </c>
      <c r="CM35" s="105">
        <v>0</v>
      </c>
      <c r="CN35" s="177">
        <v>0</v>
      </c>
      <c r="CO35" s="105">
        <v>0</v>
      </c>
      <c r="CP35" s="177">
        <v>0</v>
      </c>
      <c r="CQ35" s="105">
        <v>0</v>
      </c>
      <c r="CR35" s="177">
        <v>0</v>
      </c>
      <c r="CS35" s="105">
        <v>0</v>
      </c>
      <c r="CT35" s="177" t="s">
        <v>303</v>
      </c>
      <c r="CU35" s="105">
        <v>0</v>
      </c>
      <c r="CV35" s="177" t="s">
        <v>303</v>
      </c>
      <c r="CW35" s="105">
        <v>0</v>
      </c>
      <c r="CX35" s="177">
        <v>0</v>
      </c>
      <c r="CY35" s="177">
        <v>0</v>
      </c>
      <c r="CZ35" s="177" t="s">
        <v>303</v>
      </c>
      <c r="DA35" s="177">
        <v>0</v>
      </c>
      <c r="DB35" s="177">
        <v>0</v>
      </c>
      <c r="DC35" s="80"/>
      <c r="DD35" s="80"/>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row>
    <row r="36" spans="1:133" s="141" customFormat="1" ht="20.100000000000001" customHeight="1">
      <c r="A36" s="181"/>
      <c r="B36" s="376" t="s">
        <v>311</v>
      </c>
      <c r="C36" s="176">
        <v>0</v>
      </c>
      <c r="D36" s="177">
        <v>0</v>
      </c>
      <c r="E36" s="105">
        <v>0</v>
      </c>
      <c r="F36" s="177">
        <v>0</v>
      </c>
      <c r="G36" s="105">
        <v>0</v>
      </c>
      <c r="H36" s="177">
        <v>0</v>
      </c>
      <c r="I36" s="105">
        <v>0</v>
      </c>
      <c r="J36" s="177">
        <v>0</v>
      </c>
      <c r="K36" s="105">
        <v>0</v>
      </c>
      <c r="L36" s="177">
        <v>0</v>
      </c>
      <c r="M36" s="105">
        <v>0</v>
      </c>
      <c r="N36" s="177">
        <v>0</v>
      </c>
      <c r="O36" s="105">
        <v>0</v>
      </c>
      <c r="P36" s="177">
        <v>0</v>
      </c>
      <c r="Q36" s="105">
        <v>0</v>
      </c>
      <c r="R36" s="177">
        <v>0</v>
      </c>
      <c r="S36" s="105">
        <v>0</v>
      </c>
      <c r="T36" s="177">
        <v>0</v>
      </c>
      <c r="U36" s="105">
        <v>0</v>
      </c>
      <c r="V36" s="177">
        <v>0</v>
      </c>
      <c r="W36" s="105">
        <v>0</v>
      </c>
      <c r="X36" s="177">
        <v>0</v>
      </c>
      <c r="Y36" s="105">
        <v>0</v>
      </c>
      <c r="Z36" s="177">
        <v>0</v>
      </c>
      <c r="AA36" s="105">
        <v>0</v>
      </c>
      <c r="AB36" s="177">
        <v>0</v>
      </c>
      <c r="AC36" s="105">
        <v>0</v>
      </c>
      <c r="AD36" s="177">
        <v>0</v>
      </c>
      <c r="AE36" s="105">
        <v>0</v>
      </c>
      <c r="AF36" s="177">
        <v>0</v>
      </c>
      <c r="AG36" s="105">
        <v>0</v>
      </c>
      <c r="AH36" s="177">
        <v>0</v>
      </c>
      <c r="AI36" s="105">
        <v>0</v>
      </c>
      <c r="AJ36" s="177">
        <v>0</v>
      </c>
      <c r="AK36" s="105">
        <v>0</v>
      </c>
      <c r="AL36" s="177">
        <v>0</v>
      </c>
      <c r="AM36" s="105">
        <v>0</v>
      </c>
      <c r="AN36" s="177">
        <v>0</v>
      </c>
      <c r="AO36" s="105">
        <v>0</v>
      </c>
      <c r="AP36" s="177">
        <v>0</v>
      </c>
      <c r="AQ36" s="105">
        <v>0</v>
      </c>
      <c r="AR36" s="177">
        <v>0</v>
      </c>
      <c r="AS36" s="105">
        <v>0</v>
      </c>
      <c r="AT36" s="177" t="s">
        <v>303</v>
      </c>
      <c r="AU36" s="105">
        <v>0</v>
      </c>
      <c r="AV36" s="177">
        <v>0</v>
      </c>
      <c r="AW36" s="105">
        <v>0</v>
      </c>
      <c r="AX36" s="177">
        <v>0</v>
      </c>
      <c r="AY36" s="105">
        <v>0</v>
      </c>
      <c r="AZ36" s="177">
        <v>0</v>
      </c>
      <c r="BA36" s="105">
        <v>0</v>
      </c>
      <c r="BB36" s="177">
        <v>0</v>
      </c>
      <c r="BC36" s="105">
        <v>0</v>
      </c>
      <c r="BD36" s="177">
        <v>0</v>
      </c>
      <c r="BE36" s="105">
        <v>0</v>
      </c>
      <c r="BF36" s="177">
        <v>0</v>
      </c>
      <c r="BG36" s="105">
        <v>0</v>
      </c>
      <c r="BH36" s="177">
        <v>0</v>
      </c>
      <c r="BI36" s="105">
        <v>0</v>
      </c>
      <c r="BJ36" s="177">
        <v>0</v>
      </c>
      <c r="BK36" s="105">
        <v>0</v>
      </c>
      <c r="BL36" s="177">
        <v>0</v>
      </c>
      <c r="BM36" s="105">
        <v>0</v>
      </c>
      <c r="BN36" s="177" t="s">
        <v>303</v>
      </c>
      <c r="BO36" s="105">
        <v>0</v>
      </c>
      <c r="BP36" s="177">
        <v>0</v>
      </c>
      <c r="BQ36" s="105">
        <v>0</v>
      </c>
      <c r="BR36" s="177">
        <v>0</v>
      </c>
      <c r="BS36" s="105">
        <v>0</v>
      </c>
      <c r="BT36" s="177">
        <v>0</v>
      </c>
      <c r="BU36" s="105">
        <v>0</v>
      </c>
      <c r="BV36" s="177">
        <v>0</v>
      </c>
      <c r="BW36" s="105">
        <v>0</v>
      </c>
      <c r="BX36" s="177">
        <v>0</v>
      </c>
      <c r="BY36" s="105">
        <v>0</v>
      </c>
      <c r="BZ36" s="177">
        <v>0</v>
      </c>
      <c r="CA36" s="105">
        <v>0</v>
      </c>
      <c r="CB36" s="177">
        <v>0</v>
      </c>
      <c r="CC36" s="105">
        <v>0</v>
      </c>
      <c r="CD36" s="177">
        <v>0</v>
      </c>
      <c r="CE36" s="105">
        <v>0</v>
      </c>
      <c r="CF36" s="177">
        <v>0</v>
      </c>
      <c r="CG36" s="105">
        <v>0</v>
      </c>
      <c r="CH36" s="177">
        <v>0</v>
      </c>
      <c r="CI36" s="105">
        <v>0</v>
      </c>
      <c r="CJ36" s="177">
        <v>0</v>
      </c>
      <c r="CK36" s="105">
        <v>0</v>
      </c>
      <c r="CL36" s="177">
        <v>0</v>
      </c>
      <c r="CM36" s="105">
        <v>0</v>
      </c>
      <c r="CN36" s="177">
        <v>0</v>
      </c>
      <c r="CO36" s="105">
        <v>0</v>
      </c>
      <c r="CP36" s="177">
        <v>0</v>
      </c>
      <c r="CQ36" s="105">
        <v>0</v>
      </c>
      <c r="CR36" s="177">
        <v>0</v>
      </c>
      <c r="CS36" s="105">
        <v>0</v>
      </c>
      <c r="CT36" s="177" t="s">
        <v>303</v>
      </c>
      <c r="CU36" s="105">
        <v>0</v>
      </c>
      <c r="CV36" s="177" t="s">
        <v>303</v>
      </c>
      <c r="CW36" s="105">
        <v>0</v>
      </c>
      <c r="CX36" s="177">
        <v>0</v>
      </c>
      <c r="CY36" s="177">
        <v>0</v>
      </c>
      <c r="CZ36" s="177" t="s">
        <v>303</v>
      </c>
      <c r="DA36" s="177">
        <v>0</v>
      </c>
      <c r="DB36" s="177">
        <v>0</v>
      </c>
      <c r="DC36" s="80"/>
      <c r="DD36" s="80"/>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row>
    <row r="37" spans="1:133" s="141" customFormat="1" ht="20.100000000000001" customHeight="1">
      <c r="A37" s="181"/>
      <c r="B37" s="377"/>
      <c r="C37" s="176"/>
      <c r="D37" s="177"/>
      <c r="E37" s="105"/>
      <c r="F37" s="177"/>
      <c r="G37" s="105"/>
      <c r="H37" s="177"/>
      <c r="I37" s="105"/>
      <c r="J37" s="177"/>
      <c r="K37" s="105"/>
      <c r="L37" s="177"/>
      <c r="M37" s="105"/>
      <c r="N37" s="177"/>
      <c r="O37" s="105"/>
      <c r="P37" s="177"/>
      <c r="Q37" s="105"/>
      <c r="R37" s="177"/>
      <c r="S37" s="105"/>
      <c r="T37" s="177"/>
      <c r="U37" s="176"/>
      <c r="V37" s="176"/>
      <c r="W37" s="176"/>
      <c r="X37" s="176"/>
      <c r="Y37" s="176"/>
      <c r="Z37" s="176"/>
      <c r="AA37" s="176"/>
      <c r="AB37" s="176"/>
      <c r="AC37" s="176"/>
      <c r="AD37" s="176"/>
      <c r="AE37" s="176"/>
      <c r="AF37" s="176"/>
      <c r="AG37" s="105"/>
      <c r="AH37" s="177"/>
      <c r="AI37" s="105"/>
      <c r="AJ37" s="177"/>
      <c r="AK37" s="105"/>
      <c r="AL37" s="177"/>
      <c r="AM37" s="105"/>
      <c r="AN37" s="177"/>
      <c r="AO37" s="105"/>
      <c r="AP37" s="177"/>
      <c r="AQ37" s="105"/>
      <c r="AR37" s="177"/>
      <c r="AS37" s="105"/>
      <c r="AT37" s="177"/>
      <c r="AU37" s="105"/>
      <c r="AV37" s="177"/>
      <c r="AW37" s="105"/>
      <c r="AX37" s="177"/>
      <c r="AY37" s="105"/>
      <c r="AZ37" s="177"/>
      <c r="BA37" s="105"/>
      <c r="BB37" s="177"/>
      <c r="BC37" s="105"/>
      <c r="BD37" s="177"/>
      <c r="BE37" s="105"/>
      <c r="BF37" s="177"/>
      <c r="BG37" s="105"/>
      <c r="BH37" s="177"/>
      <c r="BI37" s="105"/>
      <c r="BJ37" s="177"/>
      <c r="BK37" s="105"/>
      <c r="BL37" s="177"/>
      <c r="BM37" s="105"/>
      <c r="BN37" s="177"/>
      <c r="BO37" s="105"/>
      <c r="BP37" s="177"/>
      <c r="BQ37" s="105"/>
      <c r="BR37" s="177"/>
      <c r="BS37" s="105"/>
      <c r="BT37" s="177"/>
      <c r="BU37" s="105"/>
      <c r="BV37" s="177"/>
      <c r="BW37" s="105"/>
      <c r="BX37" s="177"/>
      <c r="BY37" s="105"/>
      <c r="BZ37" s="177"/>
      <c r="CA37" s="105"/>
      <c r="CB37" s="177"/>
      <c r="CC37" s="105"/>
      <c r="CD37" s="177"/>
      <c r="CE37" s="105"/>
      <c r="CF37" s="177"/>
      <c r="CG37" s="105"/>
      <c r="CH37" s="177"/>
      <c r="CI37" s="105"/>
      <c r="CJ37" s="177"/>
      <c r="CK37" s="105"/>
      <c r="CL37" s="177"/>
      <c r="CM37" s="105"/>
      <c r="CN37" s="177"/>
      <c r="CO37" s="105"/>
      <c r="CP37" s="177"/>
      <c r="CQ37" s="105"/>
      <c r="CR37" s="177"/>
      <c r="CS37" s="105"/>
      <c r="CT37" s="177"/>
      <c r="CU37" s="105"/>
      <c r="CV37" s="177"/>
      <c r="CW37" s="105"/>
      <c r="CX37" s="177"/>
      <c r="CY37" s="177"/>
      <c r="CZ37" s="177"/>
      <c r="DA37" s="177"/>
      <c r="DB37" s="177"/>
      <c r="DC37" s="80"/>
      <c r="DD37" s="80"/>
      <c r="DE37" s="80"/>
      <c r="DF37" s="80"/>
      <c r="DG37" s="80"/>
      <c r="DH37" s="80"/>
      <c r="DI37" s="80"/>
      <c r="DJ37" s="80"/>
      <c r="DK37" s="80"/>
      <c r="DL37" s="80"/>
      <c r="DM37" s="80"/>
      <c r="DN37" s="80"/>
      <c r="DO37" s="80"/>
      <c r="DP37" s="80"/>
      <c r="DQ37" s="80"/>
      <c r="DR37" s="80"/>
      <c r="DS37" s="80"/>
      <c r="DT37" s="80"/>
      <c r="DU37" s="80"/>
      <c r="DV37" s="80"/>
      <c r="DW37" s="80"/>
      <c r="DX37" s="80"/>
      <c r="DY37" s="80"/>
      <c r="DZ37" s="80"/>
      <c r="EA37" s="80"/>
      <c r="EB37" s="80"/>
      <c r="EC37" s="80"/>
    </row>
    <row r="38" spans="1:133" s="145" customFormat="1" ht="18" customHeight="1">
      <c r="A38" s="181"/>
      <c r="B38" s="377"/>
      <c r="C38" s="176"/>
      <c r="D38" s="177"/>
      <c r="E38" s="105"/>
      <c r="F38" s="177"/>
      <c r="G38" s="105"/>
      <c r="H38" s="177"/>
      <c r="I38" s="105"/>
      <c r="J38" s="177"/>
      <c r="K38" s="105"/>
      <c r="L38" s="177"/>
      <c r="M38" s="105"/>
      <c r="N38" s="177"/>
      <c r="O38" s="105"/>
      <c r="P38" s="177"/>
      <c r="Q38" s="105"/>
      <c r="R38" s="177"/>
      <c r="S38" s="105"/>
      <c r="T38" s="177"/>
      <c r="U38" s="176"/>
      <c r="V38" s="176"/>
      <c r="W38" s="176"/>
      <c r="X38" s="176"/>
      <c r="Y38" s="176"/>
      <c r="Z38" s="176"/>
      <c r="AA38" s="176"/>
      <c r="AB38" s="176"/>
      <c r="AC38" s="176"/>
      <c r="AD38" s="176"/>
      <c r="AE38" s="176"/>
      <c r="AF38" s="176"/>
      <c r="AG38" s="105"/>
      <c r="AH38" s="177"/>
      <c r="AI38" s="105"/>
      <c r="AJ38" s="177"/>
      <c r="AK38" s="105"/>
      <c r="AL38" s="177"/>
      <c r="AM38" s="105"/>
      <c r="AN38" s="177"/>
      <c r="AO38" s="105"/>
      <c r="AP38" s="177"/>
      <c r="AQ38" s="105"/>
      <c r="AR38" s="177"/>
      <c r="AS38" s="105"/>
      <c r="AT38" s="177"/>
      <c r="AU38" s="105"/>
      <c r="AV38" s="177"/>
      <c r="AW38" s="105"/>
      <c r="AX38" s="177"/>
      <c r="AY38" s="105"/>
      <c r="AZ38" s="177"/>
      <c r="BA38" s="105"/>
      <c r="BB38" s="177"/>
      <c r="BC38" s="105"/>
      <c r="BD38" s="177"/>
      <c r="BE38" s="105"/>
      <c r="BF38" s="177"/>
      <c r="BG38" s="105"/>
      <c r="BH38" s="177"/>
      <c r="BI38" s="105"/>
      <c r="BJ38" s="177"/>
      <c r="BK38" s="105"/>
      <c r="BL38" s="177"/>
      <c r="BM38" s="105"/>
      <c r="BN38" s="177"/>
      <c r="BO38" s="105"/>
      <c r="BP38" s="177"/>
      <c r="BQ38" s="105"/>
      <c r="BR38" s="177"/>
      <c r="BS38" s="105"/>
      <c r="BT38" s="177"/>
      <c r="BU38" s="105"/>
      <c r="BV38" s="177"/>
      <c r="BW38" s="105"/>
      <c r="BX38" s="177"/>
      <c r="BY38" s="105"/>
      <c r="BZ38" s="177"/>
      <c r="CA38" s="105"/>
      <c r="CB38" s="177"/>
      <c r="CC38" s="105"/>
      <c r="CD38" s="177"/>
      <c r="CE38" s="105"/>
      <c r="CF38" s="177"/>
      <c r="CG38" s="105"/>
      <c r="CH38" s="177"/>
      <c r="CI38" s="105"/>
      <c r="CJ38" s="177"/>
      <c r="CK38" s="105"/>
      <c r="CL38" s="177"/>
      <c r="CM38" s="105"/>
      <c r="CN38" s="177"/>
      <c r="CO38" s="105"/>
      <c r="CP38" s="177"/>
      <c r="CQ38" s="105"/>
      <c r="CR38" s="177"/>
      <c r="CS38" s="105"/>
      <c r="CT38" s="177"/>
      <c r="CU38" s="105"/>
      <c r="CV38" s="177"/>
      <c r="CW38" s="105"/>
      <c r="CX38" s="177"/>
      <c r="CY38" s="177"/>
      <c r="CZ38" s="177"/>
      <c r="DA38" s="177"/>
      <c r="DB38" s="177"/>
      <c r="DC38" s="80"/>
      <c r="DD38" s="80"/>
      <c r="DE38" s="80"/>
      <c r="DF38" s="80"/>
      <c r="DG38" s="80"/>
      <c r="DH38" s="80"/>
      <c r="DI38" s="80"/>
      <c r="DJ38" s="80"/>
      <c r="DK38" s="80"/>
      <c r="DL38" s="80"/>
      <c r="DM38" s="80"/>
      <c r="DN38" s="80"/>
      <c r="DO38" s="80"/>
      <c r="DP38" s="80"/>
      <c r="DQ38" s="80"/>
      <c r="DR38" s="80"/>
      <c r="DS38" s="80"/>
      <c r="DT38" s="80"/>
      <c r="DU38" s="80"/>
      <c r="DV38" s="80"/>
      <c r="DW38" s="80"/>
      <c r="DX38" s="80"/>
      <c r="DY38" s="80"/>
      <c r="DZ38" s="80"/>
      <c r="EA38" s="80"/>
      <c r="EB38" s="80"/>
      <c r="EC38" s="80"/>
    </row>
    <row r="39" spans="1:133" s="138" customFormat="1" ht="57.6" customHeight="1">
      <c r="A39" s="181"/>
      <c r="B39" s="377" t="s">
        <v>315</v>
      </c>
      <c r="C39" s="373"/>
      <c r="D39" s="374"/>
      <c r="E39" s="375"/>
      <c r="F39" s="374"/>
      <c r="G39" s="375"/>
      <c r="H39" s="374"/>
      <c r="I39" s="375"/>
      <c r="J39" s="374"/>
      <c r="K39" s="375"/>
      <c r="L39" s="374"/>
      <c r="M39" s="375"/>
      <c r="N39" s="374"/>
      <c r="O39" s="375"/>
      <c r="P39" s="374"/>
      <c r="Q39" s="375"/>
      <c r="R39" s="374"/>
      <c r="S39" s="375"/>
      <c r="T39" s="374"/>
      <c r="U39" s="373"/>
      <c r="V39" s="373"/>
      <c r="W39" s="373"/>
      <c r="X39" s="373"/>
      <c r="Y39" s="373"/>
      <c r="Z39" s="373"/>
      <c r="AA39" s="373"/>
      <c r="AB39" s="373"/>
      <c r="AC39" s="373"/>
      <c r="AD39" s="373"/>
      <c r="AE39" s="373"/>
      <c r="AF39" s="373"/>
      <c r="AG39" s="375"/>
      <c r="AH39" s="374"/>
      <c r="AI39" s="375"/>
      <c r="AJ39" s="374"/>
      <c r="AK39" s="375"/>
      <c r="AL39" s="374"/>
      <c r="AM39" s="375"/>
      <c r="AN39" s="374"/>
      <c r="AO39" s="375"/>
      <c r="AP39" s="374"/>
      <c r="AQ39" s="375"/>
      <c r="AR39" s="374"/>
      <c r="AS39" s="375"/>
      <c r="AT39" s="374"/>
      <c r="AU39" s="375"/>
      <c r="AV39" s="374"/>
      <c r="AW39" s="375"/>
      <c r="AX39" s="374"/>
      <c r="AY39" s="375"/>
      <c r="AZ39" s="374"/>
      <c r="BA39" s="375"/>
      <c r="BB39" s="374"/>
      <c r="BC39" s="375"/>
      <c r="BD39" s="374"/>
      <c r="BE39" s="375"/>
      <c r="BF39" s="374"/>
      <c r="BG39" s="375"/>
      <c r="BH39" s="374"/>
      <c r="BI39" s="375"/>
      <c r="BJ39" s="374"/>
      <c r="BK39" s="375"/>
      <c r="BL39" s="374"/>
      <c r="BM39" s="375"/>
      <c r="BN39" s="374"/>
      <c r="BO39" s="375"/>
      <c r="BP39" s="374"/>
      <c r="BQ39" s="375"/>
      <c r="BR39" s="374"/>
      <c r="BS39" s="375"/>
      <c r="BT39" s="374"/>
      <c r="BU39" s="375"/>
      <c r="BV39" s="374"/>
      <c r="BW39" s="375"/>
      <c r="BX39" s="374"/>
      <c r="BY39" s="375"/>
      <c r="BZ39" s="374"/>
      <c r="CA39" s="375"/>
      <c r="CB39" s="374"/>
      <c r="CC39" s="375"/>
      <c r="CD39" s="374"/>
      <c r="CE39" s="375"/>
      <c r="CF39" s="374"/>
      <c r="CG39" s="375"/>
      <c r="CH39" s="374"/>
      <c r="CI39" s="375"/>
      <c r="CJ39" s="374"/>
      <c r="CK39" s="375"/>
      <c r="CL39" s="374"/>
      <c r="CM39" s="375"/>
      <c r="CN39" s="374"/>
      <c r="CO39" s="375"/>
      <c r="CP39" s="374"/>
      <c r="CQ39" s="375"/>
      <c r="CR39" s="374"/>
      <c r="CS39" s="375"/>
      <c r="CT39" s="374"/>
      <c r="CU39" s="375"/>
      <c r="CV39" s="374"/>
      <c r="CW39" s="375"/>
      <c r="CX39" s="374"/>
      <c r="CY39" s="374"/>
      <c r="CZ39" s="374"/>
      <c r="DA39" s="374"/>
      <c r="DB39" s="374"/>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row>
    <row r="40" spans="1:133" s="141" customFormat="1" ht="20.100000000000001" customHeight="1">
      <c r="A40" s="181"/>
      <c r="B40" s="377" t="s">
        <v>316</v>
      </c>
      <c r="C40" s="176">
        <v>1968422.2244931797</v>
      </c>
      <c r="D40" s="177">
        <v>100</v>
      </c>
      <c r="E40" s="105">
        <v>928327.7707799999</v>
      </c>
      <c r="F40" s="177">
        <v>100</v>
      </c>
      <c r="G40" s="105">
        <v>1146812.7536962698</v>
      </c>
      <c r="H40" s="177">
        <v>100</v>
      </c>
      <c r="I40" s="105">
        <v>414962.49922128994</v>
      </c>
      <c r="J40" s="177">
        <v>100</v>
      </c>
      <c r="K40" s="105">
        <v>522322.14555099991</v>
      </c>
      <c r="L40" s="177">
        <v>100</v>
      </c>
      <c r="M40" s="105">
        <v>511587.621109</v>
      </c>
      <c r="N40" s="177">
        <v>100</v>
      </c>
      <c r="O40" s="105">
        <v>426721.19081199996</v>
      </c>
      <c r="P40" s="177">
        <v>100</v>
      </c>
      <c r="Q40" s="105">
        <v>192234.88918939998</v>
      </c>
      <c r="R40" s="177">
        <v>100</v>
      </c>
      <c r="S40" s="105">
        <v>257395.26406090008</v>
      </c>
      <c r="T40" s="177">
        <v>100</v>
      </c>
      <c r="U40" s="176">
        <v>191217.58976009005</v>
      </c>
      <c r="V40" s="176">
        <v>100</v>
      </c>
      <c r="W40" s="176">
        <v>64771.820039999991</v>
      </c>
      <c r="X40" s="176">
        <v>100</v>
      </c>
      <c r="Y40" s="176">
        <v>172628.10153633999</v>
      </c>
      <c r="Z40" s="176">
        <v>100</v>
      </c>
      <c r="AA40" s="176">
        <v>54667.265813579994</v>
      </c>
      <c r="AB40" s="176">
        <v>100</v>
      </c>
      <c r="AC40" s="176">
        <v>26738.230945000003</v>
      </c>
      <c r="AD40" s="176">
        <v>100</v>
      </c>
      <c r="AE40" s="176">
        <v>45073.295709000013</v>
      </c>
      <c r="AF40" s="176">
        <v>100</v>
      </c>
      <c r="AG40" s="105">
        <v>37932.212852000011</v>
      </c>
      <c r="AH40" s="177">
        <v>100</v>
      </c>
      <c r="AI40" s="105">
        <v>68796.286596139995</v>
      </c>
      <c r="AJ40" s="177">
        <v>100</v>
      </c>
      <c r="AK40" s="105">
        <v>11055.88186</v>
      </c>
      <c r="AL40" s="177">
        <v>100</v>
      </c>
      <c r="AM40" s="105">
        <v>81973.792662000022</v>
      </c>
      <c r="AN40" s="177">
        <v>100</v>
      </c>
      <c r="AO40" s="105">
        <v>72482.495086000024</v>
      </c>
      <c r="AP40" s="177">
        <v>100</v>
      </c>
      <c r="AQ40" s="105">
        <v>99189.368008999969</v>
      </c>
      <c r="AR40" s="177">
        <v>100</v>
      </c>
      <c r="AS40" s="105" t="s">
        <v>303</v>
      </c>
      <c r="AT40" s="177" t="s">
        <v>303</v>
      </c>
      <c r="AU40" s="105">
        <v>57203.472316000014</v>
      </c>
      <c r="AV40" s="177">
        <v>100</v>
      </c>
      <c r="AW40" s="105">
        <v>53456.657671000008</v>
      </c>
      <c r="AX40" s="177">
        <v>100</v>
      </c>
      <c r="AY40" s="105">
        <v>27547.244269999999</v>
      </c>
      <c r="AZ40" s="177">
        <v>100</v>
      </c>
      <c r="BA40" s="105">
        <v>26803.247274999998</v>
      </c>
      <c r="BB40" s="177">
        <v>100</v>
      </c>
      <c r="BC40" s="105">
        <v>236.91925699999999</v>
      </c>
      <c r="BD40" s="177">
        <v>100</v>
      </c>
      <c r="BE40" s="105">
        <v>38941.396660460006</v>
      </c>
      <c r="BF40" s="177">
        <v>100</v>
      </c>
      <c r="BG40" s="105">
        <v>7654.23766127</v>
      </c>
      <c r="BH40" s="177">
        <v>100</v>
      </c>
      <c r="BI40" s="105">
        <v>12191.744270000001</v>
      </c>
      <c r="BJ40" s="177">
        <v>100</v>
      </c>
      <c r="BK40" s="105">
        <v>27462.637161999999</v>
      </c>
      <c r="BL40" s="177">
        <v>100</v>
      </c>
      <c r="BM40" s="105" t="s">
        <v>303</v>
      </c>
      <c r="BN40" s="177" t="s">
        <v>303</v>
      </c>
      <c r="BO40" s="105">
        <v>10074.248033469999</v>
      </c>
      <c r="BP40" s="177">
        <v>100</v>
      </c>
      <c r="BQ40" s="105">
        <v>0</v>
      </c>
      <c r="BR40" s="177" t="e">
        <v>#DIV/0!</v>
      </c>
      <c r="BS40" s="105">
        <v>12717.33176587</v>
      </c>
      <c r="BT40" s="177">
        <v>100</v>
      </c>
      <c r="BU40" s="105">
        <v>6416.0896573799992</v>
      </c>
      <c r="BV40" s="177">
        <v>100</v>
      </c>
      <c r="BW40" s="105">
        <v>4714.0168649999996</v>
      </c>
      <c r="BX40" s="177">
        <v>100</v>
      </c>
      <c r="BY40" s="105">
        <v>24197.856762000003</v>
      </c>
      <c r="BZ40" s="177">
        <v>100</v>
      </c>
      <c r="CA40" s="105">
        <v>5940.8852943699994</v>
      </c>
      <c r="CB40" s="177">
        <v>100</v>
      </c>
      <c r="CC40" s="105">
        <v>6943.4155589999991</v>
      </c>
      <c r="CD40" s="177">
        <v>100</v>
      </c>
      <c r="CE40" s="105">
        <v>3978.1845910000002</v>
      </c>
      <c r="CF40" s="177">
        <v>100</v>
      </c>
      <c r="CG40" s="105">
        <v>4482.6101826100003</v>
      </c>
      <c r="CH40" s="177">
        <v>100</v>
      </c>
      <c r="CI40" s="105">
        <v>113.05757654</v>
      </c>
      <c r="CJ40" s="177">
        <v>100</v>
      </c>
      <c r="CK40" s="105">
        <v>621.45344499999999</v>
      </c>
      <c r="CL40" s="177">
        <v>100</v>
      </c>
      <c r="CM40" s="105">
        <v>4007.9596710000001</v>
      </c>
      <c r="CN40" s="177">
        <v>100</v>
      </c>
      <c r="CO40" s="105">
        <v>1371.5863899999999</v>
      </c>
      <c r="CP40" s="177">
        <v>100</v>
      </c>
      <c r="CQ40" s="105">
        <v>36.137407439999997</v>
      </c>
      <c r="CR40" s="177">
        <v>100</v>
      </c>
      <c r="CS40" s="105" t="s">
        <v>303</v>
      </c>
      <c r="CT40" s="177" t="s">
        <v>303</v>
      </c>
      <c r="CU40" s="105" t="s">
        <v>303</v>
      </c>
      <c r="CV40" s="177" t="s">
        <v>303</v>
      </c>
      <c r="CW40" s="105">
        <v>0</v>
      </c>
      <c r="CX40" s="177" t="e">
        <v>#DIV/0!</v>
      </c>
      <c r="CY40" s="177" t="s">
        <v>303</v>
      </c>
      <c r="CZ40" s="177" t="s">
        <v>303</v>
      </c>
      <c r="DA40" s="177">
        <v>412.15827100000001</v>
      </c>
      <c r="DB40" s="177">
        <v>100</v>
      </c>
      <c r="DC40" s="442"/>
      <c r="DD40" s="442"/>
      <c r="DE40" s="442"/>
      <c r="DF40" s="442"/>
      <c r="DG40" s="442"/>
      <c r="DH40" s="442"/>
      <c r="DI40" s="442"/>
      <c r="DJ40" s="442"/>
      <c r="DK40" s="442"/>
      <c r="DL40" s="442"/>
      <c r="DM40" s="442"/>
      <c r="DN40" s="442"/>
      <c r="DO40" s="442"/>
      <c r="DP40" s="442"/>
      <c r="DQ40" s="442"/>
      <c r="DR40" s="442"/>
      <c r="DS40" s="442"/>
      <c r="DT40" s="442"/>
      <c r="DU40" s="442"/>
      <c r="DV40" s="442"/>
      <c r="DW40" s="442"/>
      <c r="DX40" s="442"/>
      <c r="DY40" s="442"/>
      <c r="DZ40" s="442"/>
      <c r="EA40" s="442"/>
      <c r="EB40" s="442"/>
      <c r="EC40" s="442"/>
    </row>
    <row r="41" spans="1:133" s="141" customFormat="1" ht="20.100000000000001" customHeight="1">
      <c r="A41" s="181"/>
      <c r="B41" s="376" t="s">
        <v>317</v>
      </c>
      <c r="C41" s="176">
        <v>1627211.2795118599</v>
      </c>
      <c r="D41" s="177">
        <v>82.665764451568663</v>
      </c>
      <c r="E41" s="105">
        <v>777987.38178099983</v>
      </c>
      <c r="F41" s="177">
        <v>83.805247054854235</v>
      </c>
      <c r="G41" s="105">
        <v>1016239.2274055599</v>
      </c>
      <c r="H41" s="177">
        <v>88.614224434646289</v>
      </c>
      <c r="I41" s="105">
        <v>329345.05533240992</v>
      </c>
      <c r="J41" s="177">
        <v>79.367426201271698</v>
      </c>
      <c r="K41" s="105">
        <v>468355.95085099991</v>
      </c>
      <c r="L41" s="177">
        <v>89.668024769834176</v>
      </c>
      <c r="M41" s="105">
        <v>402722.82598600001</v>
      </c>
      <c r="N41" s="177">
        <v>78.72020537029276</v>
      </c>
      <c r="O41" s="105">
        <v>411562.56131599995</v>
      </c>
      <c r="P41" s="177">
        <v>96.44765017009</v>
      </c>
      <c r="Q41" s="105">
        <v>165960.09854564001</v>
      </c>
      <c r="R41" s="177">
        <v>86.331934460724952</v>
      </c>
      <c r="S41" s="105">
        <v>231733.16506395006</v>
      </c>
      <c r="T41" s="177">
        <v>90.030081131998472</v>
      </c>
      <c r="U41" s="176">
        <v>110792.59623607002</v>
      </c>
      <c r="V41" s="176">
        <v>57.940588193311747</v>
      </c>
      <c r="W41" s="176">
        <v>52565.309367999987</v>
      </c>
      <c r="X41" s="176">
        <v>81.154596760656332</v>
      </c>
      <c r="Y41" s="176">
        <v>158628.24438906997</v>
      </c>
      <c r="Z41" s="176">
        <v>91.890163291679997</v>
      </c>
      <c r="AA41" s="176">
        <v>52257.575824379994</v>
      </c>
      <c r="AB41" s="176">
        <v>95.592078818397013</v>
      </c>
      <c r="AC41" s="176">
        <v>23963.837693000001</v>
      </c>
      <c r="AD41" s="176">
        <v>89.623871311056931</v>
      </c>
      <c r="AE41" s="176">
        <v>39388.978275000009</v>
      </c>
      <c r="AF41" s="176">
        <v>87.388724643747338</v>
      </c>
      <c r="AG41" s="105">
        <v>35623.883870000005</v>
      </c>
      <c r="AH41" s="177">
        <v>93.914594460896851</v>
      </c>
      <c r="AI41" s="105">
        <v>46888.585840389998</v>
      </c>
      <c r="AJ41" s="177">
        <v>68.155692930991435</v>
      </c>
      <c r="AK41" s="105">
        <v>10207.781311999999</v>
      </c>
      <c r="AL41" s="177">
        <v>92.328965172209237</v>
      </c>
      <c r="AM41" s="105">
        <v>68414.350544000001</v>
      </c>
      <c r="AN41" s="177">
        <v>83.458808385371114</v>
      </c>
      <c r="AO41" s="105">
        <v>66095.998922000013</v>
      </c>
      <c r="AP41" s="177">
        <v>91.188912362326278</v>
      </c>
      <c r="AQ41" s="105">
        <v>95772.691020999977</v>
      </c>
      <c r="AR41" s="177">
        <v>96.555399982294503</v>
      </c>
      <c r="AS41" s="105" t="s">
        <v>303</v>
      </c>
      <c r="AT41" s="177" t="s">
        <v>303</v>
      </c>
      <c r="AU41" s="105">
        <v>48417.949685000007</v>
      </c>
      <c r="AV41" s="177">
        <v>84.641627028395149</v>
      </c>
      <c r="AW41" s="105">
        <v>29120.970565</v>
      </c>
      <c r="AX41" s="177">
        <v>54.475853586330736</v>
      </c>
      <c r="AY41" s="105">
        <v>23202.899753000002</v>
      </c>
      <c r="AZ41" s="177">
        <v>84.229476914570526</v>
      </c>
      <c r="BA41" s="105">
        <v>14564.762908999999</v>
      </c>
      <c r="BB41" s="177">
        <v>54.339546098897088</v>
      </c>
      <c r="BC41" s="105">
        <v>236.91925699999999</v>
      </c>
      <c r="BD41" s="177">
        <v>100</v>
      </c>
      <c r="BE41" s="105">
        <v>34632.486919219999</v>
      </c>
      <c r="BF41" s="177">
        <v>88.93488649415815</v>
      </c>
      <c r="BG41" s="105">
        <v>4927.9084552000004</v>
      </c>
      <c r="BH41" s="177">
        <v>64.381440363877545</v>
      </c>
      <c r="BI41" s="105">
        <v>10756.332561000001</v>
      </c>
      <c r="BJ41" s="177">
        <v>88.226363043620509</v>
      </c>
      <c r="BK41" s="105">
        <v>21385.598712999999</v>
      </c>
      <c r="BL41" s="177">
        <v>77.871613664951354</v>
      </c>
      <c r="BM41" s="105" t="s">
        <v>303</v>
      </c>
      <c r="BN41" s="177" t="s">
        <v>303</v>
      </c>
      <c r="BO41" s="105">
        <v>8411.0697303899997</v>
      </c>
      <c r="BP41" s="177">
        <v>83.490794572911369</v>
      </c>
      <c r="BQ41" s="105">
        <v>0</v>
      </c>
      <c r="BR41" s="177" t="e">
        <v>#DIV/0!</v>
      </c>
      <c r="BS41" s="105">
        <v>11583.81955855</v>
      </c>
      <c r="BT41" s="177">
        <v>91.08687082960239</v>
      </c>
      <c r="BU41" s="105">
        <v>6416.0896573799992</v>
      </c>
      <c r="BV41" s="177">
        <v>100</v>
      </c>
      <c r="BW41" s="105">
        <v>4327.5886149999997</v>
      </c>
      <c r="BX41" s="177">
        <v>91.80256963293661</v>
      </c>
      <c r="BY41" s="105">
        <v>22142.978545000002</v>
      </c>
      <c r="BZ41" s="177">
        <v>91.508015618032118</v>
      </c>
      <c r="CA41" s="105">
        <v>4622.2037533399998</v>
      </c>
      <c r="CB41" s="177">
        <v>77.803282243478506</v>
      </c>
      <c r="CC41" s="105">
        <v>6102.3952399999998</v>
      </c>
      <c r="CD41" s="177">
        <v>87.887512826308139</v>
      </c>
      <c r="CE41" s="105">
        <v>3922.5010240000001</v>
      </c>
      <c r="CF41" s="177">
        <v>98.600276942252123</v>
      </c>
      <c r="CG41" s="105">
        <v>4303.3293032400006</v>
      </c>
      <c r="CH41" s="177">
        <v>96.000524871301366</v>
      </c>
      <c r="CI41" s="105">
        <v>113.05757654</v>
      </c>
      <c r="CJ41" s="177">
        <v>100</v>
      </c>
      <c r="CK41" s="105">
        <v>265.81383792000003</v>
      </c>
      <c r="CL41" s="177">
        <v>42.772928536907543</v>
      </c>
      <c r="CM41" s="105">
        <v>3950.9429020000002</v>
      </c>
      <c r="CN41" s="177">
        <v>98.577411608890415</v>
      </c>
      <c r="CO41" s="105">
        <v>1356.836826</v>
      </c>
      <c r="CP41" s="177">
        <v>98.924634707114592</v>
      </c>
      <c r="CQ41" s="105">
        <v>0.47835375999999996</v>
      </c>
      <c r="CR41" s="177">
        <v>1.3237080186071035</v>
      </c>
      <c r="CS41" s="105" t="s">
        <v>303</v>
      </c>
      <c r="CT41" s="177" t="s">
        <v>303</v>
      </c>
      <c r="CU41" s="105" t="s">
        <v>303</v>
      </c>
      <c r="CV41" s="177" t="s">
        <v>303</v>
      </c>
      <c r="CW41" s="105">
        <v>0</v>
      </c>
      <c r="CX41" s="177" t="e">
        <v>#DIV/0!</v>
      </c>
      <c r="CY41" s="177" t="s">
        <v>303</v>
      </c>
      <c r="CZ41" s="177" t="s">
        <v>303</v>
      </c>
      <c r="DA41" s="177">
        <v>288.19141400000001</v>
      </c>
      <c r="DB41" s="177">
        <v>69.922511393687401</v>
      </c>
      <c r="DC41" s="442"/>
      <c r="DD41" s="442"/>
      <c r="DE41" s="442"/>
      <c r="DF41" s="442"/>
      <c r="DG41" s="442"/>
      <c r="DH41" s="442"/>
      <c r="DI41" s="442"/>
      <c r="DJ41" s="442"/>
      <c r="DK41" s="442"/>
      <c r="DL41" s="442"/>
      <c r="DM41" s="442"/>
      <c r="DN41" s="442"/>
      <c r="DO41" s="442"/>
      <c r="DP41" s="442"/>
      <c r="DQ41" s="442"/>
      <c r="DR41" s="442"/>
      <c r="DS41" s="442"/>
      <c r="DT41" s="442"/>
      <c r="DU41" s="442"/>
      <c r="DV41" s="442"/>
      <c r="DW41" s="442"/>
      <c r="DX41" s="442"/>
      <c r="DY41" s="442"/>
      <c r="DZ41" s="442"/>
      <c r="EA41" s="442"/>
      <c r="EB41" s="442"/>
      <c r="EC41" s="442"/>
    </row>
    <row r="42" spans="1:133" s="141" customFormat="1" ht="20.100000000000001" customHeight="1">
      <c r="A42" s="181"/>
      <c r="B42" s="376" t="s">
        <v>318</v>
      </c>
      <c r="C42" s="176">
        <v>201496.74858140002</v>
      </c>
      <c r="D42" s="177">
        <v>10.236459742943641</v>
      </c>
      <c r="E42" s="105">
        <v>85217.090258000011</v>
      </c>
      <c r="F42" s="177">
        <v>9.1796338470407779</v>
      </c>
      <c r="G42" s="105">
        <v>82547.718220540002</v>
      </c>
      <c r="H42" s="177">
        <v>7.1980118772207637</v>
      </c>
      <c r="I42" s="105">
        <v>59098.638851609998</v>
      </c>
      <c r="J42" s="177">
        <v>14.241922815317837</v>
      </c>
      <c r="K42" s="105">
        <v>22993.120607999994</v>
      </c>
      <c r="L42" s="177">
        <v>4.4020956805774434</v>
      </c>
      <c r="M42" s="105">
        <v>58650.932988000015</v>
      </c>
      <c r="N42" s="177">
        <v>11.464494168341833</v>
      </c>
      <c r="O42" s="105">
        <v>6736.2535040000002</v>
      </c>
      <c r="P42" s="177">
        <v>1.578607683199821</v>
      </c>
      <c r="Q42" s="105">
        <v>22333.772357540001</v>
      </c>
      <c r="R42" s="177">
        <v>11.617959909210647</v>
      </c>
      <c r="S42" s="105">
        <v>15268.373248780001</v>
      </c>
      <c r="T42" s="177">
        <v>5.9318780803859248</v>
      </c>
      <c r="U42" s="176">
        <v>41695.178216990003</v>
      </c>
      <c r="V42" s="176">
        <v>21.805095582107587</v>
      </c>
      <c r="W42" s="176">
        <v>5094.7268699999995</v>
      </c>
      <c r="X42" s="176">
        <v>7.8656534073826219</v>
      </c>
      <c r="Y42" s="176">
        <v>7016.6602975299993</v>
      </c>
      <c r="Z42" s="176">
        <v>4.0646107065325747</v>
      </c>
      <c r="AA42" s="176">
        <v>1380.8590198699999</v>
      </c>
      <c r="AB42" s="176">
        <v>2.5259339374660623</v>
      </c>
      <c r="AC42" s="176">
        <v>2760.5694750000002</v>
      </c>
      <c r="AD42" s="176">
        <v>10.324428271557814</v>
      </c>
      <c r="AE42" s="176">
        <v>1785.617119</v>
      </c>
      <c r="AF42" s="176">
        <v>3.9615854374799064</v>
      </c>
      <c r="AG42" s="105">
        <v>2280.3892810000002</v>
      </c>
      <c r="AH42" s="177">
        <v>6.01174861560908</v>
      </c>
      <c r="AI42" s="105">
        <v>9518.3474841799998</v>
      </c>
      <c r="AJ42" s="177">
        <v>13.835554148520062</v>
      </c>
      <c r="AK42" s="105">
        <v>317.73463600000002</v>
      </c>
      <c r="AL42" s="177">
        <v>2.8738968091686901</v>
      </c>
      <c r="AM42" s="105">
        <v>8432.572255000001</v>
      </c>
      <c r="AN42" s="177">
        <v>10.286912415739701</v>
      </c>
      <c r="AO42" s="105">
        <v>3990.4244629999998</v>
      </c>
      <c r="AP42" s="177">
        <v>5.5053629959418284</v>
      </c>
      <c r="AQ42" s="105">
        <v>925.69818600000008</v>
      </c>
      <c r="AR42" s="177">
        <v>0.93326351864244828</v>
      </c>
      <c r="AS42" s="105" t="s">
        <v>303</v>
      </c>
      <c r="AT42" s="177" t="s">
        <v>303</v>
      </c>
      <c r="AU42" s="105">
        <v>4943.7625589999998</v>
      </c>
      <c r="AV42" s="177">
        <v>8.6424169003062623</v>
      </c>
      <c r="AW42" s="105">
        <v>8150.5189270000019</v>
      </c>
      <c r="AX42" s="177">
        <v>15.246966948742891</v>
      </c>
      <c r="AY42" s="105">
        <v>1568.1025680000002</v>
      </c>
      <c r="AZ42" s="177">
        <v>5.6924117440949402</v>
      </c>
      <c r="BA42" s="105">
        <v>9423.2590639999999</v>
      </c>
      <c r="BB42" s="177">
        <v>35.157154531754401</v>
      </c>
      <c r="BC42" s="105">
        <v>0</v>
      </c>
      <c r="BD42" s="177">
        <v>0</v>
      </c>
      <c r="BE42" s="105">
        <v>3161.4750960199999</v>
      </c>
      <c r="BF42" s="177">
        <v>8.1185457306159545</v>
      </c>
      <c r="BG42" s="105">
        <v>1961.0671756999996</v>
      </c>
      <c r="BH42" s="177">
        <v>25.620672658531184</v>
      </c>
      <c r="BI42" s="105">
        <v>1435.411709</v>
      </c>
      <c r="BJ42" s="177">
        <v>11.773636956379498</v>
      </c>
      <c r="BK42" s="105">
        <v>4800.3299639999996</v>
      </c>
      <c r="BL42" s="177">
        <v>17.479493814389418</v>
      </c>
      <c r="BM42" s="105" t="s">
        <v>303</v>
      </c>
      <c r="BN42" s="177" t="s">
        <v>303</v>
      </c>
      <c r="BO42" s="105">
        <v>1309.3866755999998</v>
      </c>
      <c r="BP42" s="177">
        <v>12.997363885123555</v>
      </c>
      <c r="BQ42" s="105">
        <v>0</v>
      </c>
      <c r="BR42" s="177" t="e">
        <v>#DIV/0!</v>
      </c>
      <c r="BS42" s="105">
        <v>563.32921284999998</v>
      </c>
      <c r="BT42" s="177">
        <v>4.429617967204635</v>
      </c>
      <c r="BU42" s="105">
        <v>0</v>
      </c>
      <c r="BV42" s="177">
        <v>0</v>
      </c>
      <c r="BW42" s="105">
        <v>311.347489</v>
      </c>
      <c r="BX42" s="177">
        <v>6.6047173337806893</v>
      </c>
      <c r="BY42" s="105">
        <v>933.5298150000001</v>
      </c>
      <c r="BZ42" s="177">
        <v>3.8579028885979811</v>
      </c>
      <c r="CA42" s="105">
        <v>768.20090737999999</v>
      </c>
      <c r="CB42" s="177">
        <v>12.930748016764456</v>
      </c>
      <c r="CC42" s="105">
        <v>393.00036399999999</v>
      </c>
      <c r="CD42" s="177">
        <v>5.660043830886603</v>
      </c>
      <c r="CE42" s="105">
        <v>0</v>
      </c>
      <c r="CF42" s="177">
        <v>0</v>
      </c>
      <c r="CG42" s="105">
        <v>0</v>
      </c>
      <c r="CH42" s="177">
        <v>0</v>
      </c>
      <c r="CI42" s="105">
        <v>0</v>
      </c>
      <c r="CJ42" s="177">
        <v>0</v>
      </c>
      <c r="CK42" s="105">
        <v>141.61448780000001</v>
      </c>
      <c r="CL42" s="177">
        <v>22.787626159188804</v>
      </c>
      <c r="CM42" s="105">
        <v>0</v>
      </c>
      <c r="CN42" s="177">
        <v>0</v>
      </c>
      <c r="CO42" s="105">
        <v>0</v>
      </c>
      <c r="CP42" s="177">
        <v>0</v>
      </c>
      <c r="CQ42" s="105">
        <v>9.0960514899999989</v>
      </c>
      <c r="CR42" s="177">
        <v>25.17073618272822</v>
      </c>
      <c r="CS42" s="105" t="s">
        <v>303</v>
      </c>
      <c r="CT42" s="177" t="s">
        <v>303</v>
      </c>
      <c r="CU42" s="105" t="s">
        <v>303</v>
      </c>
      <c r="CV42" s="177" t="s">
        <v>303</v>
      </c>
      <c r="CW42" s="105">
        <v>0</v>
      </c>
      <c r="CX42" s="177" t="e">
        <v>#DIV/0!</v>
      </c>
      <c r="CY42" s="177" t="s">
        <v>303</v>
      </c>
      <c r="CZ42" s="177" t="s">
        <v>303</v>
      </c>
      <c r="DA42" s="177">
        <v>30.241588</v>
      </c>
      <c r="DB42" s="177">
        <v>7.3373725890848371</v>
      </c>
      <c r="DC42" s="442"/>
      <c r="DD42" s="442"/>
      <c r="DE42" s="442"/>
      <c r="DF42" s="442"/>
      <c r="DG42" s="442"/>
      <c r="DH42" s="442"/>
      <c r="DI42" s="442"/>
      <c r="DJ42" s="442"/>
      <c r="DK42" s="442"/>
      <c r="DL42" s="442"/>
      <c r="DM42" s="442"/>
      <c r="DN42" s="442"/>
      <c r="DO42" s="442"/>
      <c r="DP42" s="442"/>
      <c r="DQ42" s="442"/>
      <c r="DR42" s="442"/>
      <c r="DS42" s="442"/>
      <c r="DT42" s="442"/>
      <c r="DU42" s="442"/>
      <c r="DV42" s="442"/>
      <c r="DW42" s="442"/>
      <c r="DX42" s="442"/>
      <c r="DY42" s="442"/>
      <c r="DZ42" s="442"/>
      <c r="EA42" s="442"/>
      <c r="EB42" s="442"/>
      <c r="EC42" s="442"/>
    </row>
    <row r="43" spans="1:133" s="141" customFormat="1" ht="20.100000000000001" customHeight="1">
      <c r="A43" s="181"/>
      <c r="B43" s="376" t="s">
        <v>319</v>
      </c>
      <c r="C43" s="176">
        <v>87640.738100760005</v>
      </c>
      <c r="D43" s="177">
        <v>4.4523343117265064</v>
      </c>
      <c r="E43" s="105">
        <v>35582.673020999995</v>
      </c>
      <c r="F43" s="177">
        <v>3.8329859496826977</v>
      </c>
      <c r="G43" s="105">
        <v>32290.101328519999</v>
      </c>
      <c r="H43" s="177">
        <v>2.8156384923734414</v>
      </c>
      <c r="I43" s="105">
        <v>15182.203459</v>
      </c>
      <c r="J43" s="177">
        <v>3.6586928909216159</v>
      </c>
      <c r="K43" s="105">
        <v>9568.9551290000018</v>
      </c>
      <c r="L43" s="177">
        <v>1.8320025697753384</v>
      </c>
      <c r="M43" s="105">
        <v>27102.000553000002</v>
      </c>
      <c r="N43" s="177">
        <v>5.2976263370582197</v>
      </c>
      <c r="O43" s="105">
        <v>2753.1287929999999</v>
      </c>
      <c r="P43" s="177">
        <v>0.64518211241422563</v>
      </c>
      <c r="Q43" s="105">
        <v>1485.5669279499998</v>
      </c>
      <c r="R43" s="177">
        <v>0.77278736144838966</v>
      </c>
      <c r="S43" s="105">
        <v>5953.4548478200013</v>
      </c>
      <c r="T43" s="177">
        <v>2.312962077814845</v>
      </c>
      <c r="U43" s="176">
        <v>19823.787339070004</v>
      </c>
      <c r="V43" s="176">
        <v>10.367135870681036</v>
      </c>
      <c r="W43" s="176">
        <v>4397.106863</v>
      </c>
      <c r="X43" s="176">
        <v>6.7886109426669758</v>
      </c>
      <c r="Y43" s="176">
        <v>3454.5802055999998</v>
      </c>
      <c r="Z43" s="176">
        <v>2.00116908826271</v>
      </c>
      <c r="AA43" s="176">
        <v>160.27180503</v>
      </c>
      <c r="AB43" s="176">
        <v>0.29317691793209566</v>
      </c>
      <c r="AC43" s="176">
        <v>13.823777</v>
      </c>
      <c r="AD43" s="176">
        <v>5.1700417385260933E-2</v>
      </c>
      <c r="AE43" s="176">
        <v>1738.2071330000001</v>
      </c>
      <c r="AF43" s="176">
        <v>3.8564012363820193</v>
      </c>
      <c r="AG43" s="105">
        <v>27.939700999999999</v>
      </c>
      <c r="AH43" s="177">
        <v>7.3656923494055671E-2</v>
      </c>
      <c r="AI43" s="105">
        <v>5868.7772524699994</v>
      </c>
      <c r="AJ43" s="177">
        <v>8.5306599277980268</v>
      </c>
      <c r="AK43" s="105">
        <v>30.016937999999996</v>
      </c>
      <c r="AL43" s="177">
        <v>0.27150197858572267</v>
      </c>
      <c r="AM43" s="105">
        <v>2403.1761409999999</v>
      </c>
      <c r="AN43" s="177">
        <v>2.9316395679152492</v>
      </c>
      <c r="AO43" s="105">
        <v>219.964831</v>
      </c>
      <c r="AP43" s="177">
        <v>0.30347303957874672</v>
      </c>
      <c r="AQ43" s="105">
        <v>152.30572599999999</v>
      </c>
      <c r="AR43" s="177">
        <v>0.15355045511145962</v>
      </c>
      <c r="AS43" s="105" t="s">
        <v>303</v>
      </c>
      <c r="AT43" s="177" t="s">
        <v>303</v>
      </c>
      <c r="AU43" s="105">
        <v>1470.2258180000001</v>
      </c>
      <c r="AV43" s="177">
        <v>2.5701688349935581</v>
      </c>
      <c r="AW43" s="105">
        <v>11518.090101</v>
      </c>
      <c r="AX43" s="177">
        <v>21.546596070200085</v>
      </c>
      <c r="AY43" s="105">
        <v>1372.714332</v>
      </c>
      <c r="AZ43" s="177">
        <v>4.9831275990641952</v>
      </c>
      <c r="BA43" s="105">
        <v>836.77467899999999</v>
      </c>
      <c r="BB43" s="177">
        <v>3.1219153053163038</v>
      </c>
      <c r="BC43" s="105">
        <v>0</v>
      </c>
      <c r="BD43" s="177">
        <v>0</v>
      </c>
      <c r="BE43" s="105">
        <v>614.15331863000006</v>
      </c>
      <c r="BF43" s="177">
        <v>1.5771219609429006</v>
      </c>
      <c r="BG43" s="105">
        <v>298.30849488000001</v>
      </c>
      <c r="BH43" s="177">
        <v>3.8972985695155997</v>
      </c>
      <c r="BI43" s="105">
        <v>0</v>
      </c>
      <c r="BJ43" s="177">
        <v>0</v>
      </c>
      <c r="BK43" s="105">
        <v>516.08351700000003</v>
      </c>
      <c r="BL43" s="177">
        <v>1.8792205349969222</v>
      </c>
      <c r="BM43" s="105" t="s">
        <v>303</v>
      </c>
      <c r="BN43" s="177" t="s">
        <v>303</v>
      </c>
      <c r="BO43" s="105">
        <v>7.8402879199999997</v>
      </c>
      <c r="BP43" s="177">
        <v>7.7825043556124074E-2</v>
      </c>
      <c r="BQ43" s="105">
        <v>0</v>
      </c>
      <c r="BR43" s="177" t="e">
        <v>#DIV/0!</v>
      </c>
      <c r="BS43" s="105">
        <v>171.95303034999998</v>
      </c>
      <c r="BT43" s="177">
        <v>1.3521156286216975</v>
      </c>
      <c r="BU43" s="105">
        <v>0</v>
      </c>
      <c r="BV43" s="177">
        <v>0</v>
      </c>
      <c r="BW43" s="105">
        <v>0</v>
      </c>
      <c r="BX43" s="177">
        <v>0</v>
      </c>
      <c r="BY43" s="105">
        <v>52.302734999999998</v>
      </c>
      <c r="BZ43" s="177">
        <v>0.21614614680311495</v>
      </c>
      <c r="CA43" s="105">
        <v>62.756411390000004</v>
      </c>
      <c r="CB43" s="177">
        <v>1.0563478047534833</v>
      </c>
      <c r="CC43" s="105">
        <v>273.36182200000002</v>
      </c>
      <c r="CD43" s="177">
        <v>3.9369935398101101</v>
      </c>
      <c r="CE43" s="105">
        <v>0</v>
      </c>
      <c r="CF43" s="177">
        <v>0</v>
      </c>
      <c r="CG43" s="105">
        <v>0</v>
      </c>
      <c r="CH43" s="177">
        <v>0</v>
      </c>
      <c r="CI43" s="105">
        <v>0</v>
      </c>
      <c r="CJ43" s="177">
        <v>0</v>
      </c>
      <c r="CK43" s="105">
        <v>40.109199770000004</v>
      </c>
      <c r="CL43" s="177">
        <v>6.4540956515254333</v>
      </c>
      <c r="CM43" s="105">
        <v>0</v>
      </c>
      <c r="CN43" s="177">
        <v>0</v>
      </c>
      <c r="CO43" s="105">
        <v>0</v>
      </c>
      <c r="CP43" s="177">
        <v>0</v>
      </c>
      <c r="CQ43" s="105">
        <v>8.7962479299999998</v>
      </c>
      <c r="CR43" s="177">
        <v>24.341115074745385</v>
      </c>
      <c r="CS43" s="105" t="s">
        <v>303</v>
      </c>
      <c r="CT43" s="177" t="s">
        <v>303</v>
      </c>
      <c r="CU43" s="105" t="s">
        <v>303</v>
      </c>
      <c r="CV43" s="177" t="s">
        <v>303</v>
      </c>
      <c r="CW43" s="105">
        <v>0</v>
      </c>
      <c r="CX43" s="177" t="e">
        <v>#DIV/0!</v>
      </c>
      <c r="CY43" s="177" t="s">
        <v>303</v>
      </c>
      <c r="CZ43" s="177" t="s">
        <v>303</v>
      </c>
      <c r="DA43" s="177">
        <v>28.944785999999997</v>
      </c>
      <c r="DB43" s="177">
        <v>7.0227356907754483</v>
      </c>
      <c r="DC43" s="442"/>
      <c r="DD43" s="442"/>
      <c r="DE43" s="442"/>
      <c r="DF43" s="442"/>
      <c r="DG43" s="442"/>
      <c r="DH43" s="442"/>
      <c r="DI43" s="442"/>
      <c r="DJ43" s="442"/>
      <c r="DK43" s="442"/>
      <c r="DL43" s="442"/>
      <c r="DM43" s="442"/>
      <c r="DN43" s="442"/>
      <c r="DO43" s="442"/>
      <c r="DP43" s="442"/>
      <c r="DQ43" s="442"/>
      <c r="DR43" s="442"/>
      <c r="DS43" s="442"/>
      <c r="DT43" s="442"/>
      <c r="DU43" s="442"/>
      <c r="DV43" s="442"/>
      <c r="DW43" s="442"/>
      <c r="DX43" s="442"/>
      <c r="DY43" s="442"/>
      <c r="DZ43" s="442"/>
      <c r="EA43" s="442"/>
      <c r="EB43" s="442"/>
      <c r="EC43" s="442"/>
    </row>
    <row r="44" spans="1:133" s="141" customFormat="1" ht="20.100000000000001" customHeight="1">
      <c r="A44" s="181"/>
      <c r="B44" s="376" t="s">
        <v>320</v>
      </c>
      <c r="C44" s="176">
        <v>22761.720767170002</v>
      </c>
      <c r="D44" s="177">
        <v>1.1563434147381966</v>
      </c>
      <c r="E44" s="105">
        <v>15810.511313999999</v>
      </c>
      <c r="F44" s="177">
        <v>1.7031173483817774</v>
      </c>
      <c r="G44" s="105">
        <v>8098.4754153800013</v>
      </c>
      <c r="H44" s="177">
        <v>0.70617242346476905</v>
      </c>
      <c r="I44" s="105">
        <v>4142.2653403099994</v>
      </c>
      <c r="J44" s="177">
        <v>0.99822642963720543</v>
      </c>
      <c r="K44" s="105">
        <v>11380.359118</v>
      </c>
      <c r="L44" s="177">
        <v>2.1788008061566697</v>
      </c>
      <c r="M44" s="105">
        <v>15106.117898</v>
      </c>
      <c r="N44" s="177">
        <v>2.9527919118241246</v>
      </c>
      <c r="O44" s="105">
        <v>1600.0707030000001</v>
      </c>
      <c r="P44" s="177">
        <v>0.37496865340932678</v>
      </c>
      <c r="Q44" s="105">
        <v>149.52468907999997</v>
      </c>
      <c r="R44" s="177">
        <v>7.7782284844599855E-2</v>
      </c>
      <c r="S44" s="105">
        <v>3116.2771746100002</v>
      </c>
      <c r="T44" s="177">
        <v>1.2106971687997665</v>
      </c>
      <c r="U44" s="176">
        <v>2861.8371051700001</v>
      </c>
      <c r="V44" s="176">
        <v>1.4966390428624199</v>
      </c>
      <c r="W44" s="176">
        <v>1347.9177130000003</v>
      </c>
      <c r="X44" s="176">
        <v>2.0810249151059681</v>
      </c>
      <c r="Y44" s="176">
        <v>2272.1607215099998</v>
      </c>
      <c r="Z44" s="176">
        <v>1.3162171751229543</v>
      </c>
      <c r="AA44" s="176">
        <v>157.50952533999998</v>
      </c>
      <c r="AB44" s="176">
        <v>0.28812402265941156</v>
      </c>
      <c r="AC44" s="176">
        <v>0</v>
      </c>
      <c r="AD44" s="176">
        <v>0</v>
      </c>
      <c r="AE44" s="176">
        <v>1277.8022430000001</v>
      </c>
      <c r="AF44" s="176">
        <v>2.834943003169069</v>
      </c>
      <c r="AG44" s="105">
        <v>0</v>
      </c>
      <c r="AH44" s="177">
        <v>0</v>
      </c>
      <c r="AI44" s="105">
        <v>2323.7351269200003</v>
      </c>
      <c r="AJ44" s="177">
        <v>3.3777042946535718</v>
      </c>
      <c r="AK44" s="105">
        <v>249.72707000000003</v>
      </c>
      <c r="AL44" s="177">
        <v>2.2587711515216933</v>
      </c>
      <c r="AM44" s="105">
        <v>1861.188789</v>
      </c>
      <c r="AN44" s="177">
        <v>2.2704680710262872</v>
      </c>
      <c r="AO44" s="105">
        <v>433.042416</v>
      </c>
      <c r="AP44" s="177">
        <v>0.59744413528562712</v>
      </c>
      <c r="AQ44" s="105">
        <v>1728.586873</v>
      </c>
      <c r="AR44" s="177">
        <v>1.7427138691348012</v>
      </c>
      <c r="AS44" s="105" t="s">
        <v>303</v>
      </c>
      <c r="AT44" s="177" t="s">
        <v>303</v>
      </c>
      <c r="AU44" s="105">
        <v>1216.1300390000001</v>
      </c>
      <c r="AV44" s="177">
        <v>2.1259724099997412</v>
      </c>
      <c r="AW44" s="105">
        <v>1452.698384</v>
      </c>
      <c r="AX44" s="177">
        <v>2.7175256502953462</v>
      </c>
      <c r="AY44" s="105">
        <v>561.54391999999996</v>
      </c>
      <c r="AZ44" s="177">
        <v>2.0384758435221877</v>
      </c>
      <c r="BA44" s="105">
        <v>593.72513400000014</v>
      </c>
      <c r="BB44" s="177">
        <v>2.2151238911778468</v>
      </c>
      <c r="BC44" s="105">
        <v>0</v>
      </c>
      <c r="BD44" s="177">
        <v>0</v>
      </c>
      <c r="BE44" s="105">
        <v>447.30138133999998</v>
      </c>
      <c r="BF44" s="177">
        <v>1.1486526414040439</v>
      </c>
      <c r="BG44" s="105">
        <v>175.30489324999999</v>
      </c>
      <c r="BH44" s="177">
        <v>2.2902985379854695</v>
      </c>
      <c r="BI44" s="105">
        <v>0</v>
      </c>
      <c r="BJ44" s="177">
        <v>0</v>
      </c>
      <c r="BK44" s="105">
        <v>229.56858199999999</v>
      </c>
      <c r="BL44" s="177">
        <v>0.83593057959362194</v>
      </c>
      <c r="BM44" s="105" t="s">
        <v>303</v>
      </c>
      <c r="BN44" s="177" t="s">
        <v>303</v>
      </c>
      <c r="BO44" s="105">
        <v>289.93898737999996</v>
      </c>
      <c r="BP44" s="177">
        <v>2.8780211328600038</v>
      </c>
      <c r="BQ44" s="105">
        <v>0</v>
      </c>
      <c r="BR44" s="177" t="e">
        <v>#DIV/0!</v>
      </c>
      <c r="BS44" s="105">
        <v>351.5506244</v>
      </c>
      <c r="BT44" s="177">
        <v>2.7643426378438138</v>
      </c>
      <c r="BU44" s="105">
        <v>0</v>
      </c>
      <c r="BV44" s="177">
        <v>0</v>
      </c>
      <c r="BW44" s="105">
        <v>75.080760999999995</v>
      </c>
      <c r="BX44" s="177">
        <v>1.5927130332827097</v>
      </c>
      <c r="BY44" s="105">
        <v>123.884807</v>
      </c>
      <c r="BZ44" s="177">
        <v>0.51196603161378773</v>
      </c>
      <c r="CA44" s="105">
        <v>370.47143351</v>
      </c>
      <c r="CB44" s="177">
        <v>6.2359634154371699</v>
      </c>
      <c r="CC44" s="105">
        <v>65.679219000000003</v>
      </c>
      <c r="CD44" s="177">
        <v>0.94592090077148161</v>
      </c>
      <c r="CE44" s="105">
        <v>55.683566999999996</v>
      </c>
      <c r="CF44" s="177">
        <v>1.399723057747875</v>
      </c>
      <c r="CG44" s="105">
        <v>0</v>
      </c>
      <c r="CH44" s="177">
        <v>0</v>
      </c>
      <c r="CI44" s="105">
        <v>0</v>
      </c>
      <c r="CJ44" s="177">
        <v>0</v>
      </c>
      <c r="CK44" s="105">
        <v>127.07040864</v>
      </c>
      <c r="CL44" s="177">
        <v>20.447293302879672</v>
      </c>
      <c r="CM44" s="105">
        <v>0</v>
      </c>
      <c r="CN44" s="177">
        <v>0</v>
      </c>
      <c r="CO44" s="105">
        <v>11.504889</v>
      </c>
      <c r="CP44" s="177">
        <v>0.83880163027864396</v>
      </c>
      <c r="CQ44" s="105">
        <v>3.9791122100000003</v>
      </c>
      <c r="CR44" s="177">
        <v>11.011061644659035</v>
      </c>
      <c r="CS44" s="105" t="s">
        <v>303</v>
      </c>
      <c r="CT44" s="177" t="s">
        <v>303</v>
      </c>
      <c r="CU44" s="105" t="s">
        <v>303</v>
      </c>
      <c r="CV44" s="177" t="s">
        <v>303</v>
      </c>
      <c r="CW44" s="105">
        <v>0</v>
      </c>
      <c r="CX44" s="177" t="e">
        <v>#DIV/0!</v>
      </c>
      <c r="CY44" s="177" t="s">
        <v>303</v>
      </c>
      <c r="CZ44" s="177" t="s">
        <v>303</v>
      </c>
      <c r="DA44" s="177">
        <v>2.0395219999999998</v>
      </c>
      <c r="DB44" s="177">
        <v>0.49483951760851591</v>
      </c>
      <c r="DC44" s="442"/>
      <c r="DD44" s="442"/>
      <c r="DE44" s="442"/>
      <c r="DF44" s="442"/>
      <c r="DG44" s="442"/>
      <c r="DH44" s="442"/>
      <c r="DI44" s="442"/>
      <c r="DJ44" s="442"/>
      <c r="DK44" s="442"/>
      <c r="DL44" s="442"/>
      <c r="DM44" s="442"/>
      <c r="DN44" s="442"/>
      <c r="DO44" s="442"/>
      <c r="DP44" s="442"/>
      <c r="DQ44" s="442"/>
      <c r="DR44" s="442"/>
      <c r="DS44" s="442"/>
      <c r="DT44" s="442"/>
      <c r="DU44" s="442"/>
      <c r="DV44" s="442"/>
      <c r="DW44" s="442"/>
      <c r="DX44" s="442"/>
      <c r="DY44" s="442"/>
      <c r="DZ44" s="442"/>
      <c r="EA44" s="442"/>
      <c r="EB44" s="442"/>
      <c r="EC44" s="442"/>
    </row>
    <row r="45" spans="1:133" s="141" customFormat="1" ht="20.100000000000001" customHeight="1">
      <c r="A45" s="181"/>
      <c r="B45" s="376" t="s">
        <v>321</v>
      </c>
      <c r="C45" s="176">
        <v>29311.737531990002</v>
      </c>
      <c r="D45" s="177">
        <v>1.4890980790230131</v>
      </c>
      <c r="E45" s="105">
        <v>13730.114405999999</v>
      </c>
      <c r="F45" s="177">
        <v>1.4790158000405047</v>
      </c>
      <c r="G45" s="105">
        <v>7637.23132627</v>
      </c>
      <c r="H45" s="177">
        <v>0.6659527722947437</v>
      </c>
      <c r="I45" s="105">
        <v>7194.3362379600012</v>
      </c>
      <c r="J45" s="177">
        <v>1.7337316628516417</v>
      </c>
      <c r="K45" s="105">
        <v>10023.759845000002</v>
      </c>
      <c r="L45" s="177">
        <v>1.9190761736563735</v>
      </c>
      <c r="M45" s="105">
        <v>8005.7436840000009</v>
      </c>
      <c r="N45" s="177">
        <v>1.5648822124830652</v>
      </c>
      <c r="O45" s="105">
        <v>4069.176496</v>
      </c>
      <c r="P45" s="177">
        <v>0.95359138088662498</v>
      </c>
      <c r="Q45" s="105">
        <v>2305.9266691900002</v>
      </c>
      <c r="R45" s="177">
        <v>1.1995359837714368</v>
      </c>
      <c r="S45" s="105">
        <v>1323.9937257399999</v>
      </c>
      <c r="T45" s="177">
        <v>0.51438154100098021</v>
      </c>
      <c r="U45" s="176">
        <v>16044.190862790003</v>
      </c>
      <c r="V45" s="176">
        <v>8.3905413110372038</v>
      </c>
      <c r="W45" s="176">
        <v>1366.7592259999997</v>
      </c>
      <c r="X45" s="176">
        <v>2.1101139741880872</v>
      </c>
      <c r="Y45" s="176">
        <v>1256.4559226299998</v>
      </c>
      <c r="Z45" s="176">
        <v>0.72783973840174743</v>
      </c>
      <c r="AA45" s="176">
        <v>711.04963896000015</v>
      </c>
      <c r="AB45" s="176">
        <v>1.3006863035454155</v>
      </c>
      <c r="AC45" s="176">
        <v>0</v>
      </c>
      <c r="AD45" s="176">
        <v>0</v>
      </c>
      <c r="AE45" s="176">
        <v>882.69093899999996</v>
      </c>
      <c r="AF45" s="176">
        <v>1.9583456792216518</v>
      </c>
      <c r="AG45" s="105">
        <v>0</v>
      </c>
      <c r="AH45" s="177">
        <v>0</v>
      </c>
      <c r="AI45" s="105">
        <v>4196.8408921800001</v>
      </c>
      <c r="AJ45" s="177">
        <v>6.1003886980369018</v>
      </c>
      <c r="AK45" s="105">
        <v>250.621904</v>
      </c>
      <c r="AL45" s="177">
        <v>2.2668648885146463</v>
      </c>
      <c r="AM45" s="105">
        <v>862.50493300000016</v>
      </c>
      <c r="AN45" s="177">
        <v>1.0521715599476285</v>
      </c>
      <c r="AO45" s="105">
        <v>1743.0644539999998</v>
      </c>
      <c r="AP45" s="177">
        <v>2.4048074668675037</v>
      </c>
      <c r="AQ45" s="105">
        <v>610.08620299999995</v>
      </c>
      <c r="AR45" s="177">
        <v>0.61507217481680465</v>
      </c>
      <c r="AS45" s="105" t="s">
        <v>303</v>
      </c>
      <c r="AT45" s="177" t="s">
        <v>303</v>
      </c>
      <c r="AU45" s="105">
        <v>1155.4042150000002</v>
      </c>
      <c r="AV45" s="177">
        <v>2.0198148263052724</v>
      </c>
      <c r="AW45" s="105">
        <v>3214.3796940000002</v>
      </c>
      <c r="AX45" s="177">
        <v>6.0130577444309363</v>
      </c>
      <c r="AY45" s="105">
        <v>841.98369700000001</v>
      </c>
      <c r="AZ45" s="177">
        <v>3.0565078987481606</v>
      </c>
      <c r="BA45" s="105">
        <v>1384.7254889999999</v>
      </c>
      <c r="BB45" s="177">
        <v>5.1662601728543729</v>
      </c>
      <c r="BC45" s="105">
        <v>0</v>
      </c>
      <c r="BD45" s="177">
        <v>0</v>
      </c>
      <c r="BE45" s="105">
        <v>85.97994525</v>
      </c>
      <c r="BF45" s="177">
        <v>0.22079317287893169</v>
      </c>
      <c r="BG45" s="105">
        <v>291.64864223999996</v>
      </c>
      <c r="BH45" s="177">
        <v>3.8102898700902013</v>
      </c>
      <c r="BI45" s="105">
        <v>0</v>
      </c>
      <c r="BJ45" s="177">
        <v>0</v>
      </c>
      <c r="BK45" s="105">
        <v>531.05638599999997</v>
      </c>
      <c r="BL45" s="177">
        <v>1.9337414060686848</v>
      </c>
      <c r="BM45" s="105" t="s">
        <v>303</v>
      </c>
      <c r="BN45" s="177" t="s">
        <v>303</v>
      </c>
      <c r="BO45" s="105">
        <v>56.012352180000001</v>
      </c>
      <c r="BP45" s="177">
        <v>0.55599536554895568</v>
      </c>
      <c r="BQ45" s="105">
        <v>0</v>
      </c>
      <c r="BR45" s="177" t="e">
        <v>#DIV/0!</v>
      </c>
      <c r="BS45" s="105">
        <v>46.679339720000002</v>
      </c>
      <c r="BT45" s="177">
        <v>0.36705293672746014</v>
      </c>
      <c r="BU45" s="105">
        <v>0</v>
      </c>
      <c r="BV45" s="177">
        <v>0</v>
      </c>
      <c r="BW45" s="105">
        <v>0</v>
      </c>
      <c r="BX45" s="177">
        <v>0</v>
      </c>
      <c r="BY45" s="105">
        <v>945.16085999999996</v>
      </c>
      <c r="BZ45" s="177">
        <v>3.9059693149530013</v>
      </c>
      <c r="CA45" s="105">
        <v>117.25278874999999</v>
      </c>
      <c r="CB45" s="177">
        <v>1.9736585195663847</v>
      </c>
      <c r="CC45" s="105">
        <v>108.978914</v>
      </c>
      <c r="CD45" s="177">
        <v>1.5695289022236671</v>
      </c>
      <c r="CE45" s="105">
        <v>0</v>
      </c>
      <c r="CF45" s="177">
        <v>0</v>
      </c>
      <c r="CG45" s="105">
        <v>179.28087937000001</v>
      </c>
      <c r="CH45" s="177">
        <v>3.9994751286986476</v>
      </c>
      <c r="CI45" s="105">
        <v>0</v>
      </c>
      <c r="CJ45" s="177">
        <v>0</v>
      </c>
      <c r="CK45" s="105">
        <v>46.845510869999998</v>
      </c>
      <c r="CL45" s="177">
        <v>7.5380563494985537</v>
      </c>
      <c r="CM45" s="105">
        <v>57.016768999999996</v>
      </c>
      <c r="CN45" s="177">
        <v>1.4225883911095871</v>
      </c>
      <c r="CO45" s="105">
        <v>3.244675</v>
      </c>
      <c r="CP45" s="177">
        <v>0.23656366260677172</v>
      </c>
      <c r="CQ45" s="105">
        <v>13.787642050000001</v>
      </c>
      <c r="CR45" s="177">
        <v>38.153379079260262</v>
      </c>
      <c r="CS45" s="105" t="s">
        <v>303</v>
      </c>
      <c r="CT45" s="177" t="s">
        <v>303</v>
      </c>
      <c r="CU45" s="105" t="s">
        <v>303</v>
      </c>
      <c r="CV45" s="177" t="s">
        <v>303</v>
      </c>
      <c r="CW45" s="105">
        <v>0</v>
      </c>
      <c r="CX45" s="177" t="e">
        <v>#DIV/0!</v>
      </c>
      <c r="CY45" s="177" t="s">
        <v>303</v>
      </c>
      <c r="CZ45" s="177" t="s">
        <v>303</v>
      </c>
      <c r="DA45" s="177">
        <v>62.740960999999999</v>
      </c>
      <c r="DB45" s="177">
        <v>15.222540808843792</v>
      </c>
      <c r="DC45" s="442"/>
      <c r="DD45" s="442"/>
      <c r="DE45" s="442"/>
      <c r="DF45" s="442"/>
      <c r="DG45" s="442"/>
      <c r="DH45" s="442"/>
      <c r="DI45" s="442"/>
      <c r="DJ45" s="442"/>
      <c r="DK45" s="442"/>
      <c r="DL45" s="442"/>
      <c r="DM45" s="442"/>
      <c r="DN45" s="442"/>
      <c r="DO45" s="442"/>
      <c r="DP45" s="442"/>
      <c r="DQ45" s="442"/>
      <c r="DR45" s="442"/>
      <c r="DS45" s="442"/>
      <c r="DT45" s="442"/>
      <c r="DU45" s="442"/>
      <c r="DV45" s="442"/>
      <c r="DW45" s="442"/>
      <c r="DX45" s="442"/>
      <c r="DY45" s="442"/>
      <c r="DZ45" s="442"/>
      <c r="EA45" s="442"/>
      <c r="EB45" s="442"/>
      <c r="EC45" s="442"/>
    </row>
    <row r="46" spans="1:133" s="141" customFormat="1" ht="20.100000000000001" customHeight="1">
      <c r="A46" s="181"/>
      <c r="B46" s="376" t="s">
        <v>322</v>
      </c>
      <c r="C46" s="176">
        <v>0</v>
      </c>
      <c r="D46" s="177">
        <v>0</v>
      </c>
      <c r="E46" s="105">
        <v>0</v>
      </c>
      <c r="F46" s="177">
        <v>0</v>
      </c>
      <c r="G46" s="105">
        <v>0</v>
      </c>
      <c r="H46" s="177">
        <v>0</v>
      </c>
      <c r="I46" s="105">
        <v>0</v>
      </c>
      <c r="J46" s="177">
        <v>0</v>
      </c>
      <c r="K46" s="105">
        <v>0</v>
      </c>
      <c r="L46" s="177">
        <v>0</v>
      </c>
      <c r="M46" s="105">
        <v>0</v>
      </c>
      <c r="N46" s="177">
        <v>0</v>
      </c>
      <c r="O46" s="105">
        <v>0</v>
      </c>
      <c r="P46" s="177">
        <v>0</v>
      </c>
      <c r="Q46" s="105">
        <v>0</v>
      </c>
      <c r="R46" s="177">
        <v>0</v>
      </c>
      <c r="S46" s="105">
        <v>0</v>
      </c>
      <c r="T46" s="177">
        <v>0</v>
      </c>
      <c r="U46" s="176">
        <v>0</v>
      </c>
      <c r="V46" s="176">
        <v>0</v>
      </c>
      <c r="W46" s="176">
        <v>0</v>
      </c>
      <c r="X46" s="176">
        <v>0</v>
      </c>
      <c r="Y46" s="176">
        <v>0</v>
      </c>
      <c r="Z46" s="176">
        <v>0</v>
      </c>
      <c r="AA46" s="176">
        <v>0</v>
      </c>
      <c r="AB46" s="176">
        <v>0</v>
      </c>
      <c r="AC46" s="176">
        <v>0</v>
      </c>
      <c r="AD46" s="176">
        <v>0</v>
      </c>
      <c r="AE46" s="176">
        <v>0</v>
      </c>
      <c r="AF46" s="176">
        <v>0</v>
      </c>
      <c r="AG46" s="105">
        <v>0</v>
      </c>
      <c r="AH46" s="177">
        <v>0</v>
      </c>
      <c r="AI46" s="105">
        <v>0</v>
      </c>
      <c r="AJ46" s="177">
        <v>0</v>
      </c>
      <c r="AK46" s="105">
        <v>0</v>
      </c>
      <c r="AL46" s="177">
        <v>0</v>
      </c>
      <c r="AM46" s="105">
        <v>0</v>
      </c>
      <c r="AN46" s="177">
        <v>0</v>
      </c>
      <c r="AO46" s="105">
        <v>0</v>
      </c>
      <c r="AP46" s="177">
        <v>0</v>
      </c>
      <c r="AQ46" s="105">
        <v>0</v>
      </c>
      <c r="AR46" s="177">
        <v>0</v>
      </c>
      <c r="AS46" s="105" t="s">
        <v>303</v>
      </c>
      <c r="AT46" s="177" t="s">
        <v>303</v>
      </c>
      <c r="AU46" s="105">
        <v>0</v>
      </c>
      <c r="AV46" s="177">
        <v>0</v>
      </c>
      <c r="AW46" s="105">
        <v>0</v>
      </c>
      <c r="AX46" s="177">
        <v>0</v>
      </c>
      <c r="AY46" s="105">
        <v>0</v>
      </c>
      <c r="AZ46" s="177">
        <v>0</v>
      </c>
      <c r="BA46" s="105">
        <v>0</v>
      </c>
      <c r="BB46" s="177">
        <v>0</v>
      </c>
      <c r="BC46" s="105">
        <v>0</v>
      </c>
      <c r="BD46" s="177">
        <v>0</v>
      </c>
      <c r="BE46" s="105">
        <v>0</v>
      </c>
      <c r="BF46" s="177">
        <v>0</v>
      </c>
      <c r="BG46" s="105">
        <v>0</v>
      </c>
      <c r="BH46" s="177">
        <v>0</v>
      </c>
      <c r="BI46" s="105">
        <v>0</v>
      </c>
      <c r="BJ46" s="177">
        <v>0</v>
      </c>
      <c r="BK46" s="105">
        <v>0</v>
      </c>
      <c r="BL46" s="177">
        <v>0</v>
      </c>
      <c r="BM46" s="105" t="s">
        <v>303</v>
      </c>
      <c r="BN46" s="177" t="s">
        <v>303</v>
      </c>
      <c r="BO46" s="105">
        <v>0</v>
      </c>
      <c r="BP46" s="177">
        <v>0</v>
      </c>
      <c r="BQ46" s="105">
        <v>0</v>
      </c>
      <c r="BR46" s="177" t="e">
        <v>#DIV/0!</v>
      </c>
      <c r="BS46" s="105">
        <v>0</v>
      </c>
      <c r="BT46" s="177">
        <v>0</v>
      </c>
      <c r="BU46" s="105">
        <v>0</v>
      </c>
      <c r="BV46" s="177">
        <v>0</v>
      </c>
      <c r="BW46" s="105">
        <v>0</v>
      </c>
      <c r="BX46" s="177">
        <v>0</v>
      </c>
      <c r="BY46" s="105">
        <v>0</v>
      </c>
      <c r="BZ46" s="177">
        <v>0</v>
      </c>
      <c r="CA46" s="105">
        <v>0</v>
      </c>
      <c r="CB46" s="177">
        <v>0</v>
      </c>
      <c r="CC46" s="105">
        <v>0</v>
      </c>
      <c r="CD46" s="177">
        <v>0</v>
      </c>
      <c r="CE46" s="105">
        <v>0</v>
      </c>
      <c r="CF46" s="177">
        <v>0</v>
      </c>
      <c r="CG46" s="105">
        <v>0</v>
      </c>
      <c r="CH46" s="177">
        <v>0</v>
      </c>
      <c r="CI46" s="105">
        <v>0</v>
      </c>
      <c r="CJ46" s="177">
        <v>0</v>
      </c>
      <c r="CK46" s="105">
        <v>0</v>
      </c>
      <c r="CL46" s="177">
        <v>0</v>
      </c>
      <c r="CM46" s="105">
        <v>0</v>
      </c>
      <c r="CN46" s="177">
        <v>0</v>
      </c>
      <c r="CO46" s="105">
        <v>0</v>
      </c>
      <c r="CP46" s="177">
        <v>0</v>
      </c>
      <c r="CQ46" s="105">
        <v>0</v>
      </c>
      <c r="CR46" s="177">
        <v>0</v>
      </c>
      <c r="CS46" s="105" t="s">
        <v>303</v>
      </c>
      <c r="CT46" s="177" t="s">
        <v>303</v>
      </c>
      <c r="CU46" s="105" t="s">
        <v>303</v>
      </c>
      <c r="CV46" s="177" t="s">
        <v>303</v>
      </c>
      <c r="CW46" s="105">
        <v>0</v>
      </c>
      <c r="CX46" s="177" t="e">
        <v>#DIV/0!</v>
      </c>
      <c r="CY46" s="177" t="s">
        <v>303</v>
      </c>
      <c r="CZ46" s="177" t="s">
        <v>303</v>
      </c>
      <c r="DA46" s="177">
        <v>0</v>
      </c>
      <c r="DB46" s="177">
        <v>0</v>
      </c>
      <c r="DC46" s="442"/>
      <c r="DD46" s="442"/>
      <c r="DE46" s="442"/>
      <c r="DF46" s="442"/>
      <c r="DG46" s="442"/>
      <c r="DH46" s="442"/>
      <c r="DI46" s="442"/>
      <c r="DJ46" s="442"/>
      <c r="DK46" s="442"/>
      <c r="DL46" s="442"/>
      <c r="DM46" s="442"/>
      <c r="DN46" s="442"/>
      <c r="DO46" s="442"/>
      <c r="DP46" s="442"/>
      <c r="DQ46" s="442"/>
      <c r="DR46" s="442"/>
      <c r="DS46" s="442"/>
      <c r="DT46" s="442"/>
      <c r="DU46" s="442"/>
      <c r="DV46" s="442"/>
      <c r="DW46" s="442"/>
      <c r="DX46" s="442"/>
      <c r="DY46" s="442"/>
      <c r="DZ46" s="442"/>
      <c r="EA46" s="442"/>
      <c r="EB46" s="442"/>
      <c r="EC46" s="442"/>
    </row>
    <row r="47" spans="1:133" s="141" customFormat="1" ht="20.100000000000001" customHeight="1">
      <c r="A47" s="181"/>
      <c r="B47" s="376" t="s">
        <v>323</v>
      </c>
      <c r="C47" s="176">
        <v>0</v>
      </c>
      <c r="D47" s="177">
        <v>0</v>
      </c>
      <c r="E47" s="105">
        <v>0</v>
      </c>
      <c r="F47" s="177">
        <v>0</v>
      </c>
      <c r="G47" s="105">
        <v>0</v>
      </c>
      <c r="H47" s="177">
        <v>0</v>
      </c>
      <c r="I47" s="105">
        <v>0</v>
      </c>
      <c r="J47" s="177">
        <v>0</v>
      </c>
      <c r="K47" s="105">
        <v>0</v>
      </c>
      <c r="L47" s="177">
        <v>0</v>
      </c>
      <c r="M47" s="105">
        <v>0</v>
      </c>
      <c r="N47" s="177">
        <v>0</v>
      </c>
      <c r="O47" s="105">
        <v>0</v>
      </c>
      <c r="P47" s="177">
        <v>0</v>
      </c>
      <c r="Q47" s="105">
        <v>0</v>
      </c>
      <c r="R47" s="177">
        <v>0</v>
      </c>
      <c r="S47" s="105">
        <v>0</v>
      </c>
      <c r="T47" s="177">
        <v>0</v>
      </c>
      <c r="U47" s="176">
        <v>0</v>
      </c>
      <c r="V47" s="176">
        <v>0</v>
      </c>
      <c r="W47" s="176">
        <v>0</v>
      </c>
      <c r="X47" s="176">
        <v>0</v>
      </c>
      <c r="Y47" s="176">
        <v>0</v>
      </c>
      <c r="Z47" s="176">
        <v>0</v>
      </c>
      <c r="AA47" s="176">
        <v>0</v>
      </c>
      <c r="AB47" s="176">
        <v>0</v>
      </c>
      <c r="AC47" s="176">
        <v>0</v>
      </c>
      <c r="AD47" s="176">
        <v>0</v>
      </c>
      <c r="AE47" s="176">
        <v>0</v>
      </c>
      <c r="AF47" s="176">
        <v>0</v>
      </c>
      <c r="AG47" s="105">
        <v>0</v>
      </c>
      <c r="AH47" s="177">
        <v>0</v>
      </c>
      <c r="AI47" s="105">
        <v>0</v>
      </c>
      <c r="AJ47" s="177">
        <v>0</v>
      </c>
      <c r="AK47" s="105">
        <v>0</v>
      </c>
      <c r="AL47" s="177">
        <v>0</v>
      </c>
      <c r="AM47" s="105">
        <v>0</v>
      </c>
      <c r="AN47" s="177">
        <v>0</v>
      </c>
      <c r="AO47" s="105">
        <v>0</v>
      </c>
      <c r="AP47" s="177">
        <v>0</v>
      </c>
      <c r="AQ47" s="105">
        <v>0</v>
      </c>
      <c r="AR47" s="177">
        <v>0</v>
      </c>
      <c r="AS47" s="105" t="s">
        <v>303</v>
      </c>
      <c r="AT47" s="177" t="s">
        <v>303</v>
      </c>
      <c r="AU47" s="105">
        <v>0</v>
      </c>
      <c r="AV47" s="177">
        <v>0</v>
      </c>
      <c r="AW47" s="105">
        <v>0</v>
      </c>
      <c r="AX47" s="177">
        <v>0</v>
      </c>
      <c r="AY47" s="105">
        <v>0</v>
      </c>
      <c r="AZ47" s="177">
        <v>0</v>
      </c>
      <c r="BA47" s="105">
        <v>0</v>
      </c>
      <c r="BB47" s="177">
        <v>0</v>
      </c>
      <c r="BC47" s="105">
        <v>0</v>
      </c>
      <c r="BD47" s="177">
        <v>0</v>
      </c>
      <c r="BE47" s="105">
        <v>0</v>
      </c>
      <c r="BF47" s="177">
        <v>0</v>
      </c>
      <c r="BG47" s="105">
        <v>0</v>
      </c>
      <c r="BH47" s="177">
        <v>0</v>
      </c>
      <c r="BI47" s="105">
        <v>0</v>
      </c>
      <c r="BJ47" s="177">
        <v>0</v>
      </c>
      <c r="BK47" s="105">
        <v>0</v>
      </c>
      <c r="BL47" s="177">
        <v>0</v>
      </c>
      <c r="BM47" s="105" t="s">
        <v>303</v>
      </c>
      <c r="BN47" s="177" t="s">
        <v>303</v>
      </c>
      <c r="BO47" s="105">
        <v>0</v>
      </c>
      <c r="BP47" s="177">
        <v>0</v>
      </c>
      <c r="BQ47" s="105">
        <v>0</v>
      </c>
      <c r="BR47" s="177" t="e">
        <v>#DIV/0!</v>
      </c>
      <c r="BS47" s="105">
        <v>0</v>
      </c>
      <c r="BT47" s="177">
        <v>0</v>
      </c>
      <c r="BU47" s="105">
        <v>0</v>
      </c>
      <c r="BV47" s="177">
        <v>0</v>
      </c>
      <c r="BW47" s="105">
        <v>0</v>
      </c>
      <c r="BX47" s="177">
        <v>0</v>
      </c>
      <c r="BY47" s="105">
        <v>0</v>
      </c>
      <c r="BZ47" s="177">
        <v>0</v>
      </c>
      <c r="CA47" s="105">
        <v>0</v>
      </c>
      <c r="CB47" s="177">
        <v>0</v>
      </c>
      <c r="CC47" s="105">
        <v>0</v>
      </c>
      <c r="CD47" s="177">
        <v>0</v>
      </c>
      <c r="CE47" s="105">
        <v>0</v>
      </c>
      <c r="CF47" s="177">
        <v>0</v>
      </c>
      <c r="CG47" s="105">
        <v>0</v>
      </c>
      <c r="CH47" s="177">
        <v>0</v>
      </c>
      <c r="CI47" s="105">
        <v>0</v>
      </c>
      <c r="CJ47" s="177">
        <v>0</v>
      </c>
      <c r="CK47" s="105">
        <v>0</v>
      </c>
      <c r="CL47" s="177">
        <v>0</v>
      </c>
      <c r="CM47" s="105">
        <v>0</v>
      </c>
      <c r="CN47" s="177">
        <v>0</v>
      </c>
      <c r="CO47" s="105">
        <v>0</v>
      </c>
      <c r="CP47" s="177">
        <v>0</v>
      </c>
      <c r="CQ47" s="105">
        <v>0</v>
      </c>
      <c r="CR47" s="177">
        <v>0</v>
      </c>
      <c r="CS47" s="105" t="s">
        <v>303</v>
      </c>
      <c r="CT47" s="177" t="s">
        <v>303</v>
      </c>
      <c r="CU47" s="105" t="s">
        <v>303</v>
      </c>
      <c r="CV47" s="177" t="s">
        <v>303</v>
      </c>
      <c r="CW47" s="105">
        <v>0</v>
      </c>
      <c r="CX47" s="177" t="e">
        <v>#DIV/0!</v>
      </c>
      <c r="CY47" s="177" t="s">
        <v>303</v>
      </c>
      <c r="CZ47" s="177" t="s">
        <v>303</v>
      </c>
      <c r="DA47" s="177">
        <v>0</v>
      </c>
      <c r="DB47" s="177">
        <v>0</v>
      </c>
      <c r="DC47" s="442"/>
      <c r="DD47" s="442"/>
      <c r="DE47" s="442"/>
      <c r="DF47" s="442"/>
      <c r="DG47" s="442"/>
      <c r="DH47" s="442"/>
      <c r="DI47" s="442"/>
      <c r="DJ47" s="442"/>
      <c r="DK47" s="442"/>
      <c r="DL47" s="442"/>
      <c r="DM47" s="442"/>
      <c r="DN47" s="442"/>
      <c r="DO47" s="442"/>
      <c r="DP47" s="442"/>
      <c r="DQ47" s="442"/>
      <c r="DR47" s="442"/>
      <c r="DS47" s="442"/>
      <c r="DT47" s="442"/>
      <c r="DU47" s="442"/>
      <c r="DV47" s="442"/>
      <c r="DW47" s="442"/>
      <c r="DX47" s="442"/>
      <c r="DY47" s="442"/>
      <c r="DZ47" s="442"/>
      <c r="EA47" s="442"/>
      <c r="EB47" s="442"/>
      <c r="EC47" s="442"/>
    </row>
    <row r="48" spans="1:133" s="138" customFormat="1" ht="20.100000000000001" customHeight="1">
      <c r="A48" s="181"/>
      <c r="B48" s="377"/>
      <c r="C48" s="373"/>
      <c r="D48" s="374"/>
      <c r="E48" s="375"/>
      <c r="F48" s="374"/>
      <c r="G48" s="375"/>
      <c r="H48" s="374"/>
      <c r="I48" s="375"/>
      <c r="J48" s="374"/>
      <c r="K48" s="375"/>
      <c r="L48" s="374"/>
      <c r="M48" s="375"/>
      <c r="N48" s="374"/>
      <c r="O48" s="375"/>
      <c r="P48" s="374"/>
      <c r="Q48" s="375"/>
      <c r="R48" s="374"/>
      <c r="S48" s="375"/>
      <c r="T48" s="374"/>
      <c r="U48" s="373"/>
      <c r="V48" s="373"/>
      <c r="W48" s="373"/>
      <c r="X48" s="373"/>
      <c r="Y48" s="373"/>
      <c r="Z48" s="373"/>
      <c r="AA48" s="373"/>
      <c r="AB48" s="373"/>
      <c r="AC48" s="373"/>
      <c r="AD48" s="373"/>
      <c r="AE48" s="373"/>
      <c r="AF48" s="373"/>
      <c r="AG48" s="375"/>
      <c r="AH48" s="374"/>
      <c r="AI48" s="375"/>
      <c r="AJ48" s="374"/>
      <c r="AK48" s="375"/>
      <c r="AL48" s="374"/>
      <c r="AM48" s="375"/>
      <c r="AN48" s="374"/>
      <c r="AO48" s="375"/>
      <c r="AP48" s="374"/>
      <c r="AQ48" s="375"/>
      <c r="AR48" s="374"/>
      <c r="AS48" s="375"/>
      <c r="AT48" s="374"/>
      <c r="AU48" s="375"/>
      <c r="AV48" s="374"/>
      <c r="AW48" s="375"/>
      <c r="AX48" s="374"/>
      <c r="AY48" s="375"/>
      <c r="AZ48" s="374"/>
      <c r="BA48" s="375"/>
      <c r="BB48" s="374"/>
      <c r="BC48" s="375"/>
      <c r="BD48" s="374"/>
      <c r="BE48" s="375"/>
      <c r="BF48" s="374"/>
      <c r="BG48" s="375"/>
      <c r="BH48" s="374"/>
      <c r="BI48" s="375"/>
      <c r="BJ48" s="374"/>
      <c r="BK48" s="375"/>
      <c r="BL48" s="374"/>
      <c r="BM48" s="375"/>
      <c r="BN48" s="374"/>
      <c r="BO48" s="375"/>
      <c r="BP48" s="374"/>
      <c r="BQ48" s="375"/>
      <c r="BR48" s="374"/>
      <c r="BS48" s="375"/>
      <c r="BT48" s="374"/>
      <c r="BU48" s="375"/>
      <c r="BV48" s="374"/>
      <c r="BW48" s="375"/>
      <c r="BX48" s="374"/>
      <c r="BY48" s="375"/>
      <c r="BZ48" s="374"/>
      <c r="CA48" s="375"/>
      <c r="CB48" s="374"/>
      <c r="CC48" s="375"/>
      <c r="CD48" s="374"/>
      <c r="CE48" s="375"/>
      <c r="CF48" s="374"/>
      <c r="CG48" s="375"/>
      <c r="CH48" s="374"/>
      <c r="CI48" s="375"/>
      <c r="CJ48" s="374"/>
      <c r="CK48" s="375"/>
      <c r="CL48" s="374"/>
      <c r="CM48" s="375"/>
      <c r="CN48" s="374"/>
      <c r="CO48" s="375"/>
      <c r="CP48" s="374"/>
      <c r="CQ48" s="375"/>
      <c r="CR48" s="374"/>
      <c r="CS48" s="375"/>
      <c r="CT48" s="374"/>
      <c r="CU48" s="375"/>
      <c r="CV48" s="374"/>
      <c r="CW48" s="375"/>
      <c r="CX48" s="374"/>
      <c r="CY48" s="374"/>
      <c r="CZ48" s="374"/>
      <c r="DA48" s="374"/>
      <c r="DB48" s="374"/>
      <c r="DC48" s="442"/>
      <c r="DD48" s="442"/>
      <c r="DE48" s="442"/>
      <c r="DF48" s="442"/>
      <c r="DG48" s="442"/>
      <c r="DH48" s="442"/>
      <c r="DI48" s="442"/>
      <c r="DJ48" s="442"/>
      <c r="DK48" s="442"/>
      <c r="DL48" s="442"/>
      <c r="DM48" s="442"/>
      <c r="DN48" s="442"/>
      <c r="DO48" s="442"/>
      <c r="DP48" s="442"/>
      <c r="DQ48" s="442"/>
      <c r="DR48" s="442"/>
      <c r="DS48" s="442"/>
      <c r="DT48" s="442"/>
      <c r="DU48" s="442"/>
      <c r="DV48" s="442"/>
      <c r="DW48" s="442"/>
      <c r="DX48" s="442"/>
      <c r="DY48" s="442"/>
      <c r="DZ48" s="442"/>
      <c r="EA48" s="442"/>
      <c r="EB48" s="442"/>
      <c r="EC48" s="442"/>
    </row>
    <row r="49" spans="1:133" s="138" customFormat="1" ht="20.100000000000001" customHeight="1">
      <c r="A49" s="181"/>
      <c r="B49" s="377" t="s">
        <v>324</v>
      </c>
      <c r="C49" s="373"/>
      <c r="D49" s="374"/>
      <c r="E49" s="375"/>
      <c r="F49" s="374"/>
      <c r="G49" s="375"/>
      <c r="H49" s="374"/>
      <c r="I49" s="375"/>
      <c r="J49" s="374"/>
      <c r="K49" s="375"/>
      <c r="L49" s="374"/>
      <c r="M49" s="375"/>
      <c r="N49" s="374"/>
      <c r="O49" s="375"/>
      <c r="P49" s="374"/>
      <c r="Q49" s="375"/>
      <c r="R49" s="374"/>
      <c r="S49" s="375"/>
      <c r="T49" s="374"/>
      <c r="U49" s="373"/>
      <c r="V49" s="373"/>
      <c r="W49" s="373"/>
      <c r="X49" s="373"/>
      <c r="Y49" s="373"/>
      <c r="Z49" s="373"/>
      <c r="AA49" s="373"/>
      <c r="AB49" s="373"/>
      <c r="AC49" s="373"/>
      <c r="AD49" s="373"/>
      <c r="AE49" s="373"/>
      <c r="AF49" s="373"/>
      <c r="AG49" s="375"/>
      <c r="AH49" s="374"/>
      <c r="AI49" s="375"/>
      <c r="AJ49" s="374"/>
      <c r="AK49" s="375"/>
      <c r="AL49" s="374"/>
      <c r="AM49" s="375"/>
      <c r="AN49" s="374"/>
      <c r="AO49" s="375"/>
      <c r="AP49" s="374"/>
      <c r="AQ49" s="375"/>
      <c r="AR49" s="374"/>
      <c r="AS49" s="375"/>
      <c r="AT49" s="374"/>
      <c r="AU49" s="375"/>
      <c r="AV49" s="374"/>
      <c r="AW49" s="375"/>
      <c r="AX49" s="374"/>
      <c r="AY49" s="375"/>
      <c r="AZ49" s="374"/>
      <c r="BA49" s="375"/>
      <c r="BB49" s="374"/>
      <c r="BC49" s="375"/>
      <c r="BD49" s="374"/>
      <c r="BE49" s="375"/>
      <c r="BF49" s="374"/>
      <c r="BG49" s="375"/>
      <c r="BH49" s="374"/>
      <c r="BI49" s="375"/>
      <c r="BJ49" s="374"/>
      <c r="BK49" s="375"/>
      <c r="BL49" s="374"/>
      <c r="BM49" s="375"/>
      <c r="BN49" s="374"/>
      <c r="BO49" s="375"/>
      <c r="BP49" s="374"/>
      <c r="BQ49" s="375"/>
      <c r="BR49" s="374"/>
      <c r="BS49" s="375"/>
      <c r="BT49" s="374"/>
      <c r="BU49" s="375"/>
      <c r="BV49" s="374"/>
      <c r="BW49" s="375"/>
      <c r="BX49" s="374"/>
      <c r="BY49" s="375"/>
      <c r="BZ49" s="374"/>
      <c r="CA49" s="375"/>
      <c r="CB49" s="374"/>
      <c r="CC49" s="375"/>
      <c r="CD49" s="374"/>
      <c r="CE49" s="375"/>
      <c r="CF49" s="374"/>
      <c r="CG49" s="375"/>
      <c r="CH49" s="374"/>
      <c r="CI49" s="375"/>
      <c r="CJ49" s="374"/>
      <c r="CK49" s="375"/>
      <c r="CL49" s="374"/>
      <c r="CM49" s="375"/>
      <c r="CN49" s="374"/>
      <c r="CO49" s="375"/>
      <c r="CP49" s="374"/>
      <c r="CQ49" s="375"/>
      <c r="CR49" s="374"/>
      <c r="CS49" s="375"/>
      <c r="CT49" s="374"/>
      <c r="CU49" s="375"/>
      <c r="CV49" s="374"/>
      <c r="CW49" s="375"/>
      <c r="CX49" s="374"/>
      <c r="CY49" s="374"/>
      <c r="CZ49" s="374"/>
      <c r="DA49" s="374"/>
      <c r="DB49" s="374"/>
      <c r="DC49" s="442"/>
      <c r="DD49" s="442"/>
      <c r="DE49" s="442"/>
      <c r="DF49" s="442"/>
      <c r="DG49" s="442"/>
      <c r="DH49" s="442"/>
      <c r="DI49" s="442"/>
      <c r="DJ49" s="442"/>
      <c r="DK49" s="442"/>
      <c r="DL49" s="442"/>
      <c r="DM49" s="442"/>
      <c r="DN49" s="442"/>
      <c r="DO49" s="442"/>
      <c r="DP49" s="442"/>
      <c r="DQ49" s="442"/>
      <c r="DR49" s="442"/>
      <c r="DS49" s="442"/>
      <c r="DT49" s="442"/>
      <c r="DU49" s="442"/>
      <c r="DV49" s="442"/>
      <c r="DW49" s="442"/>
      <c r="DX49" s="442"/>
      <c r="DY49" s="442"/>
      <c r="DZ49" s="442"/>
      <c r="EA49" s="442"/>
      <c r="EB49" s="442"/>
      <c r="EC49" s="442"/>
    </row>
    <row r="50" spans="1:133" s="141" customFormat="1" ht="20.100000000000001" customHeight="1">
      <c r="A50" s="181"/>
      <c r="B50" s="377" t="s">
        <v>316</v>
      </c>
      <c r="C50" s="176">
        <v>58426.223400560004</v>
      </c>
      <c r="D50" s="180">
        <v>100</v>
      </c>
      <c r="E50" s="105">
        <v>29488.678818999997</v>
      </c>
      <c r="F50" s="180">
        <v>100</v>
      </c>
      <c r="G50" s="105">
        <v>18631.392086450003</v>
      </c>
      <c r="H50" s="180">
        <v>100</v>
      </c>
      <c r="I50" s="105">
        <v>11467.915351740001</v>
      </c>
      <c r="J50" s="180">
        <v>100</v>
      </c>
      <c r="K50" s="105">
        <v>13868.215967000002</v>
      </c>
      <c r="L50" s="180">
        <v>100</v>
      </c>
      <c r="M50" s="105">
        <v>19143.943178999998</v>
      </c>
      <c r="N50" s="180">
        <v>100</v>
      </c>
      <c r="O50" s="105">
        <v>6457.7650239999984</v>
      </c>
      <c r="P50" s="180">
        <v>100</v>
      </c>
      <c r="Q50" s="105">
        <v>4209.6367130799999</v>
      </c>
      <c r="R50" s="180">
        <v>100</v>
      </c>
      <c r="S50" s="105">
        <v>5066.0144855999997</v>
      </c>
      <c r="T50" s="180">
        <v>100</v>
      </c>
      <c r="U50" s="179">
        <v>23664.775063219997</v>
      </c>
      <c r="V50" s="179">
        <v>100</v>
      </c>
      <c r="W50" s="179">
        <v>2197.6195270000003</v>
      </c>
      <c r="X50" s="179">
        <v>100</v>
      </c>
      <c r="Y50" s="179">
        <v>3338.3555109999998</v>
      </c>
      <c r="Z50" s="179">
        <v>100</v>
      </c>
      <c r="AA50" s="179">
        <v>1016.7369077200001</v>
      </c>
      <c r="AB50" s="179">
        <v>100</v>
      </c>
      <c r="AC50" s="179">
        <v>180.43182899999996</v>
      </c>
      <c r="AD50" s="179">
        <v>100</v>
      </c>
      <c r="AE50" s="179">
        <v>2769.0987480000003</v>
      </c>
      <c r="AF50" s="179">
        <v>100</v>
      </c>
      <c r="AG50" s="105">
        <v>261.826505</v>
      </c>
      <c r="AH50" s="180">
        <v>100</v>
      </c>
      <c r="AI50" s="105">
        <v>6158.1484394500003</v>
      </c>
      <c r="AJ50" s="180">
        <v>100</v>
      </c>
      <c r="AK50" s="105">
        <v>350.69726099999997</v>
      </c>
      <c r="AL50" s="180">
        <v>100</v>
      </c>
      <c r="AM50" s="105">
        <v>1868.9699419999999</v>
      </c>
      <c r="AN50" s="180">
        <v>100</v>
      </c>
      <c r="AO50" s="105">
        <v>2264.829013</v>
      </c>
      <c r="AP50" s="180">
        <v>100</v>
      </c>
      <c r="AQ50" s="105">
        <v>1474.9537780000001</v>
      </c>
      <c r="AR50" s="180">
        <v>100</v>
      </c>
      <c r="AS50" s="105" t="s">
        <v>303</v>
      </c>
      <c r="AT50" s="180" t="s">
        <v>303</v>
      </c>
      <c r="AU50" s="105">
        <v>1652.5143000000003</v>
      </c>
      <c r="AV50" s="180">
        <v>100</v>
      </c>
      <c r="AW50" s="105">
        <v>4258.2217449999998</v>
      </c>
      <c r="AX50" s="180">
        <v>100</v>
      </c>
      <c r="AY50" s="105">
        <v>1172.1217780000002</v>
      </c>
      <c r="AZ50" s="180">
        <v>100</v>
      </c>
      <c r="BA50" s="105">
        <v>1761.1365350000001</v>
      </c>
      <c r="BB50" s="180">
        <v>100</v>
      </c>
      <c r="BC50" s="105">
        <v>1.0233300000000001</v>
      </c>
      <c r="BD50" s="180">
        <v>100</v>
      </c>
      <c r="BE50" s="105">
        <v>509.36748735999998</v>
      </c>
      <c r="BF50" s="180">
        <v>100</v>
      </c>
      <c r="BG50" s="105">
        <v>338.34384506999999</v>
      </c>
      <c r="BH50" s="180">
        <v>100</v>
      </c>
      <c r="BI50" s="105">
        <v>82.541446000000008</v>
      </c>
      <c r="BJ50" s="180">
        <v>100</v>
      </c>
      <c r="BK50" s="105">
        <v>981.83371200000011</v>
      </c>
      <c r="BL50" s="180">
        <v>100</v>
      </c>
      <c r="BM50" s="105" t="s">
        <v>303</v>
      </c>
      <c r="BN50" s="180" t="s">
        <v>303</v>
      </c>
      <c r="BO50" s="105">
        <v>255.03869363000001</v>
      </c>
      <c r="BP50" s="180">
        <v>100</v>
      </c>
      <c r="BQ50" s="105">
        <v>0</v>
      </c>
      <c r="BR50" s="180" t="e">
        <v>#DIV/0!</v>
      </c>
      <c r="BS50" s="105">
        <v>227.20311609000001</v>
      </c>
      <c r="BT50" s="180">
        <v>100</v>
      </c>
      <c r="BU50" s="105">
        <v>28.89324839</v>
      </c>
      <c r="BV50" s="180">
        <v>100</v>
      </c>
      <c r="BW50" s="105">
        <v>117.53078599999999</v>
      </c>
      <c r="BX50" s="180">
        <v>100</v>
      </c>
      <c r="BY50" s="105">
        <v>1512.3179110000001</v>
      </c>
      <c r="BZ50" s="180">
        <v>100</v>
      </c>
      <c r="CA50" s="105">
        <v>218.19495775999997</v>
      </c>
      <c r="CB50" s="180">
        <v>100</v>
      </c>
      <c r="CC50" s="105">
        <v>163.80353700000001</v>
      </c>
      <c r="CD50" s="180">
        <v>100</v>
      </c>
      <c r="CE50" s="105">
        <v>36.572570999999996</v>
      </c>
      <c r="CF50" s="180">
        <v>100</v>
      </c>
      <c r="CG50" s="105">
        <v>191.40442554999998</v>
      </c>
      <c r="CH50" s="180">
        <v>100</v>
      </c>
      <c r="CI50" s="105">
        <v>0.89122391000000001</v>
      </c>
      <c r="CJ50" s="180">
        <v>100</v>
      </c>
      <c r="CK50" s="105">
        <v>117.761253</v>
      </c>
      <c r="CL50" s="180">
        <v>100</v>
      </c>
      <c r="CM50" s="105">
        <v>70.713894999999994</v>
      </c>
      <c r="CN50" s="180">
        <v>100</v>
      </c>
      <c r="CO50" s="105">
        <v>12.384975000000001</v>
      </c>
      <c r="CP50" s="180">
        <v>100</v>
      </c>
      <c r="CQ50" s="105">
        <v>11.426660929999999</v>
      </c>
      <c r="CR50" s="180">
        <v>100</v>
      </c>
      <c r="CS50" s="105" t="s">
        <v>303</v>
      </c>
      <c r="CT50" s="180" t="s">
        <v>303</v>
      </c>
      <c r="CU50" s="105" t="s">
        <v>303</v>
      </c>
      <c r="CV50" s="180" t="s">
        <v>303</v>
      </c>
      <c r="CW50" s="105">
        <v>0</v>
      </c>
      <c r="CX50" s="180" t="e">
        <v>#DIV/0!</v>
      </c>
      <c r="CY50" s="180" t="s">
        <v>303</v>
      </c>
      <c r="CZ50" s="180" t="s">
        <v>303</v>
      </c>
      <c r="DA50" s="180">
        <v>56.333578000000003</v>
      </c>
      <c r="DB50" s="180">
        <v>100</v>
      </c>
      <c r="DC50" s="442"/>
      <c r="DD50" s="442"/>
      <c r="DE50" s="442"/>
      <c r="DF50" s="442"/>
      <c r="DG50" s="442"/>
      <c r="DH50" s="442"/>
      <c r="DI50" s="442"/>
      <c r="DJ50" s="442"/>
      <c r="DK50" s="442"/>
      <c r="DL50" s="442"/>
      <c r="DM50" s="442"/>
      <c r="DN50" s="442"/>
      <c r="DO50" s="442"/>
      <c r="DP50" s="442"/>
      <c r="DQ50" s="442"/>
      <c r="DR50" s="442"/>
      <c r="DS50" s="442"/>
      <c r="DT50" s="442"/>
      <c r="DU50" s="442"/>
      <c r="DV50" s="442"/>
      <c r="DW50" s="442"/>
      <c r="DX50" s="442"/>
      <c r="DY50" s="442"/>
      <c r="DZ50" s="442"/>
      <c r="EA50" s="442"/>
      <c r="EB50" s="442"/>
      <c r="EC50" s="442"/>
    </row>
    <row r="51" spans="1:133" s="141" customFormat="1" ht="20.100000000000001" customHeight="1">
      <c r="A51" s="181"/>
      <c r="B51" s="376" t="s">
        <v>317</v>
      </c>
      <c r="C51" s="176">
        <v>8366.6501314299985</v>
      </c>
      <c r="D51" s="177">
        <v>14.320025571513845</v>
      </c>
      <c r="E51" s="105">
        <v>6347.7217389999987</v>
      </c>
      <c r="F51" s="177">
        <v>21.525961803721319</v>
      </c>
      <c r="G51" s="105">
        <v>3608.7052939599998</v>
      </c>
      <c r="H51" s="177">
        <v>19.368951483686995</v>
      </c>
      <c r="I51" s="105">
        <v>1969.1077480700001</v>
      </c>
      <c r="J51" s="177">
        <v>17.170581467286745</v>
      </c>
      <c r="K51" s="105">
        <v>2675.4202059999993</v>
      </c>
      <c r="L51" s="177">
        <v>19.291740281275352</v>
      </c>
      <c r="M51" s="105">
        <v>3791.699880000001</v>
      </c>
      <c r="N51" s="177">
        <v>19.806263759491916</v>
      </c>
      <c r="O51" s="105">
        <v>2426.9136349999999</v>
      </c>
      <c r="P51" s="177">
        <v>37.581324591100525</v>
      </c>
      <c r="Q51" s="105">
        <v>1105.96724705</v>
      </c>
      <c r="R51" s="177">
        <v>26.272272940170506</v>
      </c>
      <c r="S51" s="105">
        <v>1449.37173564</v>
      </c>
      <c r="T51" s="177">
        <v>28.60970373771724</v>
      </c>
      <c r="U51" s="176">
        <v>1277.66507591</v>
      </c>
      <c r="V51" s="176">
        <v>5.3990163544624536</v>
      </c>
      <c r="W51" s="176">
        <v>309.70727800000003</v>
      </c>
      <c r="X51" s="176">
        <v>14.092852479463794</v>
      </c>
      <c r="Y51" s="176">
        <v>1077.63044212</v>
      </c>
      <c r="Z51" s="176">
        <v>32.280278076111713</v>
      </c>
      <c r="AA51" s="176">
        <v>287.88163641</v>
      </c>
      <c r="AB51" s="176">
        <v>28.314270311635028</v>
      </c>
      <c r="AC51" s="176">
        <v>135.03485799999999</v>
      </c>
      <c r="AD51" s="176">
        <v>74.839821082786912</v>
      </c>
      <c r="AE51" s="176">
        <v>959.13961100000006</v>
      </c>
      <c r="AF51" s="176">
        <v>34.637248371613502</v>
      </c>
      <c r="AG51" s="105">
        <v>202.28996699999999</v>
      </c>
      <c r="AH51" s="177">
        <v>77.261072938356634</v>
      </c>
      <c r="AI51" s="105">
        <v>837.5687244500001</v>
      </c>
      <c r="AJ51" s="177">
        <v>13.600983033867978</v>
      </c>
      <c r="AK51" s="105">
        <v>46.868553000000006</v>
      </c>
      <c r="AL51" s="177">
        <v>13.364390946868562</v>
      </c>
      <c r="AM51" s="105">
        <v>482.385895</v>
      </c>
      <c r="AN51" s="177">
        <v>25.810254309590174</v>
      </c>
      <c r="AO51" s="105">
        <v>511.57757999999995</v>
      </c>
      <c r="AP51" s="177">
        <v>22.587911805419807</v>
      </c>
      <c r="AQ51" s="105">
        <v>478.88076799999999</v>
      </c>
      <c r="AR51" s="177">
        <v>32.467510178478278</v>
      </c>
      <c r="AS51" s="105" t="s">
        <v>303</v>
      </c>
      <c r="AT51" s="177" t="s">
        <v>303</v>
      </c>
      <c r="AU51" s="105">
        <v>271.09657900000002</v>
      </c>
      <c r="AV51" s="177">
        <v>16.405097311412071</v>
      </c>
      <c r="AW51" s="105">
        <v>364.15384299999999</v>
      </c>
      <c r="AX51" s="177">
        <v>8.5517820538018974</v>
      </c>
      <c r="AY51" s="105">
        <v>136.07692500000002</v>
      </c>
      <c r="AZ51" s="177">
        <v>11.609452836222278</v>
      </c>
      <c r="BA51" s="105">
        <v>105.575774</v>
      </c>
      <c r="BB51" s="177">
        <v>5.9947523602989694</v>
      </c>
      <c r="BC51" s="105">
        <v>1.0233300000000001</v>
      </c>
      <c r="BD51" s="177">
        <v>100</v>
      </c>
      <c r="BE51" s="105">
        <v>170.19236072000001</v>
      </c>
      <c r="BF51" s="177">
        <v>33.412489988728915</v>
      </c>
      <c r="BG51" s="105">
        <v>37.513033460000003</v>
      </c>
      <c r="BH51" s="177">
        <v>11.087251624819398</v>
      </c>
      <c r="BI51" s="105">
        <v>57.108269000000007</v>
      </c>
      <c r="BJ51" s="177">
        <v>69.187386176878945</v>
      </c>
      <c r="BK51" s="105">
        <v>330.60670399999998</v>
      </c>
      <c r="BL51" s="177">
        <v>33.672372414932923</v>
      </c>
      <c r="BM51" s="105" t="s">
        <v>303</v>
      </c>
      <c r="BN51" s="177" t="s">
        <v>303</v>
      </c>
      <c r="BO51" s="105">
        <v>84.51269004000001</v>
      </c>
      <c r="BP51" s="177">
        <v>33.137203158124571</v>
      </c>
      <c r="BQ51" s="105">
        <v>0</v>
      </c>
      <c r="BR51" s="177" t="e">
        <v>#DIV/0!</v>
      </c>
      <c r="BS51" s="105">
        <v>48.13152616</v>
      </c>
      <c r="BT51" s="177">
        <v>21.184360051177322</v>
      </c>
      <c r="BU51" s="105">
        <v>28.89324839</v>
      </c>
      <c r="BV51" s="177">
        <v>100</v>
      </c>
      <c r="BW51" s="105">
        <v>24.877844</v>
      </c>
      <c r="BX51" s="177">
        <v>21.167087234488505</v>
      </c>
      <c r="BY51" s="105">
        <v>130.14074600000001</v>
      </c>
      <c r="BZ51" s="177">
        <v>8.6053828400369987</v>
      </c>
      <c r="CA51" s="105">
        <v>23.608487759999996</v>
      </c>
      <c r="CB51" s="177">
        <v>10.819905282122868</v>
      </c>
      <c r="CC51" s="105">
        <v>38.178269999999998</v>
      </c>
      <c r="CD51" s="177">
        <v>23.307353857688675</v>
      </c>
      <c r="CE51" s="105">
        <v>16.752061999999999</v>
      </c>
      <c r="CF51" s="177">
        <v>45.804988662131521</v>
      </c>
      <c r="CG51" s="105">
        <v>23.01448431</v>
      </c>
      <c r="CH51" s="177">
        <v>12.02400845428101</v>
      </c>
      <c r="CI51" s="105">
        <v>0.89122391000000001</v>
      </c>
      <c r="CJ51" s="177">
        <v>100</v>
      </c>
      <c r="CK51" s="105">
        <v>11.0455691</v>
      </c>
      <c r="CL51" s="177">
        <v>9.3796293930398313</v>
      </c>
      <c r="CM51" s="105">
        <v>18.828635999999999</v>
      </c>
      <c r="CN51" s="177">
        <v>26.626501057536149</v>
      </c>
      <c r="CO51" s="105">
        <v>7.2520340000000001</v>
      </c>
      <c r="CP51" s="177">
        <v>58.555095993330632</v>
      </c>
      <c r="CQ51" s="105">
        <v>1.6326739999999999E-2</v>
      </c>
      <c r="CR51" s="177">
        <v>0.14288286053133109</v>
      </c>
      <c r="CS51" s="105" t="s">
        <v>303</v>
      </c>
      <c r="CT51" s="177" t="s">
        <v>303</v>
      </c>
      <c r="CU51" s="105" t="s">
        <v>303</v>
      </c>
      <c r="CV51" s="177" t="s">
        <v>303</v>
      </c>
      <c r="CW51" s="105">
        <v>0</v>
      </c>
      <c r="CX51" s="177" t="e">
        <v>#DIV/0!</v>
      </c>
      <c r="CY51" s="177" t="s">
        <v>303</v>
      </c>
      <c r="CZ51" s="177" t="s">
        <v>303</v>
      </c>
      <c r="DA51" s="177">
        <v>4.4143279999999994</v>
      </c>
      <c r="DB51" s="177">
        <v>7.836051173600227</v>
      </c>
      <c r="DC51" s="442"/>
      <c r="DD51" s="442"/>
      <c r="DE51" s="442"/>
      <c r="DF51" s="442"/>
      <c r="DG51" s="442"/>
      <c r="DH51" s="442"/>
      <c r="DI51" s="442"/>
      <c r="DJ51" s="442"/>
      <c r="DK51" s="442"/>
      <c r="DL51" s="442"/>
      <c r="DM51" s="442"/>
      <c r="DN51" s="442"/>
      <c r="DO51" s="442"/>
      <c r="DP51" s="442"/>
      <c r="DQ51" s="442"/>
      <c r="DR51" s="442"/>
      <c r="DS51" s="442"/>
      <c r="DT51" s="442"/>
      <c r="DU51" s="442"/>
      <c r="DV51" s="442"/>
      <c r="DW51" s="442"/>
      <c r="DX51" s="442"/>
      <c r="DY51" s="442"/>
      <c r="DZ51" s="442"/>
      <c r="EA51" s="442"/>
      <c r="EB51" s="442"/>
      <c r="EC51" s="442"/>
    </row>
    <row r="52" spans="1:133" s="141" customFormat="1" ht="20.100000000000001" customHeight="1">
      <c r="A52" s="181"/>
      <c r="B52" s="376" t="s">
        <v>318</v>
      </c>
      <c r="C52" s="176">
        <v>9015.5192937400025</v>
      </c>
      <c r="D52" s="180">
        <v>15.43060422018239</v>
      </c>
      <c r="E52" s="105">
        <v>3693.9096879999997</v>
      </c>
      <c r="F52" s="180">
        <v>12.526535049850922</v>
      </c>
      <c r="G52" s="105">
        <v>3338.3434732699998</v>
      </c>
      <c r="H52" s="180">
        <v>17.917842412311568</v>
      </c>
      <c r="I52" s="105">
        <v>2058.6850072800003</v>
      </c>
      <c r="J52" s="180">
        <v>17.951693434566906</v>
      </c>
      <c r="K52" s="105">
        <v>625.02133900000013</v>
      </c>
      <c r="L52" s="180">
        <v>4.5068618810614458</v>
      </c>
      <c r="M52" s="105">
        <v>1861.9208659999999</v>
      </c>
      <c r="N52" s="180">
        <v>9.725900503311351</v>
      </c>
      <c r="O52" s="105">
        <v>190.91510699999998</v>
      </c>
      <c r="P52" s="180">
        <v>2.956365031717203</v>
      </c>
      <c r="Q52" s="105">
        <v>592.40402843999993</v>
      </c>
      <c r="R52" s="180">
        <v>14.072568936870677</v>
      </c>
      <c r="S52" s="105">
        <v>500.76642295000005</v>
      </c>
      <c r="T52" s="180">
        <v>9.8848201949168164</v>
      </c>
      <c r="U52" s="179">
        <v>1759.9104256000003</v>
      </c>
      <c r="V52" s="179">
        <v>7.4368356381940375</v>
      </c>
      <c r="W52" s="179">
        <v>162.70192800000001</v>
      </c>
      <c r="X52" s="179">
        <v>7.4035530719053346</v>
      </c>
      <c r="Y52" s="179">
        <v>236.03699566999995</v>
      </c>
      <c r="Z52" s="179">
        <v>7.0704571425137228</v>
      </c>
      <c r="AA52" s="179">
        <v>30.754371650000003</v>
      </c>
      <c r="AB52" s="179">
        <v>3.0248111794196295</v>
      </c>
      <c r="AC52" s="179">
        <v>44.543365999999999</v>
      </c>
      <c r="AD52" s="179">
        <v>24.68708888385763</v>
      </c>
      <c r="AE52" s="179">
        <v>137.32264699999999</v>
      </c>
      <c r="AF52" s="179">
        <v>4.9591097861418687</v>
      </c>
      <c r="AG52" s="105">
        <v>57.782718000000003</v>
      </c>
      <c r="AH52" s="180">
        <v>22.069086550271145</v>
      </c>
      <c r="AI52" s="105">
        <v>387.02597833999999</v>
      </c>
      <c r="AJ52" s="180">
        <v>6.2847783249370046</v>
      </c>
      <c r="AK52" s="105">
        <v>7.9849549999999994</v>
      </c>
      <c r="AL52" s="180">
        <v>2.2768797729503794</v>
      </c>
      <c r="AM52" s="105">
        <v>140.22518299999999</v>
      </c>
      <c r="AN52" s="180">
        <v>7.5028056818262083</v>
      </c>
      <c r="AO52" s="105">
        <v>86.611230000000006</v>
      </c>
      <c r="AP52" s="180">
        <v>3.8241840555227822</v>
      </c>
      <c r="AQ52" s="105">
        <v>16.752447</v>
      </c>
      <c r="AR52" s="180">
        <v>1.1357947109851736</v>
      </c>
      <c r="AS52" s="105" t="s">
        <v>303</v>
      </c>
      <c r="AT52" s="180" t="s">
        <v>303</v>
      </c>
      <c r="AU52" s="105">
        <v>66.316887000000008</v>
      </c>
      <c r="AV52" s="180">
        <v>4.0130900531390257</v>
      </c>
      <c r="AW52" s="105">
        <v>362.54778299999998</v>
      </c>
      <c r="AX52" s="180">
        <v>8.514065370731414</v>
      </c>
      <c r="AY52" s="105">
        <v>54.248325999999999</v>
      </c>
      <c r="AZ52" s="180">
        <v>4.6282158576188479</v>
      </c>
      <c r="BA52" s="105">
        <v>299.04991300000006</v>
      </c>
      <c r="BB52" s="180">
        <v>16.980507022415502</v>
      </c>
      <c r="BC52" s="105">
        <v>0</v>
      </c>
      <c r="BD52" s="180">
        <v>0</v>
      </c>
      <c r="BE52" s="105">
        <v>84.454098859999988</v>
      </c>
      <c r="BF52" s="180">
        <v>16.580190325400824</v>
      </c>
      <c r="BG52" s="105">
        <v>49.223022190000002</v>
      </c>
      <c r="BH52" s="180">
        <v>14.548224508064051</v>
      </c>
      <c r="BI52" s="105">
        <v>25.433177000000001</v>
      </c>
      <c r="BJ52" s="180">
        <v>30.812613823121048</v>
      </c>
      <c r="BK52" s="105">
        <v>177.43879500000003</v>
      </c>
      <c r="BL52" s="180">
        <v>18.07218399932065</v>
      </c>
      <c r="BM52" s="105" t="s">
        <v>303</v>
      </c>
      <c r="BN52" s="180" t="s">
        <v>303</v>
      </c>
      <c r="BO52" s="105">
        <v>26.703033359999999</v>
      </c>
      <c r="BP52" s="180">
        <v>10.470189044623831</v>
      </c>
      <c r="BQ52" s="105">
        <v>0</v>
      </c>
      <c r="BR52" s="180" t="e">
        <v>#DIV/0!</v>
      </c>
      <c r="BS52" s="105">
        <v>16.33184266</v>
      </c>
      <c r="BT52" s="180">
        <v>7.1882124422671252</v>
      </c>
      <c r="BU52" s="105">
        <v>0</v>
      </c>
      <c r="BV52" s="180">
        <v>0</v>
      </c>
      <c r="BW52" s="105">
        <v>9.1228909999999992</v>
      </c>
      <c r="BX52" s="180">
        <v>7.7621288093827605</v>
      </c>
      <c r="BY52" s="105">
        <v>29.103656000000001</v>
      </c>
      <c r="BZ52" s="180">
        <v>1.9244403434166562</v>
      </c>
      <c r="CA52" s="105">
        <v>19.46078713</v>
      </c>
      <c r="CB52" s="180">
        <v>8.9189903056355586</v>
      </c>
      <c r="CC52" s="105">
        <v>16.114451000000003</v>
      </c>
      <c r="CD52" s="180">
        <v>9.8376697445794488</v>
      </c>
      <c r="CE52" s="105">
        <v>0</v>
      </c>
      <c r="CF52" s="180">
        <v>0</v>
      </c>
      <c r="CG52" s="105">
        <v>0</v>
      </c>
      <c r="CH52" s="180">
        <v>0</v>
      </c>
      <c r="CI52" s="105">
        <v>0</v>
      </c>
      <c r="CJ52" s="180">
        <v>0</v>
      </c>
      <c r="CK52" s="105">
        <v>8.8039279000000015</v>
      </c>
      <c r="CL52" s="180">
        <v>7.4760820522179747</v>
      </c>
      <c r="CM52" s="105">
        <v>0</v>
      </c>
      <c r="CN52" s="180">
        <v>0</v>
      </c>
      <c r="CO52" s="105">
        <v>0</v>
      </c>
      <c r="CP52" s="180">
        <v>0</v>
      </c>
      <c r="CQ52" s="105">
        <v>0.40279045000000002</v>
      </c>
      <c r="CR52" s="180">
        <v>3.5250057078573005</v>
      </c>
      <c r="CS52" s="105" t="s">
        <v>303</v>
      </c>
      <c r="CT52" s="180" t="s">
        <v>303</v>
      </c>
      <c r="CU52" s="105" t="s">
        <v>303</v>
      </c>
      <c r="CV52" s="180" t="s">
        <v>303</v>
      </c>
      <c r="CW52" s="105">
        <v>0</v>
      </c>
      <c r="CX52" s="180" t="e">
        <v>#DIV/0!</v>
      </c>
      <c r="CY52" s="180" t="s">
        <v>303</v>
      </c>
      <c r="CZ52" s="180" t="s">
        <v>303</v>
      </c>
      <c r="DA52" s="180">
        <v>1.5577659999999998</v>
      </c>
      <c r="DB52" s="180">
        <v>2.7652530787233145</v>
      </c>
      <c r="DC52" s="442"/>
      <c r="DD52" s="442"/>
      <c r="DE52" s="442"/>
      <c r="DF52" s="442"/>
      <c r="DG52" s="442"/>
      <c r="DH52" s="442"/>
      <c r="DI52" s="442"/>
      <c r="DJ52" s="442"/>
      <c r="DK52" s="442"/>
      <c r="DL52" s="442"/>
      <c r="DM52" s="442"/>
      <c r="DN52" s="442"/>
      <c r="DO52" s="442"/>
      <c r="DP52" s="442"/>
      <c r="DQ52" s="442"/>
      <c r="DR52" s="442"/>
      <c r="DS52" s="442"/>
      <c r="DT52" s="442"/>
      <c r="DU52" s="442"/>
      <c r="DV52" s="442"/>
      <c r="DW52" s="442"/>
      <c r="DX52" s="442"/>
      <c r="DY52" s="442"/>
      <c r="DZ52" s="442"/>
      <c r="EA52" s="442"/>
      <c r="EB52" s="442"/>
      <c r="EC52" s="442"/>
    </row>
    <row r="53" spans="1:133" s="141" customFormat="1" ht="19.5" customHeight="1">
      <c r="A53" s="181"/>
      <c r="B53" s="376" t="s">
        <v>319</v>
      </c>
      <c r="C53" s="176">
        <v>9498.7141268100022</v>
      </c>
      <c r="D53" s="177">
        <v>16.257621276816874</v>
      </c>
      <c r="E53" s="105">
        <v>4404.4886559999995</v>
      </c>
      <c r="F53" s="177">
        <v>14.936202069392548</v>
      </c>
      <c r="G53" s="105">
        <v>4040.2034576200003</v>
      </c>
      <c r="H53" s="177">
        <v>21.684925307102024</v>
      </c>
      <c r="I53" s="105">
        <v>1204.10897043</v>
      </c>
      <c r="J53" s="177">
        <v>10.499806926524821</v>
      </c>
      <c r="K53" s="105">
        <v>828.00724700000001</v>
      </c>
      <c r="L53" s="177">
        <v>5.9705390294633265</v>
      </c>
      <c r="M53" s="105">
        <v>2640.1542929999996</v>
      </c>
      <c r="N53" s="177">
        <v>13.791068372455911</v>
      </c>
      <c r="O53" s="105">
        <v>247.659629</v>
      </c>
      <c r="P53" s="177">
        <v>3.8350672110178041</v>
      </c>
      <c r="Q53" s="105">
        <v>182.39983746999999</v>
      </c>
      <c r="R53" s="177">
        <v>4.3329116002636319</v>
      </c>
      <c r="S53" s="105">
        <v>494.74073254000007</v>
      </c>
      <c r="T53" s="177">
        <v>9.7658767843298975</v>
      </c>
      <c r="U53" s="176">
        <v>2111.4939963399997</v>
      </c>
      <c r="V53" s="176">
        <v>8.9225187676586124</v>
      </c>
      <c r="W53" s="176">
        <v>385.89153900000002</v>
      </c>
      <c r="X53" s="176">
        <v>17.55952448815313</v>
      </c>
      <c r="Y53" s="176">
        <v>346.24885804999997</v>
      </c>
      <c r="Z53" s="176">
        <v>10.371838976079621</v>
      </c>
      <c r="AA53" s="176">
        <v>11.94340948</v>
      </c>
      <c r="AB53" s="176">
        <v>1.1746804300418987</v>
      </c>
      <c r="AC53" s="176">
        <v>0.85360499999999995</v>
      </c>
      <c r="AD53" s="176">
        <v>0.47309003335547861</v>
      </c>
      <c r="AE53" s="176">
        <v>304.68045500000005</v>
      </c>
      <c r="AF53" s="176">
        <v>11.002874318586779</v>
      </c>
      <c r="AG53" s="105">
        <v>1.7538199999999999</v>
      </c>
      <c r="AH53" s="177">
        <v>0.66984051137221567</v>
      </c>
      <c r="AI53" s="105">
        <v>727.48702548000006</v>
      </c>
      <c r="AJ53" s="177">
        <v>11.813405159570557</v>
      </c>
      <c r="AK53" s="105">
        <v>2.1245159999999998</v>
      </c>
      <c r="AL53" s="177">
        <v>0.60579771679482841</v>
      </c>
      <c r="AM53" s="105">
        <v>211.096102</v>
      </c>
      <c r="AN53" s="177">
        <v>11.294783145313955</v>
      </c>
      <c r="AO53" s="105">
        <v>22.568238999999998</v>
      </c>
      <c r="AP53" s="177">
        <v>0.99646546694957938</v>
      </c>
      <c r="AQ53" s="105">
        <v>14.545359000000001</v>
      </c>
      <c r="AR53" s="177">
        <v>0.98615693704809781</v>
      </c>
      <c r="AS53" s="105" t="s">
        <v>303</v>
      </c>
      <c r="AT53" s="177" t="s">
        <v>303</v>
      </c>
      <c r="AU53" s="105">
        <v>101.51737800000001</v>
      </c>
      <c r="AV53" s="177">
        <v>6.1432072327604059</v>
      </c>
      <c r="AW53" s="105">
        <v>984.22977800000012</v>
      </c>
      <c r="AX53" s="177">
        <v>23.113633740555713</v>
      </c>
      <c r="AY53" s="105">
        <v>127.34035700000001</v>
      </c>
      <c r="AZ53" s="177">
        <v>10.864089328438363</v>
      </c>
      <c r="BA53" s="105">
        <v>87.338140999999993</v>
      </c>
      <c r="BB53" s="177">
        <v>4.959191934542428</v>
      </c>
      <c r="BC53" s="105">
        <v>0</v>
      </c>
      <c r="BD53" s="177">
        <v>0</v>
      </c>
      <c r="BE53" s="105">
        <v>46.540726639999995</v>
      </c>
      <c r="BF53" s="177">
        <v>9.1369645285402612</v>
      </c>
      <c r="BG53" s="105">
        <v>25.909952579999999</v>
      </c>
      <c r="BH53" s="177">
        <v>7.6578761391800949</v>
      </c>
      <c r="BI53" s="105">
        <v>0</v>
      </c>
      <c r="BJ53" s="177">
        <v>0</v>
      </c>
      <c r="BK53" s="105">
        <v>46.269826000000002</v>
      </c>
      <c r="BL53" s="177">
        <v>4.7125929202153936</v>
      </c>
      <c r="BM53" s="105" t="s">
        <v>303</v>
      </c>
      <c r="BN53" s="177" t="s">
        <v>303</v>
      </c>
      <c r="BO53" s="105">
        <v>1.0442771399999999</v>
      </c>
      <c r="BP53" s="177">
        <v>0.40945831596635912</v>
      </c>
      <c r="BQ53" s="105">
        <v>0</v>
      </c>
      <c r="BR53" s="177" t="e">
        <v>#DIV/0!</v>
      </c>
      <c r="BS53" s="105">
        <v>14.426306030000001</v>
      </c>
      <c r="BT53" s="177">
        <v>6.3495194424558132</v>
      </c>
      <c r="BU53" s="105">
        <v>0</v>
      </c>
      <c r="BV53" s="177">
        <v>0</v>
      </c>
      <c r="BW53" s="105">
        <v>0</v>
      </c>
      <c r="BX53" s="177">
        <v>0</v>
      </c>
      <c r="BY53" s="105">
        <v>3.5669490000000001</v>
      </c>
      <c r="BZ53" s="177">
        <v>0.23585973385988682</v>
      </c>
      <c r="CA53" s="105">
        <v>4.6388712900000009</v>
      </c>
      <c r="CB53" s="177">
        <v>2.1260213057271713</v>
      </c>
      <c r="CC53" s="105">
        <v>24.146057999999996</v>
      </c>
      <c r="CD53" s="177">
        <v>14.740864844695018</v>
      </c>
      <c r="CE53" s="105">
        <v>0</v>
      </c>
      <c r="CF53" s="177">
        <v>0</v>
      </c>
      <c r="CG53" s="105">
        <v>0</v>
      </c>
      <c r="CH53" s="177">
        <v>0</v>
      </c>
      <c r="CI53" s="105">
        <v>0</v>
      </c>
      <c r="CJ53" s="177">
        <v>0</v>
      </c>
      <c r="CK53" s="105">
        <v>6.75961166</v>
      </c>
      <c r="CL53" s="177">
        <v>5.740098281732787</v>
      </c>
      <c r="CM53" s="105">
        <v>0</v>
      </c>
      <c r="CN53" s="177">
        <v>0</v>
      </c>
      <c r="CO53" s="105">
        <v>0</v>
      </c>
      <c r="CP53" s="177">
        <v>0</v>
      </c>
      <c r="CQ53" s="105">
        <v>0.73958891999999998</v>
      </c>
      <c r="CR53" s="177">
        <v>6.4724850464255441</v>
      </c>
      <c r="CS53" s="105" t="s">
        <v>303</v>
      </c>
      <c r="CT53" s="177" t="s">
        <v>303</v>
      </c>
      <c r="CU53" s="105" t="s">
        <v>303</v>
      </c>
      <c r="CV53" s="177" t="s">
        <v>303</v>
      </c>
      <c r="CW53" s="105">
        <v>0</v>
      </c>
      <c r="CX53" s="177" t="e">
        <v>#DIV/0!</v>
      </c>
      <c r="CY53" s="177" t="s">
        <v>303</v>
      </c>
      <c r="CZ53" s="177" t="s">
        <v>303</v>
      </c>
      <c r="DA53" s="177">
        <v>2.339267</v>
      </c>
      <c r="DB53" s="177">
        <v>4.1525269351788729</v>
      </c>
      <c r="DC53" s="442"/>
      <c r="DD53" s="442"/>
      <c r="DE53" s="442"/>
      <c r="DF53" s="442"/>
      <c r="DG53" s="442"/>
      <c r="DH53" s="442"/>
      <c r="DI53" s="442"/>
      <c r="DJ53" s="442"/>
      <c r="DK53" s="442"/>
      <c r="DL53" s="442"/>
      <c r="DM53" s="442"/>
      <c r="DN53" s="442"/>
      <c r="DO53" s="442"/>
      <c r="DP53" s="442"/>
      <c r="DQ53" s="442"/>
      <c r="DR53" s="442"/>
      <c r="DS53" s="442"/>
      <c r="DT53" s="442"/>
      <c r="DU53" s="442"/>
      <c r="DV53" s="442"/>
      <c r="DW53" s="442"/>
      <c r="DX53" s="442"/>
      <c r="DY53" s="442"/>
      <c r="DZ53" s="442"/>
      <c r="EA53" s="442"/>
      <c r="EB53" s="442"/>
      <c r="EC53" s="442"/>
    </row>
    <row r="54" spans="1:133" s="141" customFormat="1" ht="19.5" customHeight="1">
      <c r="A54" s="181"/>
      <c r="B54" s="376" t="s">
        <v>320</v>
      </c>
      <c r="C54" s="176">
        <v>7632.3685957099988</v>
      </c>
      <c r="D54" s="180">
        <v>13.063258501895305</v>
      </c>
      <c r="E54" s="105">
        <v>5915.7312179999999</v>
      </c>
      <c r="F54" s="180">
        <v>20.061024959139253</v>
      </c>
      <c r="G54" s="105">
        <v>2235.6461601000001</v>
      </c>
      <c r="H54" s="180">
        <v>11.999351147389097</v>
      </c>
      <c r="I54" s="105">
        <v>939.79982943000005</v>
      </c>
      <c r="J54" s="180">
        <v>8.1950363305341831</v>
      </c>
      <c r="K54" s="105">
        <v>3303.4556570000004</v>
      </c>
      <c r="L54" s="180">
        <v>23.820336118652254</v>
      </c>
      <c r="M54" s="105">
        <v>4995.509528999999</v>
      </c>
      <c r="N54" s="180">
        <v>26.094464877433595</v>
      </c>
      <c r="O54" s="105">
        <v>496.54774499999996</v>
      </c>
      <c r="P54" s="180">
        <v>7.6891578302183836</v>
      </c>
      <c r="Q54" s="105">
        <v>123.91160726000001</v>
      </c>
      <c r="R54" s="180">
        <v>2.9435225817702335</v>
      </c>
      <c r="S54" s="105">
        <v>1017.0820512399998</v>
      </c>
      <c r="T54" s="180">
        <v>20.076572108726225</v>
      </c>
      <c r="U54" s="179">
        <v>1056.3412565400001</v>
      </c>
      <c r="V54" s="179">
        <v>4.4637705353970389</v>
      </c>
      <c r="W54" s="179">
        <v>379.13644499999998</v>
      </c>
      <c r="X54" s="179">
        <v>17.252142163005086</v>
      </c>
      <c r="Y54" s="179">
        <v>787.55352363999987</v>
      </c>
      <c r="Z54" s="179">
        <v>23.591062157549818</v>
      </c>
      <c r="AA54" s="179">
        <v>57.854151220000006</v>
      </c>
      <c r="AB54" s="179">
        <v>5.6901791191721447</v>
      </c>
      <c r="AC54" s="179">
        <v>0</v>
      </c>
      <c r="AD54" s="179">
        <v>0</v>
      </c>
      <c r="AE54" s="179">
        <v>675.3128999999999</v>
      </c>
      <c r="AF54" s="179">
        <v>24.387461822650746</v>
      </c>
      <c r="AG54" s="105">
        <v>0</v>
      </c>
      <c r="AH54" s="180">
        <v>0</v>
      </c>
      <c r="AI54" s="105">
        <v>1033.0987515900001</v>
      </c>
      <c r="AJ54" s="180">
        <v>16.776126164348661</v>
      </c>
      <c r="AK54" s="105">
        <v>72.414529999999999</v>
      </c>
      <c r="AL54" s="180">
        <v>20.648729845654543</v>
      </c>
      <c r="AM54" s="105">
        <v>508.88237500000002</v>
      </c>
      <c r="AN54" s="180">
        <v>27.2279592926701</v>
      </c>
      <c r="AO54" s="105">
        <v>151.701335</v>
      </c>
      <c r="AP54" s="180">
        <v>6.6981363329965431</v>
      </c>
      <c r="AQ54" s="105">
        <v>534.09615299999996</v>
      </c>
      <c r="AR54" s="180">
        <v>36.211043421592557</v>
      </c>
      <c r="AS54" s="105" t="s">
        <v>303</v>
      </c>
      <c r="AT54" s="180" t="s">
        <v>303</v>
      </c>
      <c r="AU54" s="105">
        <v>383.87708700000002</v>
      </c>
      <c r="AV54" s="180">
        <v>23.229879886667241</v>
      </c>
      <c r="AW54" s="105">
        <v>324.56507699999997</v>
      </c>
      <c r="AX54" s="180">
        <v>7.6220802117950761</v>
      </c>
      <c r="AY54" s="105">
        <v>169.64467399999998</v>
      </c>
      <c r="AZ54" s="180">
        <v>14.47329767129367</v>
      </c>
      <c r="BA54" s="105">
        <v>166.93878700000002</v>
      </c>
      <c r="BB54" s="180">
        <v>9.4790371832244116</v>
      </c>
      <c r="BC54" s="105">
        <v>0</v>
      </c>
      <c r="BD54" s="180">
        <v>0</v>
      </c>
      <c r="BE54" s="105">
        <v>145.35395742999998</v>
      </c>
      <c r="BF54" s="180">
        <v>28.536167116467286</v>
      </c>
      <c r="BG54" s="105">
        <v>47.1316177</v>
      </c>
      <c r="BH54" s="180">
        <v>13.930094602503834</v>
      </c>
      <c r="BI54" s="105">
        <v>0</v>
      </c>
      <c r="BJ54" s="180">
        <v>0</v>
      </c>
      <c r="BK54" s="105">
        <v>55.259034999999997</v>
      </c>
      <c r="BL54" s="180">
        <v>5.628146021533226</v>
      </c>
      <c r="BM54" s="105" t="s">
        <v>303</v>
      </c>
      <c r="BN54" s="180" t="s">
        <v>303</v>
      </c>
      <c r="BO54" s="105">
        <v>95.898262770000002</v>
      </c>
      <c r="BP54" s="180">
        <v>37.601456235940958</v>
      </c>
      <c r="BQ54" s="105">
        <v>0</v>
      </c>
      <c r="BR54" s="180" t="e">
        <v>#DIV/0!</v>
      </c>
      <c r="BS54" s="105">
        <v>121.11514069</v>
      </c>
      <c r="BT54" s="180">
        <v>53.306989258907741</v>
      </c>
      <c r="BU54" s="105">
        <v>0</v>
      </c>
      <c r="BV54" s="180">
        <v>0</v>
      </c>
      <c r="BW54" s="105">
        <v>33.786341999999998</v>
      </c>
      <c r="BX54" s="180">
        <v>28.746801710319541</v>
      </c>
      <c r="BY54" s="105">
        <v>52.367118000000005</v>
      </c>
      <c r="BZ54" s="180">
        <v>3.4627056665204039</v>
      </c>
      <c r="CA54" s="105">
        <v>101.44421523999999</v>
      </c>
      <c r="CB54" s="180">
        <v>46.492465399490086</v>
      </c>
      <c r="CC54" s="105">
        <v>13.009655</v>
      </c>
      <c r="CD54" s="180">
        <v>7.9422308200829628</v>
      </c>
      <c r="CE54" s="105">
        <v>19.820509000000001</v>
      </c>
      <c r="CF54" s="180">
        <v>54.195011337868493</v>
      </c>
      <c r="CG54" s="105">
        <v>0</v>
      </c>
      <c r="CH54" s="180">
        <v>0</v>
      </c>
      <c r="CI54" s="105">
        <v>0</v>
      </c>
      <c r="CJ54" s="180">
        <v>0</v>
      </c>
      <c r="CK54" s="105">
        <v>51.28954719</v>
      </c>
      <c r="CL54" s="180">
        <v>43.553839555358678</v>
      </c>
      <c r="CM54" s="105">
        <v>0</v>
      </c>
      <c r="CN54" s="180">
        <v>0</v>
      </c>
      <c r="CO54" s="105">
        <v>2.7457660000000002</v>
      </c>
      <c r="CP54" s="180">
        <v>22.170137606252737</v>
      </c>
      <c r="CQ54" s="105">
        <v>0.80181800000000003</v>
      </c>
      <c r="CR54" s="180">
        <v>7.0170805357046691</v>
      </c>
      <c r="CS54" s="105" t="s">
        <v>303</v>
      </c>
      <c r="CT54" s="180" t="s">
        <v>303</v>
      </c>
      <c r="CU54" s="105" t="s">
        <v>303</v>
      </c>
      <c r="CV54" s="180" t="s">
        <v>303</v>
      </c>
      <c r="CW54" s="105">
        <v>0</v>
      </c>
      <c r="CX54" s="180" t="e">
        <v>#DIV/0!</v>
      </c>
      <c r="CY54" s="180" t="s">
        <v>303</v>
      </c>
      <c r="CZ54" s="180" t="s">
        <v>303</v>
      </c>
      <c r="DA54" s="180">
        <v>0.47073799999999999</v>
      </c>
      <c r="DB54" s="180">
        <v>0.83562595651211791</v>
      </c>
      <c r="DC54" s="442"/>
      <c r="DD54" s="442"/>
      <c r="DE54" s="442"/>
      <c r="DF54" s="442"/>
      <c r="DG54" s="442"/>
      <c r="DH54" s="442"/>
      <c r="DI54" s="442"/>
      <c r="DJ54" s="442"/>
      <c r="DK54" s="442"/>
      <c r="DL54" s="442"/>
      <c r="DM54" s="442"/>
      <c r="DN54" s="442"/>
      <c r="DO54" s="442"/>
      <c r="DP54" s="442"/>
      <c r="DQ54" s="442"/>
      <c r="DR54" s="442"/>
      <c r="DS54" s="442"/>
      <c r="DT54" s="442"/>
      <c r="DU54" s="442"/>
      <c r="DV54" s="442"/>
      <c r="DW54" s="442"/>
      <c r="DX54" s="442"/>
      <c r="DY54" s="442"/>
      <c r="DZ54" s="442"/>
      <c r="EA54" s="442"/>
      <c r="EB54" s="442"/>
      <c r="EC54" s="442"/>
    </row>
    <row r="55" spans="1:133" s="141" customFormat="1" ht="19.5" customHeight="1">
      <c r="A55" s="181"/>
      <c r="B55" s="376" t="s">
        <v>321</v>
      </c>
      <c r="C55" s="176">
        <v>20453.840909620001</v>
      </c>
      <c r="D55" s="177">
        <v>35.007980525100919</v>
      </c>
      <c r="E55" s="105">
        <v>9049.4556890000003</v>
      </c>
      <c r="F55" s="177">
        <v>30.687898038922317</v>
      </c>
      <c r="G55" s="105">
        <v>5408.4906444999997</v>
      </c>
      <c r="H55" s="177">
        <v>29.02891324171862</v>
      </c>
      <c r="I55" s="105">
        <v>5032.66269809</v>
      </c>
      <c r="J55" s="177">
        <v>43.88472136155422</v>
      </c>
      <c r="K55" s="105">
        <v>6372.2948350000015</v>
      </c>
      <c r="L55" s="177">
        <v>45.948915492541673</v>
      </c>
      <c r="M55" s="105">
        <v>5821.6970199999987</v>
      </c>
      <c r="N55" s="177">
        <v>30.410124839829894</v>
      </c>
      <c r="O55" s="105">
        <v>3095.7289079999996</v>
      </c>
      <c r="P55" s="177">
        <v>47.938085335946099</v>
      </c>
      <c r="Q55" s="105">
        <v>2146.4110753099999</v>
      </c>
      <c r="R55" s="177">
        <v>50.988035823632117</v>
      </c>
      <c r="S55" s="105">
        <v>839.03806301999998</v>
      </c>
      <c r="T55" s="177">
        <v>16.562093641953481</v>
      </c>
      <c r="U55" s="176">
        <v>8206.5457710999981</v>
      </c>
      <c r="V55" s="176">
        <v>34.678317242299443</v>
      </c>
      <c r="W55" s="176">
        <v>903.70189100000016</v>
      </c>
      <c r="X55" s="176">
        <v>41.121853892227456</v>
      </c>
      <c r="Y55" s="176">
        <v>843.78880594000009</v>
      </c>
      <c r="Z55" s="176">
        <v>25.275582638208725</v>
      </c>
      <c r="AA55" s="176">
        <v>528.30333896000002</v>
      </c>
      <c r="AB55" s="176">
        <v>51.960672908461966</v>
      </c>
      <c r="AC55" s="176">
        <v>0</v>
      </c>
      <c r="AD55" s="176">
        <v>0</v>
      </c>
      <c r="AE55" s="176">
        <v>692.64313500000003</v>
      </c>
      <c r="AF55" s="176">
        <v>25.013305701007088</v>
      </c>
      <c r="AG55" s="105">
        <v>0</v>
      </c>
      <c r="AH55" s="177">
        <v>0</v>
      </c>
      <c r="AI55" s="105">
        <v>3098.7865174199997</v>
      </c>
      <c r="AJ55" s="177">
        <v>50.320101048047484</v>
      </c>
      <c r="AK55" s="105">
        <v>151.18404899999999</v>
      </c>
      <c r="AL55" s="177">
        <v>43.109560812908661</v>
      </c>
      <c r="AM55" s="105">
        <v>469.71094800000003</v>
      </c>
      <c r="AN55" s="177">
        <v>25.132076094137634</v>
      </c>
      <c r="AO55" s="105">
        <v>1483.4873020000002</v>
      </c>
      <c r="AP55" s="177">
        <v>65.501072861786071</v>
      </c>
      <c r="AQ55" s="105">
        <v>430.67905100000002</v>
      </c>
      <c r="AR55" s="177">
        <v>29.199494751895877</v>
      </c>
      <c r="AS55" s="105" t="s">
        <v>303</v>
      </c>
      <c r="AT55" s="177" t="s">
        <v>303</v>
      </c>
      <c r="AU55" s="105">
        <v>758.75786400000015</v>
      </c>
      <c r="AV55" s="177">
        <v>45.915358432904334</v>
      </c>
      <c r="AW55" s="105">
        <v>2221.2129569999997</v>
      </c>
      <c r="AX55" s="177">
        <v>52.162923633747958</v>
      </c>
      <c r="AY55" s="105">
        <v>671.78451800000005</v>
      </c>
      <c r="AZ55" s="177">
        <v>57.313542893663382</v>
      </c>
      <c r="BA55" s="105">
        <v>1102.2339200000001</v>
      </c>
      <c r="BB55" s="177">
        <v>62.586511499518693</v>
      </c>
      <c r="BC55" s="105">
        <v>0</v>
      </c>
      <c r="BD55" s="177">
        <v>0</v>
      </c>
      <c r="BE55" s="105">
        <v>62.826343710000003</v>
      </c>
      <c r="BF55" s="177">
        <v>12.334188040862712</v>
      </c>
      <c r="BG55" s="105">
        <v>178.56621913999999</v>
      </c>
      <c r="BH55" s="177">
        <v>52.776553125432621</v>
      </c>
      <c r="BI55" s="105">
        <v>0</v>
      </c>
      <c r="BJ55" s="177">
        <v>0</v>
      </c>
      <c r="BK55" s="105">
        <v>372.25935199999998</v>
      </c>
      <c r="BL55" s="177">
        <v>37.914704643997794</v>
      </c>
      <c r="BM55" s="105" t="s">
        <v>303</v>
      </c>
      <c r="BN55" s="177" t="s">
        <v>303</v>
      </c>
      <c r="BO55" s="105">
        <v>35.733176890000003</v>
      </c>
      <c r="BP55" s="177">
        <v>14.010884537324472</v>
      </c>
      <c r="BQ55" s="105">
        <v>0</v>
      </c>
      <c r="BR55" s="177" t="e">
        <v>#DIV/0!</v>
      </c>
      <c r="BS55" s="105">
        <v>27.198300549999999</v>
      </c>
      <c r="BT55" s="177">
        <v>11.970918805191989</v>
      </c>
      <c r="BU55" s="105">
        <v>0</v>
      </c>
      <c r="BV55" s="177">
        <v>0</v>
      </c>
      <c r="BW55" s="105">
        <v>0</v>
      </c>
      <c r="BX55" s="177">
        <v>0</v>
      </c>
      <c r="BY55" s="105">
        <v>656.49193100000002</v>
      </c>
      <c r="BZ55" s="177">
        <v>43.409651252883954</v>
      </c>
      <c r="CA55" s="105">
        <v>69.042596340000003</v>
      </c>
      <c r="CB55" s="177">
        <v>31.642617707024328</v>
      </c>
      <c r="CC55" s="105">
        <v>72.355103</v>
      </c>
      <c r="CD55" s="177">
        <v>44.171880732953888</v>
      </c>
      <c r="CE55" s="105">
        <v>0</v>
      </c>
      <c r="CF55" s="177">
        <v>0</v>
      </c>
      <c r="CG55" s="105">
        <v>164.89371389999999</v>
      </c>
      <c r="CH55" s="177">
        <v>86.149373728521923</v>
      </c>
      <c r="CI55" s="105">
        <v>0</v>
      </c>
      <c r="CJ55" s="177">
        <v>0</v>
      </c>
      <c r="CK55" s="105">
        <v>39.862597149999999</v>
      </c>
      <c r="CL55" s="177">
        <v>33.850350717650734</v>
      </c>
      <c r="CM55" s="105">
        <v>51.885258999999998</v>
      </c>
      <c r="CN55" s="177">
        <v>73.373498942463854</v>
      </c>
      <c r="CO55" s="105">
        <v>2.336166</v>
      </c>
      <c r="CP55" s="177">
        <v>18.862904446718705</v>
      </c>
      <c r="CQ55" s="105">
        <v>9.4661368199999991</v>
      </c>
      <c r="CR55" s="177">
        <v>82.842545849481155</v>
      </c>
      <c r="CS55" s="105" t="s">
        <v>303</v>
      </c>
      <c r="CT55" s="177" t="s">
        <v>303</v>
      </c>
      <c r="CU55" s="105" t="s">
        <v>303</v>
      </c>
      <c r="CV55" s="177" t="s">
        <v>303</v>
      </c>
      <c r="CW55" s="105">
        <v>0</v>
      </c>
      <c r="CX55" s="177" t="e">
        <v>#DIV/0!</v>
      </c>
      <c r="CY55" s="177" t="s">
        <v>303</v>
      </c>
      <c r="CZ55" s="177" t="s">
        <v>303</v>
      </c>
      <c r="DA55" s="177">
        <v>43.017263999999997</v>
      </c>
      <c r="DB55" s="177">
        <v>76.36167544692438</v>
      </c>
      <c r="DC55" s="442"/>
      <c r="DD55" s="442"/>
      <c r="DE55" s="442"/>
      <c r="DF55" s="442"/>
      <c r="DG55" s="442"/>
      <c r="DH55" s="442"/>
      <c r="DI55" s="442"/>
      <c r="DJ55" s="442"/>
      <c r="DK55" s="442"/>
      <c r="DL55" s="442"/>
      <c r="DM55" s="442"/>
      <c r="DN55" s="442"/>
      <c r="DO55" s="442"/>
      <c r="DP55" s="442"/>
      <c r="DQ55" s="442"/>
      <c r="DR55" s="442"/>
      <c r="DS55" s="442"/>
      <c r="DT55" s="442"/>
      <c r="DU55" s="442"/>
      <c r="DV55" s="442"/>
      <c r="DW55" s="442"/>
      <c r="DX55" s="442"/>
      <c r="DY55" s="442"/>
      <c r="DZ55" s="442"/>
      <c r="EA55" s="442"/>
      <c r="EB55" s="442"/>
      <c r="EC55" s="442"/>
    </row>
    <row r="56" spans="1:133" s="141" customFormat="1" ht="19.5" customHeight="1">
      <c r="A56" s="181"/>
      <c r="B56" s="376" t="s">
        <v>322</v>
      </c>
      <c r="C56" s="176">
        <v>0</v>
      </c>
      <c r="D56" s="177">
        <v>0</v>
      </c>
      <c r="E56" s="105">
        <v>0</v>
      </c>
      <c r="F56" s="177">
        <v>0</v>
      </c>
      <c r="G56" s="105">
        <v>0</v>
      </c>
      <c r="H56" s="177">
        <v>0</v>
      </c>
      <c r="I56" s="105">
        <v>0</v>
      </c>
      <c r="J56" s="177">
        <v>0</v>
      </c>
      <c r="K56" s="105">
        <v>0</v>
      </c>
      <c r="L56" s="177">
        <v>0</v>
      </c>
      <c r="M56" s="105">
        <v>0</v>
      </c>
      <c r="N56" s="177">
        <v>0</v>
      </c>
      <c r="O56" s="105">
        <v>0</v>
      </c>
      <c r="P56" s="177">
        <v>0</v>
      </c>
      <c r="Q56" s="105">
        <v>0</v>
      </c>
      <c r="R56" s="177">
        <v>0</v>
      </c>
      <c r="S56" s="105">
        <v>0</v>
      </c>
      <c r="T56" s="177">
        <v>0</v>
      </c>
      <c r="U56" s="176">
        <v>0</v>
      </c>
      <c r="V56" s="176">
        <v>0</v>
      </c>
      <c r="W56" s="176">
        <v>0</v>
      </c>
      <c r="X56" s="176">
        <v>0</v>
      </c>
      <c r="Y56" s="176">
        <v>0</v>
      </c>
      <c r="Z56" s="176">
        <v>0</v>
      </c>
      <c r="AA56" s="176">
        <v>0</v>
      </c>
      <c r="AB56" s="176">
        <v>0</v>
      </c>
      <c r="AC56" s="176">
        <v>0</v>
      </c>
      <c r="AD56" s="176">
        <v>0</v>
      </c>
      <c r="AE56" s="176">
        <v>0</v>
      </c>
      <c r="AF56" s="176">
        <v>0</v>
      </c>
      <c r="AG56" s="105">
        <v>0</v>
      </c>
      <c r="AH56" s="177">
        <v>0</v>
      </c>
      <c r="AI56" s="105">
        <v>0</v>
      </c>
      <c r="AJ56" s="177">
        <v>0</v>
      </c>
      <c r="AK56" s="105">
        <v>0</v>
      </c>
      <c r="AL56" s="177">
        <v>0</v>
      </c>
      <c r="AM56" s="105">
        <v>0</v>
      </c>
      <c r="AN56" s="177">
        <v>0</v>
      </c>
      <c r="AO56" s="105">
        <v>0</v>
      </c>
      <c r="AP56" s="177">
        <v>0</v>
      </c>
      <c r="AQ56" s="105">
        <v>0</v>
      </c>
      <c r="AR56" s="177">
        <v>0</v>
      </c>
      <c r="AS56" s="105" t="s">
        <v>303</v>
      </c>
      <c r="AT56" s="177" t="s">
        <v>303</v>
      </c>
      <c r="AU56" s="105">
        <v>0</v>
      </c>
      <c r="AV56" s="177">
        <v>0</v>
      </c>
      <c r="AW56" s="105">
        <v>0</v>
      </c>
      <c r="AX56" s="177">
        <v>0</v>
      </c>
      <c r="AY56" s="105">
        <v>0</v>
      </c>
      <c r="AZ56" s="177">
        <v>0</v>
      </c>
      <c r="BA56" s="105">
        <v>0</v>
      </c>
      <c r="BB56" s="177">
        <v>0</v>
      </c>
      <c r="BC56" s="105">
        <v>0</v>
      </c>
      <c r="BD56" s="177">
        <v>0</v>
      </c>
      <c r="BE56" s="105">
        <v>0</v>
      </c>
      <c r="BF56" s="177">
        <v>0</v>
      </c>
      <c r="BG56" s="105">
        <v>0</v>
      </c>
      <c r="BH56" s="177">
        <v>0</v>
      </c>
      <c r="BI56" s="105">
        <v>0</v>
      </c>
      <c r="BJ56" s="177">
        <v>0</v>
      </c>
      <c r="BK56" s="105">
        <v>0</v>
      </c>
      <c r="BL56" s="177">
        <v>0</v>
      </c>
      <c r="BM56" s="105" t="s">
        <v>303</v>
      </c>
      <c r="BN56" s="177" t="s">
        <v>303</v>
      </c>
      <c r="BO56" s="105">
        <v>0</v>
      </c>
      <c r="BP56" s="177">
        <v>0</v>
      </c>
      <c r="BQ56" s="105">
        <v>0</v>
      </c>
      <c r="BR56" s="177" t="e">
        <v>#DIV/0!</v>
      </c>
      <c r="BS56" s="105">
        <v>0</v>
      </c>
      <c r="BT56" s="177">
        <v>0</v>
      </c>
      <c r="BU56" s="105">
        <v>0</v>
      </c>
      <c r="BV56" s="177">
        <v>0</v>
      </c>
      <c r="BW56" s="105">
        <v>0</v>
      </c>
      <c r="BX56" s="177">
        <v>0</v>
      </c>
      <c r="BY56" s="105">
        <v>0</v>
      </c>
      <c r="BZ56" s="177">
        <v>0</v>
      </c>
      <c r="CA56" s="105">
        <v>0</v>
      </c>
      <c r="CB56" s="177">
        <v>0</v>
      </c>
      <c r="CC56" s="105">
        <v>0</v>
      </c>
      <c r="CD56" s="177">
        <v>0</v>
      </c>
      <c r="CE56" s="105">
        <v>0</v>
      </c>
      <c r="CF56" s="177">
        <v>0</v>
      </c>
      <c r="CG56" s="105">
        <v>0</v>
      </c>
      <c r="CH56" s="177">
        <v>0</v>
      </c>
      <c r="CI56" s="105">
        <v>0</v>
      </c>
      <c r="CJ56" s="177">
        <v>0</v>
      </c>
      <c r="CK56" s="105">
        <v>0</v>
      </c>
      <c r="CL56" s="177">
        <v>0</v>
      </c>
      <c r="CM56" s="105">
        <v>0</v>
      </c>
      <c r="CN56" s="177">
        <v>0</v>
      </c>
      <c r="CO56" s="105">
        <v>0</v>
      </c>
      <c r="CP56" s="177">
        <v>0</v>
      </c>
      <c r="CQ56" s="105">
        <v>0</v>
      </c>
      <c r="CR56" s="177">
        <v>0</v>
      </c>
      <c r="CS56" s="105" t="s">
        <v>303</v>
      </c>
      <c r="CT56" s="177" t="s">
        <v>303</v>
      </c>
      <c r="CU56" s="105" t="s">
        <v>303</v>
      </c>
      <c r="CV56" s="177" t="s">
        <v>303</v>
      </c>
      <c r="CW56" s="105">
        <v>0</v>
      </c>
      <c r="CX56" s="177" t="e">
        <v>#DIV/0!</v>
      </c>
      <c r="CY56" s="177" t="s">
        <v>303</v>
      </c>
      <c r="CZ56" s="177" t="s">
        <v>303</v>
      </c>
      <c r="DA56" s="177">
        <v>0</v>
      </c>
      <c r="DB56" s="177">
        <v>0</v>
      </c>
      <c r="DC56" s="442"/>
      <c r="DD56" s="442"/>
      <c r="DE56" s="442"/>
      <c r="DF56" s="442"/>
      <c r="DG56" s="442"/>
      <c r="DH56" s="442"/>
      <c r="DI56" s="442"/>
      <c r="DJ56" s="442"/>
      <c r="DK56" s="442"/>
      <c r="DL56" s="442"/>
      <c r="DM56" s="442"/>
      <c r="DN56" s="442"/>
      <c r="DO56" s="442"/>
      <c r="DP56" s="442"/>
      <c r="DQ56" s="442"/>
      <c r="DR56" s="442"/>
      <c r="DS56" s="442"/>
      <c r="DT56" s="442"/>
      <c r="DU56" s="442"/>
      <c r="DV56" s="442"/>
      <c r="DW56" s="442"/>
      <c r="DX56" s="442"/>
      <c r="DY56" s="442"/>
      <c r="DZ56" s="442"/>
      <c r="EA56" s="442"/>
      <c r="EB56" s="442"/>
      <c r="EC56" s="442"/>
    </row>
    <row r="57" spans="1:133" s="141" customFormat="1" ht="19.5" customHeight="1">
      <c r="A57" s="181"/>
      <c r="B57" s="376" t="s">
        <v>323</v>
      </c>
      <c r="C57" s="176">
        <v>0</v>
      </c>
      <c r="D57" s="180">
        <v>0</v>
      </c>
      <c r="E57" s="105">
        <v>0</v>
      </c>
      <c r="F57" s="180">
        <v>0</v>
      </c>
      <c r="G57" s="105">
        <v>0</v>
      </c>
      <c r="H57" s="180">
        <v>0</v>
      </c>
      <c r="I57" s="105">
        <v>0</v>
      </c>
      <c r="J57" s="180">
        <v>0</v>
      </c>
      <c r="K57" s="105">
        <v>0</v>
      </c>
      <c r="L57" s="180">
        <v>0</v>
      </c>
      <c r="M57" s="105">
        <v>0</v>
      </c>
      <c r="N57" s="180">
        <v>0</v>
      </c>
      <c r="O57" s="105">
        <v>0</v>
      </c>
      <c r="P57" s="180">
        <v>0</v>
      </c>
      <c r="Q57" s="105">
        <v>0</v>
      </c>
      <c r="R57" s="180">
        <v>0</v>
      </c>
      <c r="S57" s="105">
        <v>0</v>
      </c>
      <c r="T57" s="180">
        <v>0</v>
      </c>
      <c r="U57" s="179">
        <v>0</v>
      </c>
      <c r="V57" s="179">
        <v>0</v>
      </c>
      <c r="W57" s="179">
        <v>0</v>
      </c>
      <c r="X57" s="179">
        <v>0</v>
      </c>
      <c r="Y57" s="179">
        <v>0</v>
      </c>
      <c r="Z57" s="179">
        <v>0</v>
      </c>
      <c r="AA57" s="179">
        <v>0</v>
      </c>
      <c r="AB57" s="179">
        <v>0</v>
      </c>
      <c r="AC57" s="179">
        <v>0</v>
      </c>
      <c r="AD57" s="179">
        <v>0</v>
      </c>
      <c r="AE57" s="179">
        <v>0</v>
      </c>
      <c r="AF57" s="179">
        <v>0</v>
      </c>
      <c r="AG57" s="105">
        <v>0</v>
      </c>
      <c r="AH57" s="180">
        <v>0</v>
      </c>
      <c r="AI57" s="105">
        <v>0</v>
      </c>
      <c r="AJ57" s="180">
        <v>0</v>
      </c>
      <c r="AK57" s="105">
        <v>0</v>
      </c>
      <c r="AL57" s="180">
        <v>0</v>
      </c>
      <c r="AM57" s="105">
        <v>0</v>
      </c>
      <c r="AN57" s="180">
        <v>0</v>
      </c>
      <c r="AO57" s="105">
        <v>0</v>
      </c>
      <c r="AP57" s="180">
        <v>0</v>
      </c>
      <c r="AQ57" s="105">
        <v>0</v>
      </c>
      <c r="AR57" s="180">
        <v>0</v>
      </c>
      <c r="AS57" s="105" t="s">
        <v>303</v>
      </c>
      <c r="AT57" s="180" t="s">
        <v>303</v>
      </c>
      <c r="AU57" s="105">
        <v>0</v>
      </c>
      <c r="AV57" s="180">
        <v>0</v>
      </c>
      <c r="AW57" s="105">
        <v>0</v>
      </c>
      <c r="AX57" s="180">
        <v>0</v>
      </c>
      <c r="AY57" s="105">
        <v>0</v>
      </c>
      <c r="AZ57" s="180">
        <v>0</v>
      </c>
      <c r="BA57" s="105">
        <v>0</v>
      </c>
      <c r="BB57" s="180">
        <v>0</v>
      </c>
      <c r="BC57" s="105">
        <v>0</v>
      </c>
      <c r="BD57" s="180">
        <v>0</v>
      </c>
      <c r="BE57" s="105">
        <v>0</v>
      </c>
      <c r="BF57" s="180">
        <v>0</v>
      </c>
      <c r="BG57" s="105">
        <v>0</v>
      </c>
      <c r="BH57" s="180">
        <v>0</v>
      </c>
      <c r="BI57" s="105">
        <v>0</v>
      </c>
      <c r="BJ57" s="180">
        <v>0</v>
      </c>
      <c r="BK57" s="105">
        <v>0</v>
      </c>
      <c r="BL57" s="180">
        <v>0</v>
      </c>
      <c r="BM57" s="105" t="s">
        <v>303</v>
      </c>
      <c r="BN57" s="180" t="s">
        <v>303</v>
      </c>
      <c r="BO57" s="105">
        <v>0</v>
      </c>
      <c r="BP57" s="180">
        <v>0</v>
      </c>
      <c r="BQ57" s="105">
        <v>0</v>
      </c>
      <c r="BR57" s="180" t="e">
        <v>#DIV/0!</v>
      </c>
      <c r="BS57" s="105">
        <v>0</v>
      </c>
      <c r="BT57" s="180">
        <v>0</v>
      </c>
      <c r="BU57" s="105">
        <v>0</v>
      </c>
      <c r="BV57" s="180">
        <v>0</v>
      </c>
      <c r="BW57" s="105">
        <v>0</v>
      </c>
      <c r="BX57" s="180">
        <v>0</v>
      </c>
      <c r="BY57" s="105">
        <v>0</v>
      </c>
      <c r="BZ57" s="180">
        <v>0</v>
      </c>
      <c r="CA57" s="105">
        <v>0</v>
      </c>
      <c r="CB57" s="180">
        <v>0</v>
      </c>
      <c r="CC57" s="105">
        <v>0</v>
      </c>
      <c r="CD57" s="180">
        <v>0</v>
      </c>
      <c r="CE57" s="105">
        <v>0</v>
      </c>
      <c r="CF57" s="180">
        <v>0</v>
      </c>
      <c r="CG57" s="105">
        <v>0</v>
      </c>
      <c r="CH57" s="180">
        <v>0</v>
      </c>
      <c r="CI57" s="105">
        <v>0</v>
      </c>
      <c r="CJ57" s="180">
        <v>0</v>
      </c>
      <c r="CK57" s="105">
        <v>0</v>
      </c>
      <c r="CL57" s="180">
        <v>0</v>
      </c>
      <c r="CM57" s="105">
        <v>0</v>
      </c>
      <c r="CN57" s="180">
        <v>0</v>
      </c>
      <c r="CO57" s="105">
        <v>0</v>
      </c>
      <c r="CP57" s="180">
        <v>0</v>
      </c>
      <c r="CQ57" s="105">
        <v>0</v>
      </c>
      <c r="CR57" s="180">
        <v>0</v>
      </c>
      <c r="CS57" s="105" t="s">
        <v>303</v>
      </c>
      <c r="CT57" s="180" t="s">
        <v>303</v>
      </c>
      <c r="CU57" s="105" t="s">
        <v>303</v>
      </c>
      <c r="CV57" s="180" t="s">
        <v>303</v>
      </c>
      <c r="CW57" s="105">
        <v>0</v>
      </c>
      <c r="CX57" s="180" t="e">
        <v>#DIV/0!</v>
      </c>
      <c r="CY57" s="180" t="s">
        <v>303</v>
      </c>
      <c r="CZ57" s="180" t="s">
        <v>303</v>
      </c>
      <c r="DA57" s="180">
        <v>0</v>
      </c>
      <c r="DB57" s="180">
        <v>0</v>
      </c>
      <c r="DC57" s="442"/>
      <c r="DD57" s="442"/>
      <c r="DE57" s="442"/>
      <c r="DF57" s="442"/>
      <c r="DG57" s="442"/>
      <c r="DH57" s="442"/>
      <c r="DI57" s="442"/>
      <c r="DJ57" s="442"/>
      <c r="DK57" s="442"/>
      <c r="DL57" s="442"/>
      <c r="DM57" s="442"/>
      <c r="DN57" s="442"/>
      <c r="DO57" s="442"/>
      <c r="DP57" s="442"/>
      <c r="DQ57" s="442"/>
      <c r="DR57" s="442"/>
      <c r="DS57" s="442"/>
      <c r="DT57" s="442"/>
      <c r="DU57" s="442"/>
      <c r="DV57" s="442"/>
      <c r="DW57" s="442"/>
      <c r="DX57" s="442"/>
      <c r="DY57" s="442"/>
      <c r="DZ57" s="442"/>
      <c r="EA57" s="442"/>
      <c r="EB57" s="442"/>
      <c r="EC57" s="442"/>
    </row>
    <row r="58" spans="1:133" s="141" customFormat="1" ht="16.5" customHeight="1">
      <c r="A58" s="140"/>
      <c r="B58" s="378" t="s">
        <v>325</v>
      </c>
      <c r="C58" s="176">
        <v>3459.1303432499999</v>
      </c>
      <c r="D58" s="180">
        <v>5.9205099044906691</v>
      </c>
      <c r="E58" s="105">
        <v>77.371829000000005</v>
      </c>
      <c r="F58" s="180">
        <v>0.26237807897364385</v>
      </c>
      <c r="G58" s="105">
        <v>3.0569999999999998E-3</v>
      </c>
      <c r="H58" s="180">
        <v>1.6407791676625467E-5</v>
      </c>
      <c r="I58" s="105">
        <v>263.55109843999998</v>
      </c>
      <c r="J58" s="180">
        <v>2.298160479533117</v>
      </c>
      <c r="K58" s="105">
        <v>64.016683</v>
      </c>
      <c r="L58" s="180">
        <v>0.46160719700594777</v>
      </c>
      <c r="M58" s="105">
        <v>32.961590999999999</v>
      </c>
      <c r="N58" s="180">
        <v>0.17217764747733533</v>
      </c>
      <c r="O58" s="105">
        <v>0</v>
      </c>
      <c r="P58" s="180">
        <v>0</v>
      </c>
      <c r="Q58" s="105">
        <v>58.542917549999999</v>
      </c>
      <c r="R58" s="180">
        <v>1.3906881172928294</v>
      </c>
      <c r="S58" s="105">
        <v>765.01548020999996</v>
      </c>
      <c r="T58" s="180">
        <v>15.100933532356342</v>
      </c>
      <c r="U58" s="179">
        <v>9252.8185377299997</v>
      </c>
      <c r="V58" s="179">
        <v>39.099541461988423</v>
      </c>
      <c r="W58" s="179">
        <v>56.480446000000001</v>
      </c>
      <c r="X58" s="179">
        <v>2.5700739052452</v>
      </c>
      <c r="Y58" s="179">
        <v>47.096885579999999</v>
      </c>
      <c r="Z58" s="179">
        <v>1.4107810095364046</v>
      </c>
      <c r="AA58" s="179">
        <v>100</v>
      </c>
      <c r="AB58" s="179">
        <v>9.8353860512693299</v>
      </c>
      <c r="AC58" s="179">
        <v>0</v>
      </c>
      <c r="AD58" s="179">
        <v>0</v>
      </c>
      <c r="AE58" s="179">
        <v>0</v>
      </c>
      <c r="AF58" s="179">
        <v>0</v>
      </c>
      <c r="AG58" s="105">
        <v>0</v>
      </c>
      <c r="AH58" s="180">
        <v>0</v>
      </c>
      <c r="AI58" s="105">
        <v>74.181442169999997</v>
      </c>
      <c r="AJ58" s="180">
        <v>1.2046062692283093</v>
      </c>
      <c r="AK58" s="105">
        <v>70.120658000000006</v>
      </c>
      <c r="AL58" s="180">
        <v>19.99464090482304</v>
      </c>
      <c r="AM58" s="105">
        <v>56.669438999999997</v>
      </c>
      <c r="AN58" s="180">
        <v>3.032121476461926</v>
      </c>
      <c r="AO58" s="105">
        <v>8.8833269999999995</v>
      </c>
      <c r="AP58" s="180">
        <v>0.39222947732522712</v>
      </c>
      <c r="AQ58" s="105">
        <v>0</v>
      </c>
      <c r="AR58" s="180">
        <v>0</v>
      </c>
      <c r="AS58" s="105" t="s">
        <v>303</v>
      </c>
      <c r="AT58" s="180" t="s">
        <v>303</v>
      </c>
      <c r="AU58" s="105">
        <v>70.948504999999997</v>
      </c>
      <c r="AV58" s="180">
        <v>4.2933670831169195</v>
      </c>
      <c r="AW58" s="105">
        <v>1.5123070000000001</v>
      </c>
      <c r="AX58" s="180">
        <v>3.5514989367938614E-2</v>
      </c>
      <c r="AY58" s="105">
        <v>13.026978</v>
      </c>
      <c r="AZ58" s="180">
        <v>1.111401412763444</v>
      </c>
      <c r="BA58" s="105">
        <v>0</v>
      </c>
      <c r="BB58" s="180">
        <v>0</v>
      </c>
      <c r="BC58" s="105">
        <v>0</v>
      </c>
      <c r="BD58" s="180">
        <v>0</v>
      </c>
      <c r="BE58" s="105">
        <v>0</v>
      </c>
      <c r="BF58" s="180">
        <v>0</v>
      </c>
      <c r="BG58" s="105">
        <v>0</v>
      </c>
      <c r="BH58" s="180">
        <v>0</v>
      </c>
      <c r="BI58" s="105">
        <v>0</v>
      </c>
      <c r="BJ58" s="180">
        <v>0</v>
      </c>
      <c r="BK58" s="105">
        <v>0</v>
      </c>
      <c r="BL58" s="180">
        <v>0</v>
      </c>
      <c r="BM58" s="105" t="s">
        <v>303</v>
      </c>
      <c r="BN58" s="180" t="s">
        <v>303</v>
      </c>
      <c r="BO58" s="105">
        <v>11.147253429999999</v>
      </c>
      <c r="BP58" s="180">
        <v>4.3708087080198075</v>
      </c>
      <c r="BQ58" s="105">
        <v>0</v>
      </c>
      <c r="BR58" s="180" t="e">
        <v>#DIV/0!</v>
      </c>
      <c r="BS58" s="105">
        <v>0</v>
      </c>
      <c r="BT58" s="180">
        <v>0</v>
      </c>
      <c r="BU58" s="105">
        <v>0</v>
      </c>
      <c r="BV58" s="180">
        <v>0</v>
      </c>
      <c r="BW58" s="105">
        <v>49.743708999999996</v>
      </c>
      <c r="BX58" s="180">
        <v>42.323982245809191</v>
      </c>
      <c r="BY58" s="105">
        <v>640.64751100000001</v>
      </c>
      <c r="BZ58" s="180">
        <v>42.361960163282099</v>
      </c>
      <c r="CA58" s="105">
        <v>0</v>
      </c>
      <c r="CB58" s="180">
        <v>0</v>
      </c>
      <c r="CC58" s="105">
        <v>0</v>
      </c>
      <c r="CD58" s="180">
        <v>0</v>
      </c>
      <c r="CE58" s="105">
        <v>0</v>
      </c>
      <c r="CF58" s="180">
        <v>0</v>
      </c>
      <c r="CG58" s="105">
        <v>3.4962273399999999</v>
      </c>
      <c r="CH58" s="180">
        <v>1.8266178171970695</v>
      </c>
      <c r="CI58" s="105">
        <v>0</v>
      </c>
      <c r="CJ58" s="180">
        <v>0</v>
      </c>
      <c r="CK58" s="105">
        <v>0</v>
      </c>
      <c r="CL58" s="180">
        <v>0</v>
      </c>
      <c r="CM58" s="105">
        <v>0</v>
      </c>
      <c r="CN58" s="180">
        <v>0</v>
      </c>
      <c r="CO58" s="105">
        <v>5.1008999999999999E-2</v>
      </c>
      <c r="CP58" s="180">
        <v>0.41186195369792827</v>
      </c>
      <c r="CQ58" s="105">
        <v>0</v>
      </c>
      <c r="CR58" s="180">
        <v>0</v>
      </c>
      <c r="CS58" s="105" t="s">
        <v>303</v>
      </c>
      <c r="CT58" s="180" t="s">
        <v>303</v>
      </c>
      <c r="CU58" s="105" t="s">
        <v>303</v>
      </c>
      <c r="CV58" s="180" t="s">
        <v>303</v>
      </c>
      <c r="CW58" s="105">
        <v>0</v>
      </c>
      <c r="CX58" s="180" t="e">
        <v>#DIV/0!</v>
      </c>
      <c r="CY58" s="180" t="s">
        <v>303</v>
      </c>
      <c r="CZ58" s="180" t="s">
        <v>303</v>
      </c>
      <c r="DA58" s="180">
        <v>4.5342149999999997</v>
      </c>
      <c r="DB58" s="180">
        <v>8.0488674090610743</v>
      </c>
      <c r="DC58" s="442"/>
      <c r="DD58" s="442"/>
      <c r="DE58" s="442"/>
      <c r="DF58" s="442"/>
      <c r="DG58" s="442"/>
      <c r="DH58" s="442"/>
      <c r="DI58" s="442"/>
      <c r="DJ58" s="442"/>
      <c r="DK58" s="442"/>
      <c r="DL58" s="442"/>
      <c r="DM58" s="442"/>
      <c r="DN58" s="442"/>
      <c r="DO58" s="442"/>
      <c r="DP58" s="442"/>
      <c r="DQ58" s="442"/>
      <c r="DR58" s="442"/>
      <c r="DS58" s="442"/>
      <c r="DT58" s="442"/>
      <c r="DU58" s="442"/>
      <c r="DV58" s="442"/>
      <c r="DW58" s="442"/>
      <c r="DX58" s="442"/>
      <c r="DY58" s="442"/>
      <c r="DZ58" s="442"/>
      <c r="EA58" s="442"/>
      <c r="EB58" s="442"/>
      <c r="EC58" s="442"/>
    </row>
    <row r="59" spans="1:133" s="141" customFormat="1" ht="16.5" customHeight="1">
      <c r="A59" s="140"/>
      <c r="B59" s="379"/>
      <c r="C59" s="380"/>
      <c r="D59" s="365"/>
      <c r="E59" s="380"/>
      <c r="F59" s="365"/>
      <c r="G59" s="380"/>
      <c r="H59" s="365"/>
      <c r="I59" s="380"/>
      <c r="J59" s="365"/>
      <c r="K59" s="380"/>
      <c r="L59" s="365"/>
      <c r="M59" s="380"/>
      <c r="N59" s="365"/>
      <c r="O59" s="380"/>
      <c r="P59" s="365"/>
      <c r="Q59" s="380"/>
      <c r="R59" s="365"/>
      <c r="S59" s="380"/>
      <c r="T59" s="365"/>
      <c r="U59" s="364"/>
      <c r="V59" s="364"/>
      <c r="W59" s="364"/>
      <c r="X59" s="364"/>
      <c r="Y59" s="364"/>
      <c r="Z59" s="364"/>
      <c r="AA59" s="364"/>
      <c r="AB59" s="364"/>
      <c r="AC59" s="364"/>
      <c r="AD59" s="364"/>
      <c r="AE59" s="364"/>
      <c r="AF59" s="364"/>
      <c r="AG59" s="380"/>
      <c r="AH59" s="365"/>
      <c r="AI59" s="380"/>
      <c r="AJ59" s="365"/>
      <c r="AK59" s="380"/>
      <c r="AL59" s="365"/>
      <c r="AM59" s="380"/>
      <c r="AN59" s="365"/>
      <c r="AO59" s="380"/>
      <c r="AP59" s="365"/>
      <c r="AQ59" s="380"/>
      <c r="AR59" s="365"/>
      <c r="AS59" s="380"/>
      <c r="AT59" s="365"/>
      <c r="AU59" s="380"/>
      <c r="AV59" s="365"/>
      <c r="AW59" s="380"/>
      <c r="AX59" s="365"/>
      <c r="AY59" s="380"/>
      <c r="AZ59" s="365"/>
      <c r="BA59" s="380"/>
      <c r="BB59" s="365"/>
      <c r="BC59" s="380"/>
      <c r="BD59" s="365"/>
      <c r="BE59" s="380"/>
      <c r="BF59" s="365"/>
      <c r="BG59" s="380"/>
      <c r="BH59" s="365"/>
      <c r="BI59" s="380"/>
      <c r="BJ59" s="365"/>
      <c r="BK59" s="380"/>
      <c r="BL59" s="365"/>
      <c r="BM59" s="380"/>
      <c r="BN59" s="365"/>
      <c r="BO59" s="380"/>
      <c r="BP59" s="365"/>
      <c r="BQ59" s="380"/>
      <c r="BR59" s="365"/>
      <c r="BS59" s="380"/>
      <c r="BT59" s="365"/>
      <c r="BU59" s="380"/>
      <c r="BV59" s="365"/>
      <c r="BW59" s="380"/>
      <c r="BX59" s="365"/>
      <c r="BY59" s="380"/>
      <c r="BZ59" s="365"/>
      <c r="CA59" s="380"/>
      <c r="CB59" s="365"/>
      <c r="CC59" s="380"/>
      <c r="CD59" s="365"/>
      <c r="CE59" s="380"/>
      <c r="CF59" s="365"/>
      <c r="CG59" s="380"/>
      <c r="CH59" s="365"/>
      <c r="CI59" s="380"/>
      <c r="CJ59" s="365"/>
      <c r="CK59" s="380"/>
      <c r="CL59" s="365"/>
      <c r="CM59" s="380"/>
      <c r="CN59" s="365"/>
      <c r="CO59" s="380"/>
      <c r="CP59" s="365"/>
      <c r="CQ59" s="380"/>
      <c r="CR59" s="365"/>
      <c r="CS59" s="380"/>
      <c r="CT59" s="365"/>
      <c r="CU59" s="380"/>
      <c r="CV59" s="365"/>
      <c r="CW59" s="380"/>
      <c r="CX59" s="365"/>
      <c r="CY59" s="365"/>
      <c r="CZ59" s="365"/>
      <c r="DA59" s="365"/>
      <c r="DB59" s="365"/>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row>
    <row r="60" spans="1:133" ht="30.75" customHeight="1">
      <c r="B60" s="456" t="s">
        <v>91</v>
      </c>
      <c r="C60" s="456"/>
      <c r="D60" s="456"/>
      <c r="E60" s="456"/>
      <c r="F60" s="456"/>
      <c r="G60" s="456"/>
      <c r="H60" s="456"/>
      <c r="I60" s="456"/>
      <c r="J60" s="456"/>
      <c r="K60" s="456"/>
      <c r="L60" s="456"/>
      <c r="M60" s="456"/>
      <c r="N60" s="456"/>
      <c r="O60" s="456"/>
      <c r="P60" s="456"/>
      <c r="Q60" s="456"/>
      <c r="R60" s="456"/>
      <c r="S60" s="456"/>
      <c r="T60" s="456"/>
      <c r="U60" s="456"/>
      <c r="V60" s="456"/>
      <c r="W60" s="456"/>
      <c r="X60" s="456"/>
      <c r="Y60" s="456"/>
      <c r="Z60" s="456"/>
      <c r="AA60" s="456"/>
      <c r="AB60" s="456"/>
      <c r="AC60" s="456"/>
      <c r="AD60" s="456"/>
      <c r="AE60" s="456"/>
      <c r="AF60" s="456"/>
      <c r="AG60" s="456"/>
      <c r="AH60" s="456"/>
      <c r="AI60" s="456"/>
      <c r="AJ60" s="456"/>
      <c r="AK60" s="456"/>
      <c r="AL60" s="456"/>
      <c r="AM60" s="456"/>
      <c r="AN60" s="456"/>
      <c r="AO60" s="456"/>
      <c r="AP60" s="456"/>
      <c r="AQ60" s="456"/>
      <c r="AR60" s="456"/>
      <c r="AS60" s="456"/>
      <c r="AT60" s="456"/>
      <c r="AU60" s="456"/>
      <c r="AV60" s="456"/>
      <c r="AW60" s="456"/>
      <c r="AX60" s="456"/>
      <c r="AY60" s="456"/>
      <c r="AZ60" s="456"/>
      <c r="BA60" s="456"/>
      <c r="BB60" s="456"/>
      <c r="BC60" s="456"/>
      <c r="BD60" s="456"/>
      <c r="BE60" s="456"/>
      <c r="BF60" s="456"/>
      <c r="BG60" s="456"/>
      <c r="BH60" s="456"/>
      <c r="BI60" s="456"/>
      <c r="BJ60" s="456"/>
      <c r="BK60" s="456"/>
      <c r="BL60" s="456"/>
      <c r="BM60" s="456"/>
      <c r="BN60" s="456"/>
      <c r="BO60" s="456"/>
      <c r="BP60" s="456"/>
      <c r="BQ60" s="456"/>
      <c r="BR60" s="456"/>
      <c r="BS60" s="456"/>
      <c r="BT60" s="456"/>
      <c r="BU60" s="456"/>
      <c r="BV60" s="456"/>
      <c r="BW60" s="456"/>
      <c r="BX60" s="456"/>
      <c r="BY60" s="456"/>
      <c r="BZ60" s="456"/>
      <c r="CA60" s="456"/>
      <c r="CB60" s="456"/>
      <c r="CC60" s="456"/>
      <c r="CD60" s="456"/>
      <c r="CE60" s="456"/>
      <c r="CF60" s="456"/>
      <c r="CG60" s="456"/>
      <c r="CH60" s="456"/>
      <c r="CI60" s="456"/>
      <c r="CJ60" s="456"/>
      <c r="CK60" s="456"/>
      <c r="CL60" s="456"/>
      <c r="CM60" s="456"/>
      <c r="CN60" s="456"/>
      <c r="CO60" s="456"/>
      <c r="CP60" s="456"/>
      <c r="CQ60" s="456"/>
      <c r="CR60" s="456"/>
      <c r="CS60" s="456"/>
      <c r="CT60" s="456"/>
      <c r="CU60" s="456"/>
      <c r="CV60" s="456"/>
      <c r="CW60" s="456"/>
      <c r="CX60" s="456"/>
      <c r="CY60" s="455"/>
      <c r="CZ60" s="455"/>
      <c r="DA60" s="455"/>
      <c r="DB60" s="455"/>
      <c r="DC60" s="80"/>
      <c r="DD60" s="80"/>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row>
    <row r="61" spans="1:133" ht="20.100000000000001" customHeight="1">
      <c r="B61" s="311" t="s">
        <v>482</v>
      </c>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63"/>
      <c r="DB61" s="63"/>
      <c r="DC61" s="80"/>
      <c r="DD61" s="80"/>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row>
    <row r="62" spans="1:133" ht="20.100000000000001" customHeight="1">
      <c r="B62" s="63"/>
    </row>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2">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 ref="C6:D6"/>
    <mergeCell ref="E6:F6"/>
    <mergeCell ref="G6:H6"/>
    <mergeCell ref="I6:J6"/>
    <mergeCell ref="K6:L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Y6:CZ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E7" sqref="E7"/>
    </sheetView>
  </sheetViews>
  <sheetFormatPr baseColWidth="10" defaultColWidth="0" defaultRowHeight="15" zeroHeight="1"/>
  <cols>
    <col min="1" max="1" width="11.7109375" style="44" customWidth="1"/>
    <col min="2" max="2" width="107.85546875" style="44" customWidth="1"/>
    <col min="3" max="3" width="11.7109375" style="44" customWidth="1"/>
    <col min="4" max="5" width="11.42578125" style="44" customWidth="1"/>
    <col min="6" max="102" width="0" style="44" hidden="1" customWidth="1"/>
    <col min="103" max="16384" width="11.42578125" style="52" hidden="1"/>
  </cols>
  <sheetData>
    <row r="1" spans="1:102" s="199" customFormat="1" ht="90" customHeight="1">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8"/>
      <c r="BI1" s="198"/>
      <c r="BJ1" s="198"/>
      <c r="BK1" s="198"/>
      <c r="BL1" s="198"/>
      <c r="BM1" s="198"/>
      <c r="BN1" s="198"/>
      <c r="BO1" s="198"/>
      <c r="BP1" s="198"/>
      <c r="BQ1" s="198"/>
      <c r="BR1" s="198"/>
      <c r="BS1" s="198"/>
      <c r="BT1" s="198"/>
      <c r="BU1" s="198"/>
      <c r="BV1" s="198"/>
      <c r="BW1" s="198"/>
      <c r="BX1" s="198"/>
      <c r="BY1" s="198"/>
      <c r="BZ1" s="198"/>
      <c r="CA1" s="198"/>
      <c r="CB1" s="198"/>
      <c r="CC1" s="198"/>
      <c r="CD1" s="198"/>
      <c r="CE1" s="198"/>
      <c r="CF1" s="198"/>
      <c r="CG1" s="198"/>
      <c r="CH1" s="198"/>
      <c r="CI1" s="198"/>
      <c r="CJ1" s="198"/>
      <c r="CK1" s="198"/>
      <c r="CL1" s="198"/>
      <c r="CM1" s="198"/>
      <c r="CN1" s="198"/>
      <c r="CO1" s="198"/>
      <c r="CP1" s="198"/>
      <c r="CQ1" s="198"/>
      <c r="CR1" s="198"/>
      <c r="CS1" s="198"/>
      <c r="CT1" s="198"/>
      <c r="CU1" s="198"/>
      <c r="CV1" s="198"/>
      <c r="CW1" s="198"/>
      <c r="CX1" s="198"/>
    </row>
    <row r="2" spans="1:102" s="199" customFormat="1" ht="26.25" customHeight="1">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row>
    <row r="3" spans="1:102" ht="75.75" customHeight="1">
      <c r="B3" s="425" t="s">
        <v>210</v>
      </c>
      <c r="F3" s="74"/>
    </row>
    <row r="4" spans="1:102" ht="118.15" customHeight="1">
      <c r="B4" s="678" t="s">
        <v>476</v>
      </c>
      <c r="F4" s="74"/>
    </row>
    <row r="5" spans="1:102" ht="20.100000000000001" customHeight="1">
      <c r="B5" s="678"/>
      <c r="F5" s="74"/>
    </row>
    <row r="6" spans="1:102" ht="36.75" customHeight="1">
      <c r="B6" s="678"/>
      <c r="F6" s="74"/>
    </row>
    <row r="7" spans="1:102" ht="121.15" customHeight="1">
      <c r="B7" s="678"/>
      <c r="F7" s="74"/>
    </row>
    <row r="8" spans="1:102" ht="83.25" customHeight="1">
      <c r="B8" s="426"/>
      <c r="F8" s="74"/>
    </row>
    <row r="9" spans="1:102" ht="20.100000000000001" hidden="1" customHeight="1">
      <c r="B9" s="679"/>
      <c r="F9" s="74"/>
    </row>
    <row r="10" spans="1:102" ht="20.100000000000001" hidden="1" customHeight="1">
      <c r="B10" s="679"/>
      <c r="F10" s="74"/>
    </row>
    <row r="11" spans="1:102" ht="20.100000000000001" hidden="1" customHeight="1">
      <c r="B11" s="679"/>
      <c r="F11" s="74"/>
    </row>
    <row r="12" spans="1:102" ht="20.100000000000001" hidden="1" customHeight="1">
      <c r="B12" s="679"/>
      <c r="F12" s="74"/>
    </row>
    <row r="13" spans="1:102" ht="20.100000000000001" hidden="1" customHeight="1">
      <c r="B13" s="679"/>
      <c r="F13" s="74"/>
    </row>
    <row r="14" spans="1:102" ht="20.100000000000001" hidden="1" customHeight="1">
      <c r="B14" s="679"/>
      <c r="F14" s="74"/>
    </row>
    <row r="15" spans="1:102" ht="20.100000000000001" hidden="1" customHeight="1">
      <c r="B15" s="679"/>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8"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E2" sqref="E2"/>
    </sheetView>
  </sheetViews>
  <sheetFormatPr baseColWidth="10" defaultColWidth="0" defaultRowHeight="0" customHeight="1" zeroHeight="1"/>
  <cols>
    <col min="1" max="1" width="7.7109375" style="85" customWidth="1"/>
    <col min="2" max="2" width="101.85546875" style="85" customWidth="1"/>
    <col min="3" max="55" width="17.85546875" style="85" customWidth="1"/>
    <col min="56" max="56" width="11.42578125" style="85" customWidth="1"/>
    <col min="57" max="104" width="11.42578125" style="85" hidden="1" customWidth="1"/>
    <col min="105" max="255" width="11.42578125" style="86" hidden="1" customWidth="1"/>
    <col min="256" max="256" width="8.7109375" style="86" hidden="1" customWidth="1"/>
    <col min="257" max="257" width="101.28515625" style="86" hidden="1" customWidth="1"/>
    <col min="258" max="258" width="16.7109375" style="86" hidden="1" customWidth="1"/>
    <col min="259" max="281" width="18" style="86" hidden="1" customWidth="1"/>
    <col min="282" max="282" width="19.42578125" style="86" hidden="1" customWidth="1"/>
    <col min="283" max="283" width="17.85546875" style="86" hidden="1" customWidth="1"/>
    <col min="284" max="284" width="19.85546875" style="86" hidden="1" customWidth="1"/>
    <col min="285" max="292" width="18" style="86" hidden="1" customWidth="1"/>
    <col min="293" max="293" width="20.140625" style="86" hidden="1" customWidth="1"/>
    <col min="294" max="294" width="19.85546875" style="86" hidden="1" customWidth="1"/>
    <col min="295" max="309" width="18" style="86" hidden="1" customWidth="1"/>
    <col min="310" max="357" width="11.42578125" style="86" hidden="1" customWidth="1"/>
    <col min="358" max="511" width="11.42578125" style="86" hidden="1"/>
    <col min="512" max="512" width="8.7109375" style="86" hidden="1" customWidth="1"/>
    <col min="513" max="513" width="101.28515625" style="86" hidden="1" customWidth="1"/>
    <col min="514" max="514" width="16.7109375" style="86" hidden="1" customWidth="1"/>
    <col min="515" max="537" width="18" style="86" hidden="1" customWidth="1"/>
    <col min="538" max="538" width="19.42578125" style="86" hidden="1" customWidth="1"/>
    <col min="539" max="539" width="17.85546875" style="86" hidden="1" customWidth="1"/>
    <col min="540" max="540" width="19.85546875" style="86" hidden="1" customWidth="1"/>
    <col min="541" max="548" width="18" style="86" hidden="1" customWidth="1"/>
    <col min="549" max="549" width="20.140625" style="86" hidden="1" customWidth="1"/>
    <col min="550" max="550" width="19.85546875" style="86" hidden="1" customWidth="1"/>
    <col min="551" max="565" width="18" style="86" hidden="1" customWidth="1"/>
    <col min="566" max="613" width="11.42578125" style="86" hidden="1" customWidth="1"/>
    <col min="614" max="767" width="11.42578125" style="86" hidden="1"/>
    <col min="768" max="768" width="8.7109375" style="86" hidden="1" customWidth="1"/>
    <col min="769" max="769" width="101.28515625" style="86" hidden="1" customWidth="1"/>
    <col min="770" max="770" width="16.7109375" style="86" hidden="1" customWidth="1"/>
    <col min="771" max="793" width="18" style="86" hidden="1" customWidth="1"/>
    <col min="794" max="794" width="19.42578125" style="86" hidden="1" customWidth="1"/>
    <col min="795" max="795" width="17.85546875" style="86" hidden="1" customWidth="1"/>
    <col min="796" max="796" width="19.85546875" style="86" hidden="1" customWidth="1"/>
    <col min="797" max="804" width="18" style="86" hidden="1" customWidth="1"/>
    <col min="805" max="805" width="20.140625" style="86" hidden="1" customWidth="1"/>
    <col min="806" max="806" width="19.85546875" style="86" hidden="1" customWidth="1"/>
    <col min="807" max="821" width="18" style="86" hidden="1" customWidth="1"/>
    <col min="822" max="869" width="11.42578125" style="86" hidden="1" customWidth="1"/>
    <col min="870" max="1023" width="11.42578125" style="86" hidden="1"/>
    <col min="1024" max="1024" width="8.7109375" style="86" hidden="1" customWidth="1"/>
    <col min="1025" max="1025" width="101.28515625" style="86" hidden="1" customWidth="1"/>
    <col min="1026" max="1026" width="16.7109375" style="86" hidden="1" customWidth="1"/>
    <col min="1027" max="1049" width="18" style="86" hidden="1" customWidth="1"/>
    <col min="1050" max="1050" width="19.42578125" style="86" hidden="1" customWidth="1"/>
    <col min="1051" max="1051" width="17.85546875" style="86" hidden="1" customWidth="1"/>
    <col min="1052" max="1052" width="19.85546875" style="86" hidden="1" customWidth="1"/>
    <col min="1053" max="1060" width="18" style="86" hidden="1" customWidth="1"/>
    <col min="1061" max="1061" width="20.140625" style="86" hidden="1" customWidth="1"/>
    <col min="1062" max="1062" width="19.85546875" style="86" hidden="1" customWidth="1"/>
    <col min="1063" max="1077" width="18" style="86" hidden="1" customWidth="1"/>
    <col min="1078" max="1125" width="11.42578125" style="86" hidden="1" customWidth="1"/>
    <col min="1126" max="1279" width="11.42578125" style="86" hidden="1"/>
    <col min="1280" max="1280" width="8.7109375" style="86" hidden="1" customWidth="1"/>
    <col min="1281" max="1281" width="101.28515625" style="86" hidden="1" customWidth="1"/>
    <col min="1282" max="1282" width="16.7109375" style="86" hidden="1" customWidth="1"/>
    <col min="1283" max="1305" width="18" style="86" hidden="1" customWidth="1"/>
    <col min="1306" max="1306" width="19.42578125" style="86" hidden="1" customWidth="1"/>
    <col min="1307" max="1307" width="17.85546875" style="86" hidden="1" customWidth="1"/>
    <col min="1308" max="1308" width="19.85546875" style="86" hidden="1" customWidth="1"/>
    <col min="1309" max="1316" width="18" style="86" hidden="1" customWidth="1"/>
    <col min="1317" max="1317" width="20.140625" style="86" hidden="1" customWidth="1"/>
    <col min="1318" max="1318" width="19.85546875" style="86" hidden="1" customWidth="1"/>
    <col min="1319" max="1333" width="18" style="86" hidden="1" customWidth="1"/>
    <col min="1334" max="1381" width="11.42578125" style="86" hidden="1" customWidth="1"/>
    <col min="1382" max="1535" width="11.42578125" style="86" hidden="1"/>
    <col min="1536" max="1536" width="8.7109375" style="86" hidden="1" customWidth="1"/>
    <col min="1537" max="1537" width="101.28515625" style="86" hidden="1" customWidth="1"/>
    <col min="1538" max="1538" width="16.7109375" style="86" hidden="1" customWidth="1"/>
    <col min="1539" max="1561" width="18" style="86" hidden="1" customWidth="1"/>
    <col min="1562" max="1562" width="19.42578125" style="86" hidden="1" customWidth="1"/>
    <col min="1563" max="1563" width="17.85546875" style="86" hidden="1" customWidth="1"/>
    <col min="1564" max="1564" width="19.85546875" style="86" hidden="1" customWidth="1"/>
    <col min="1565" max="1572" width="18" style="86" hidden="1" customWidth="1"/>
    <col min="1573" max="1573" width="20.140625" style="86" hidden="1" customWidth="1"/>
    <col min="1574" max="1574" width="19.85546875" style="86" hidden="1" customWidth="1"/>
    <col min="1575" max="1589" width="18" style="86" hidden="1" customWidth="1"/>
    <col min="1590" max="1637" width="11.42578125" style="86" hidden="1" customWidth="1"/>
    <col min="1638" max="1791" width="11.42578125" style="86" hidden="1"/>
    <col min="1792" max="1792" width="8.7109375" style="86" hidden="1" customWidth="1"/>
    <col min="1793" max="1793" width="101.28515625" style="86" hidden="1" customWidth="1"/>
    <col min="1794" max="1794" width="16.7109375" style="86" hidden="1" customWidth="1"/>
    <col min="1795" max="1817" width="18" style="86" hidden="1" customWidth="1"/>
    <col min="1818" max="1818" width="19.42578125" style="86" hidden="1" customWidth="1"/>
    <col min="1819" max="1819" width="17.85546875" style="86" hidden="1" customWidth="1"/>
    <col min="1820" max="1820" width="19.85546875" style="86" hidden="1" customWidth="1"/>
    <col min="1821" max="1828" width="18" style="86" hidden="1" customWidth="1"/>
    <col min="1829" max="1829" width="20.140625" style="86" hidden="1" customWidth="1"/>
    <col min="1830" max="1830" width="19.85546875" style="86" hidden="1" customWidth="1"/>
    <col min="1831" max="1845" width="18" style="86" hidden="1" customWidth="1"/>
    <col min="1846" max="1893" width="11.42578125" style="86" hidden="1" customWidth="1"/>
    <col min="1894" max="2047" width="11.42578125" style="86" hidden="1"/>
    <col min="2048" max="2048" width="8.7109375" style="86" hidden="1" customWidth="1"/>
    <col min="2049" max="2049" width="101.28515625" style="86" hidden="1" customWidth="1"/>
    <col min="2050" max="2050" width="16.7109375" style="86" hidden="1" customWidth="1"/>
    <col min="2051" max="2073" width="18" style="86" hidden="1" customWidth="1"/>
    <col min="2074" max="2074" width="19.42578125" style="86" hidden="1" customWidth="1"/>
    <col min="2075" max="2075" width="17.85546875" style="86" hidden="1" customWidth="1"/>
    <col min="2076" max="2076" width="19.85546875" style="86" hidden="1" customWidth="1"/>
    <col min="2077" max="2084" width="18" style="86" hidden="1" customWidth="1"/>
    <col min="2085" max="2085" width="20.140625" style="86" hidden="1" customWidth="1"/>
    <col min="2086" max="2086" width="19.85546875" style="86" hidden="1" customWidth="1"/>
    <col min="2087" max="2101" width="18" style="86" hidden="1" customWidth="1"/>
    <col min="2102" max="2149" width="11.42578125" style="86" hidden="1" customWidth="1"/>
    <col min="2150" max="2303" width="11.42578125" style="86" hidden="1"/>
    <col min="2304" max="2304" width="8.7109375" style="86" hidden="1" customWidth="1"/>
    <col min="2305" max="2305" width="101.28515625" style="86" hidden="1" customWidth="1"/>
    <col min="2306" max="2306" width="16.7109375" style="86" hidden="1" customWidth="1"/>
    <col min="2307" max="2329" width="18" style="86" hidden="1" customWidth="1"/>
    <col min="2330" max="2330" width="19.42578125" style="86" hidden="1" customWidth="1"/>
    <col min="2331" max="2331" width="17.85546875" style="86" hidden="1" customWidth="1"/>
    <col min="2332" max="2332" width="19.85546875" style="86" hidden="1" customWidth="1"/>
    <col min="2333" max="2340" width="18" style="86" hidden="1" customWidth="1"/>
    <col min="2341" max="2341" width="20.140625" style="86" hidden="1" customWidth="1"/>
    <col min="2342" max="2342" width="19.85546875" style="86" hidden="1" customWidth="1"/>
    <col min="2343" max="2357" width="18" style="86" hidden="1" customWidth="1"/>
    <col min="2358" max="2405" width="11.42578125" style="86" hidden="1" customWidth="1"/>
    <col min="2406" max="2559" width="11.42578125" style="86" hidden="1"/>
    <col min="2560" max="2560" width="8.7109375" style="86" hidden="1" customWidth="1"/>
    <col min="2561" max="2561" width="101.28515625" style="86" hidden="1" customWidth="1"/>
    <col min="2562" max="2562" width="16.7109375" style="86" hidden="1" customWidth="1"/>
    <col min="2563" max="2585" width="18" style="86" hidden="1" customWidth="1"/>
    <col min="2586" max="2586" width="19.42578125" style="86" hidden="1" customWidth="1"/>
    <col min="2587" max="2587" width="17.85546875" style="86" hidden="1" customWidth="1"/>
    <col min="2588" max="2588" width="19.85546875" style="86" hidden="1" customWidth="1"/>
    <col min="2589" max="2596" width="18" style="86" hidden="1" customWidth="1"/>
    <col min="2597" max="2597" width="20.140625" style="86" hidden="1" customWidth="1"/>
    <col min="2598" max="2598" width="19.85546875" style="86" hidden="1" customWidth="1"/>
    <col min="2599" max="2613" width="18" style="86" hidden="1" customWidth="1"/>
    <col min="2614" max="2661" width="11.42578125" style="86" hidden="1" customWidth="1"/>
    <col min="2662" max="2815" width="11.42578125" style="86" hidden="1"/>
    <col min="2816" max="2816" width="8.7109375" style="86" hidden="1" customWidth="1"/>
    <col min="2817" max="2817" width="101.28515625" style="86" hidden="1" customWidth="1"/>
    <col min="2818" max="2818" width="16.7109375" style="86" hidden="1" customWidth="1"/>
    <col min="2819" max="2841" width="18" style="86" hidden="1" customWidth="1"/>
    <col min="2842" max="2842" width="19.42578125" style="86" hidden="1" customWidth="1"/>
    <col min="2843" max="2843" width="17.85546875" style="86" hidden="1" customWidth="1"/>
    <col min="2844" max="2844" width="19.85546875" style="86" hidden="1" customWidth="1"/>
    <col min="2845" max="2852" width="18" style="86" hidden="1" customWidth="1"/>
    <col min="2853" max="2853" width="20.140625" style="86" hidden="1" customWidth="1"/>
    <col min="2854" max="2854" width="19.85546875" style="86" hidden="1" customWidth="1"/>
    <col min="2855" max="2869" width="18" style="86" hidden="1" customWidth="1"/>
    <col min="2870" max="2917" width="11.42578125" style="86" hidden="1" customWidth="1"/>
    <col min="2918" max="3071" width="11.42578125" style="86" hidden="1"/>
    <col min="3072" max="3072" width="8.7109375" style="86" hidden="1" customWidth="1"/>
    <col min="3073" max="3073" width="101.28515625" style="86" hidden="1" customWidth="1"/>
    <col min="3074" max="3074" width="16.7109375" style="86" hidden="1" customWidth="1"/>
    <col min="3075" max="3097" width="18" style="86" hidden="1" customWidth="1"/>
    <col min="3098" max="3098" width="19.42578125" style="86" hidden="1" customWidth="1"/>
    <col min="3099" max="3099" width="17.85546875" style="86" hidden="1" customWidth="1"/>
    <col min="3100" max="3100" width="19.85546875" style="86" hidden="1" customWidth="1"/>
    <col min="3101" max="3108" width="18" style="86" hidden="1" customWidth="1"/>
    <col min="3109" max="3109" width="20.140625" style="86" hidden="1" customWidth="1"/>
    <col min="3110" max="3110" width="19.85546875" style="86" hidden="1" customWidth="1"/>
    <col min="3111" max="3125" width="18" style="86" hidden="1" customWidth="1"/>
    <col min="3126" max="3173" width="11.42578125" style="86" hidden="1" customWidth="1"/>
    <col min="3174" max="3327" width="11.42578125" style="86" hidden="1"/>
    <col min="3328" max="3328" width="8.7109375" style="86" hidden="1" customWidth="1"/>
    <col min="3329" max="3329" width="101.28515625" style="86" hidden="1" customWidth="1"/>
    <col min="3330" max="3330" width="16.7109375" style="86" hidden="1" customWidth="1"/>
    <col min="3331" max="3353" width="18" style="86" hidden="1" customWidth="1"/>
    <col min="3354" max="3354" width="19.42578125" style="86" hidden="1" customWidth="1"/>
    <col min="3355" max="3355" width="17.85546875" style="86" hidden="1" customWidth="1"/>
    <col min="3356" max="3356" width="19.85546875" style="86" hidden="1" customWidth="1"/>
    <col min="3357" max="3364" width="18" style="86" hidden="1" customWidth="1"/>
    <col min="3365" max="3365" width="20.140625" style="86" hidden="1" customWidth="1"/>
    <col min="3366" max="3366" width="19.85546875" style="86" hidden="1" customWidth="1"/>
    <col min="3367" max="3381" width="18" style="86" hidden="1" customWidth="1"/>
    <col min="3382" max="3429" width="11.42578125" style="86" hidden="1" customWidth="1"/>
    <col min="3430" max="3583" width="11.42578125" style="86" hidden="1"/>
    <col min="3584" max="3584" width="8.7109375" style="86" hidden="1" customWidth="1"/>
    <col min="3585" max="3585" width="101.28515625" style="86" hidden="1" customWidth="1"/>
    <col min="3586" max="3586" width="16.7109375" style="86" hidden="1" customWidth="1"/>
    <col min="3587" max="3609" width="18" style="86" hidden="1" customWidth="1"/>
    <col min="3610" max="3610" width="19.42578125" style="86" hidden="1" customWidth="1"/>
    <col min="3611" max="3611" width="17.85546875" style="86" hidden="1" customWidth="1"/>
    <col min="3612" max="3612" width="19.85546875" style="86" hidden="1" customWidth="1"/>
    <col min="3613" max="3620" width="18" style="86" hidden="1" customWidth="1"/>
    <col min="3621" max="3621" width="20.140625" style="86" hidden="1" customWidth="1"/>
    <col min="3622" max="3622" width="19.85546875" style="86" hidden="1" customWidth="1"/>
    <col min="3623" max="3637" width="18" style="86" hidden="1" customWidth="1"/>
    <col min="3638" max="3685" width="11.42578125" style="86" hidden="1" customWidth="1"/>
    <col min="3686" max="3839" width="11.42578125" style="86" hidden="1"/>
    <col min="3840" max="3840" width="8.7109375" style="86" hidden="1" customWidth="1"/>
    <col min="3841" max="3841" width="101.28515625" style="86" hidden="1" customWidth="1"/>
    <col min="3842" max="3842" width="16.7109375" style="86" hidden="1" customWidth="1"/>
    <col min="3843" max="3865" width="18" style="86" hidden="1" customWidth="1"/>
    <col min="3866" max="3866" width="19.42578125" style="86" hidden="1" customWidth="1"/>
    <col min="3867" max="3867" width="17.85546875" style="86" hidden="1" customWidth="1"/>
    <col min="3868" max="3868" width="19.85546875" style="86" hidden="1" customWidth="1"/>
    <col min="3869" max="3876" width="18" style="86" hidden="1" customWidth="1"/>
    <col min="3877" max="3877" width="20.140625" style="86" hidden="1" customWidth="1"/>
    <col min="3878" max="3878" width="19.85546875" style="86" hidden="1" customWidth="1"/>
    <col min="3879" max="3893" width="18" style="86" hidden="1" customWidth="1"/>
    <col min="3894" max="3941" width="11.42578125" style="86" hidden="1" customWidth="1"/>
    <col min="3942" max="4095" width="11.42578125" style="86" hidden="1"/>
    <col min="4096" max="4096" width="8.7109375" style="86" hidden="1" customWidth="1"/>
    <col min="4097" max="4097" width="101.28515625" style="86" hidden="1" customWidth="1"/>
    <col min="4098" max="4098" width="16.7109375" style="86" hidden="1" customWidth="1"/>
    <col min="4099" max="4121" width="18" style="86" hidden="1" customWidth="1"/>
    <col min="4122" max="4122" width="19.42578125" style="86" hidden="1" customWidth="1"/>
    <col min="4123" max="4123" width="17.85546875" style="86" hidden="1" customWidth="1"/>
    <col min="4124" max="4124" width="19.85546875" style="86" hidden="1" customWidth="1"/>
    <col min="4125" max="4132" width="18" style="86" hidden="1" customWidth="1"/>
    <col min="4133" max="4133" width="20.140625" style="86" hidden="1" customWidth="1"/>
    <col min="4134" max="4134" width="19.85546875" style="86" hidden="1" customWidth="1"/>
    <col min="4135" max="4149" width="18" style="86" hidden="1" customWidth="1"/>
    <col min="4150" max="4197" width="11.42578125" style="86" hidden="1" customWidth="1"/>
    <col min="4198" max="4351" width="11.42578125" style="86" hidden="1"/>
    <col min="4352" max="4352" width="8.7109375" style="86" hidden="1" customWidth="1"/>
    <col min="4353" max="4353" width="101.28515625" style="86" hidden="1" customWidth="1"/>
    <col min="4354" max="4354" width="16.7109375" style="86" hidden="1" customWidth="1"/>
    <col min="4355" max="4377" width="18" style="86" hidden="1" customWidth="1"/>
    <col min="4378" max="4378" width="19.42578125" style="86" hidden="1" customWidth="1"/>
    <col min="4379" max="4379" width="17.85546875" style="86" hidden="1" customWidth="1"/>
    <col min="4380" max="4380" width="19.85546875" style="86" hidden="1" customWidth="1"/>
    <col min="4381" max="4388" width="18" style="86" hidden="1" customWidth="1"/>
    <col min="4389" max="4389" width="20.140625" style="86" hidden="1" customWidth="1"/>
    <col min="4390" max="4390" width="19.85546875" style="86" hidden="1" customWidth="1"/>
    <col min="4391" max="4405" width="18" style="86" hidden="1" customWidth="1"/>
    <col min="4406" max="4453" width="11.42578125" style="86" hidden="1" customWidth="1"/>
    <col min="4454" max="4607" width="11.42578125" style="86" hidden="1"/>
    <col min="4608" max="4608" width="8.7109375" style="86" hidden="1" customWidth="1"/>
    <col min="4609" max="4609" width="101.28515625" style="86" hidden="1" customWidth="1"/>
    <col min="4610" max="4610" width="16.7109375" style="86" hidden="1" customWidth="1"/>
    <col min="4611" max="4633" width="18" style="86" hidden="1" customWidth="1"/>
    <col min="4634" max="4634" width="19.42578125" style="86" hidden="1" customWidth="1"/>
    <col min="4635" max="4635" width="17.85546875" style="86" hidden="1" customWidth="1"/>
    <col min="4636" max="4636" width="19.85546875" style="86" hidden="1" customWidth="1"/>
    <col min="4637" max="4644" width="18" style="86" hidden="1" customWidth="1"/>
    <col min="4645" max="4645" width="20.140625" style="86" hidden="1" customWidth="1"/>
    <col min="4646" max="4646" width="19.85546875" style="86" hidden="1" customWidth="1"/>
    <col min="4647" max="4661" width="18" style="86" hidden="1" customWidth="1"/>
    <col min="4662" max="4709" width="11.42578125" style="86" hidden="1" customWidth="1"/>
    <col min="4710" max="4863" width="11.42578125" style="86" hidden="1"/>
    <col min="4864" max="4864" width="8.7109375" style="86" hidden="1" customWidth="1"/>
    <col min="4865" max="4865" width="101.28515625" style="86" hidden="1" customWidth="1"/>
    <col min="4866" max="4866" width="16.7109375" style="86" hidden="1" customWidth="1"/>
    <col min="4867" max="4889" width="18" style="86" hidden="1" customWidth="1"/>
    <col min="4890" max="4890" width="19.42578125" style="86" hidden="1" customWidth="1"/>
    <col min="4891" max="4891" width="17.85546875" style="86" hidden="1" customWidth="1"/>
    <col min="4892" max="4892" width="19.85546875" style="86" hidden="1" customWidth="1"/>
    <col min="4893" max="4900" width="18" style="86" hidden="1" customWidth="1"/>
    <col min="4901" max="4901" width="20.140625" style="86" hidden="1" customWidth="1"/>
    <col min="4902" max="4902" width="19.85546875" style="86" hidden="1" customWidth="1"/>
    <col min="4903" max="4917" width="18" style="86" hidden="1" customWidth="1"/>
    <col min="4918" max="4965" width="11.42578125" style="86" hidden="1" customWidth="1"/>
    <col min="4966" max="5119" width="11.42578125" style="86" hidden="1"/>
    <col min="5120" max="5120" width="8.7109375" style="86" hidden="1" customWidth="1"/>
    <col min="5121" max="5121" width="101.28515625" style="86" hidden="1" customWidth="1"/>
    <col min="5122" max="5122" width="16.7109375" style="86" hidden="1" customWidth="1"/>
    <col min="5123" max="5145" width="18" style="86" hidden="1" customWidth="1"/>
    <col min="5146" max="5146" width="19.42578125" style="86" hidden="1" customWidth="1"/>
    <col min="5147" max="5147" width="17.85546875" style="86" hidden="1" customWidth="1"/>
    <col min="5148" max="5148" width="19.85546875" style="86" hidden="1" customWidth="1"/>
    <col min="5149" max="5156" width="18" style="86" hidden="1" customWidth="1"/>
    <col min="5157" max="5157" width="20.140625" style="86" hidden="1" customWidth="1"/>
    <col min="5158" max="5158" width="19.85546875" style="86" hidden="1" customWidth="1"/>
    <col min="5159" max="5173" width="18" style="86" hidden="1" customWidth="1"/>
    <col min="5174" max="5221" width="11.42578125" style="86" hidden="1" customWidth="1"/>
    <col min="5222" max="5375" width="11.42578125" style="86" hidden="1"/>
    <col min="5376" max="5376" width="8.7109375" style="86" hidden="1" customWidth="1"/>
    <col min="5377" max="5377" width="101.28515625" style="86" hidden="1" customWidth="1"/>
    <col min="5378" max="5378" width="16.7109375" style="86" hidden="1" customWidth="1"/>
    <col min="5379" max="5401" width="18" style="86" hidden="1" customWidth="1"/>
    <col min="5402" max="5402" width="19.42578125" style="86" hidden="1" customWidth="1"/>
    <col min="5403" max="5403" width="17.85546875" style="86" hidden="1" customWidth="1"/>
    <col min="5404" max="5404" width="19.85546875" style="86" hidden="1" customWidth="1"/>
    <col min="5405" max="5412" width="18" style="86" hidden="1" customWidth="1"/>
    <col min="5413" max="5413" width="20.140625" style="86" hidden="1" customWidth="1"/>
    <col min="5414" max="5414" width="19.85546875" style="86" hidden="1" customWidth="1"/>
    <col min="5415" max="5429" width="18" style="86" hidden="1" customWidth="1"/>
    <col min="5430" max="5477" width="11.42578125" style="86" hidden="1" customWidth="1"/>
    <col min="5478" max="5631" width="11.42578125" style="86" hidden="1"/>
    <col min="5632" max="5632" width="8.7109375" style="86" hidden="1" customWidth="1"/>
    <col min="5633" max="5633" width="101.28515625" style="86" hidden="1" customWidth="1"/>
    <col min="5634" max="5634" width="16.7109375" style="86" hidden="1" customWidth="1"/>
    <col min="5635" max="5657" width="18" style="86" hidden="1" customWidth="1"/>
    <col min="5658" max="5658" width="19.42578125" style="86" hidden="1" customWidth="1"/>
    <col min="5659" max="5659" width="17.85546875" style="86" hidden="1" customWidth="1"/>
    <col min="5660" max="5660" width="19.85546875" style="86" hidden="1" customWidth="1"/>
    <col min="5661" max="5668" width="18" style="86" hidden="1" customWidth="1"/>
    <col min="5669" max="5669" width="20.140625" style="86" hidden="1" customWidth="1"/>
    <col min="5670" max="5670" width="19.85546875" style="86" hidden="1" customWidth="1"/>
    <col min="5671" max="5685" width="18" style="86" hidden="1" customWidth="1"/>
    <col min="5686" max="5733" width="11.42578125" style="86" hidden="1" customWidth="1"/>
    <col min="5734" max="5887" width="11.42578125" style="86" hidden="1"/>
    <col min="5888" max="5888" width="8.7109375" style="86" hidden="1" customWidth="1"/>
    <col min="5889" max="5889" width="101.28515625" style="86" hidden="1" customWidth="1"/>
    <col min="5890" max="5890" width="16.7109375" style="86" hidden="1" customWidth="1"/>
    <col min="5891" max="5913" width="18" style="86" hidden="1" customWidth="1"/>
    <col min="5914" max="5914" width="19.42578125" style="86" hidden="1" customWidth="1"/>
    <col min="5915" max="5915" width="17.85546875" style="86" hidden="1" customWidth="1"/>
    <col min="5916" max="5916" width="19.85546875" style="86" hidden="1" customWidth="1"/>
    <col min="5917" max="5924" width="18" style="86" hidden="1" customWidth="1"/>
    <col min="5925" max="5925" width="20.140625" style="86" hidden="1" customWidth="1"/>
    <col min="5926" max="5926" width="19.85546875" style="86" hidden="1" customWidth="1"/>
    <col min="5927" max="5941" width="18" style="86" hidden="1" customWidth="1"/>
    <col min="5942" max="5989" width="11.42578125" style="86" hidden="1" customWidth="1"/>
    <col min="5990" max="6143" width="11.42578125" style="86" hidden="1"/>
    <col min="6144" max="6144" width="8.7109375" style="86" hidden="1" customWidth="1"/>
    <col min="6145" max="6145" width="101.28515625" style="86" hidden="1" customWidth="1"/>
    <col min="6146" max="6146" width="16.7109375" style="86" hidden="1" customWidth="1"/>
    <col min="6147" max="6169" width="18" style="86" hidden="1" customWidth="1"/>
    <col min="6170" max="6170" width="19.42578125" style="86" hidden="1" customWidth="1"/>
    <col min="6171" max="6171" width="17.85546875" style="86" hidden="1" customWidth="1"/>
    <col min="6172" max="6172" width="19.85546875" style="86" hidden="1" customWidth="1"/>
    <col min="6173" max="6180" width="18" style="86" hidden="1" customWidth="1"/>
    <col min="6181" max="6181" width="20.140625" style="86" hidden="1" customWidth="1"/>
    <col min="6182" max="6182" width="19.85546875" style="86" hidden="1" customWidth="1"/>
    <col min="6183" max="6197" width="18" style="86" hidden="1" customWidth="1"/>
    <col min="6198" max="6245" width="11.42578125" style="86" hidden="1" customWidth="1"/>
    <col min="6246" max="6399" width="11.42578125" style="86" hidden="1"/>
    <col min="6400" max="6400" width="8.7109375" style="86" hidden="1" customWidth="1"/>
    <col min="6401" max="6401" width="101.28515625" style="86" hidden="1" customWidth="1"/>
    <col min="6402" max="6402" width="16.7109375" style="86" hidden="1" customWidth="1"/>
    <col min="6403" max="6425" width="18" style="86" hidden="1" customWidth="1"/>
    <col min="6426" max="6426" width="19.42578125" style="86" hidden="1" customWidth="1"/>
    <col min="6427" max="6427" width="17.85546875" style="86" hidden="1" customWidth="1"/>
    <col min="6428" max="6428" width="19.85546875" style="86" hidden="1" customWidth="1"/>
    <col min="6429" max="6436" width="18" style="86" hidden="1" customWidth="1"/>
    <col min="6437" max="6437" width="20.140625" style="86" hidden="1" customWidth="1"/>
    <col min="6438" max="6438" width="19.85546875" style="86" hidden="1" customWidth="1"/>
    <col min="6439" max="6453" width="18" style="86" hidden="1" customWidth="1"/>
    <col min="6454" max="6501" width="11.42578125" style="86" hidden="1" customWidth="1"/>
    <col min="6502" max="6655" width="11.42578125" style="86" hidden="1"/>
    <col min="6656" max="6656" width="8.7109375" style="86" hidden="1" customWidth="1"/>
    <col min="6657" max="6657" width="101.28515625" style="86" hidden="1" customWidth="1"/>
    <col min="6658" max="6658" width="16.7109375" style="86" hidden="1" customWidth="1"/>
    <col min="6659" max="6681" width="18" style="86" hidden="1" customWidth="1"/>
    <col min="6682" max="6682" width="19.42578125" style="86" hidden="1" customWidth="1"/>
    <col min="6683" max="6683" width="17.85546875" style="86" hidden="1" customWidth="1"/>
    <col min="6684" max="6684" width="19.85546875" style="86" hidden="1" customWidth="1"/>
    <col min="6685" max="6692" width="18" style="86" hidden="1" customWidth="1"/>
    <col min="6693" max="6693" width="20.140625" style="86" hidden="1" customWidth="1"/>
    <col min="6694" max="6694" width="19.85546875" style="86" hidden="1" customWidth="1"/>
    <col min="6695" max="6709" width="18" style="86" hidden="1" customWidth="1"/>
    <col min="6710" max="6757" width="11.42578125" style="86" hidden="1" customWidth="1"/>
    <col min="6758" max="6911" width="11.42578125" style="86" hidden="1"/>
    <col min="6912" max="6912" width="8.7109375" style="86" hidden="1" customWidth="1"/>
    <col min="6913" max="6913" width="101.28515625" style="86" hidden="1" customWidth="1"/>
    <col min="6914" max="6914" width="16.7109375" style="86" hidden="1" customWidth="1"/>
    <col min="6915" max="6937" width="18" style="86" hidden="1" customWidth="1"/>
    <col min="6938" max="6938" width="19.42578125" style="86" hidden="1" customWidth="1"/>
    <col min="6939" max="6939" width="17.85546875" style="86" hidden="1" customWidth="1"/>
    <col min="6940" max="6940" width="19.85546875" style="86" hidden="1" customWidth="1"/>
    <col min="6941" max="6948" width="18" style="86" hidden="1" customWidth="1"/>
    <col min="6949" max="6949" width="20.140625" style="86" hidden="1" customWidth="1"/>
    <col min="6950" max="6950" width="19.85546875" style="86" hidden="1" customWidth="1"/>
    <col min="6951" max="6965" width="18" style="86" hidden="1" customWidth="1"/>
    <col min="6966" max="7013" width="11.42578125" style="86" hidden="1" customWidth="1"/>
    <col min="7014" max="7167" width="11.42578125" style="86" hidden="1"/>
    <col min="7168" max="7168" width="8.7109375" style="86" hidden="1" customWidth="1"/>
    <col min="7169" max="7169" width="101.28515625" style="86" hidden="1" customWidth="1"/>
    <col min="7170" max="7170" width="16.7109375" style="86" hidden="1" customWidth="1"/>
    <col min="7171" max="7193" width="18" style="86" hidden="1" customWidth="1"/>
    <col min="7194" max="7194" width="19.42578125" style="86" hidden="1" customWidth="1"/>
    <col min="7195" max="7195" width="17.85546875" style="86" hidden="1" customWidth="1"/>
    <col min="7196" max="7196" width="19.85546875" style="86" hidden="1" customWidth="1"/>
    <col min="7197" max="7204" width="18" style="86" hidden="1" customWidth="1"/>
    <col min="7205" max="7205" width="20.140625" style="86" hidden="1" customWidth="1"/>
    <col min="7206" max="7206" width="19.85546875" style="86" hidden="1" customWidth="1"/>
    <col min="7207" max="7221" width="18" style="86" hidden="1" customWidth="1"/>
    <col min="7222" max="7269" width="11.42578125" style="86" hidden="1" customWidth="1"/>
    <col min="7270" max="7423" width="11.42578125" style="86" hidden="1"/>
    <col min="7424" max="7424" width="8.7109375" style="86" hidden="1" customWidth="1"/>
    <col min="7425" max="7425" width="101.28515625" style="86" hidden="1" customWidth="1"/>
    <col min="7426" max="7426" width="16.7109375" style="86" hidden="1" customWidth="1"/>
    <col min="7427" max="7449" width="18" style="86" hidden="1" customWidth="1"/>
    <col min="7450" max="7450" width="19.42578125" style="86" hidden="1" customWidth="1"/>
    <col min="7451" max="7451" width="17.85546875" style="86" hidden="1" customWidth="1"/>
    <col min="7452" max="7452" width="19.85546875" style="86" hidden="1" customWidth="1"/>
    <col min="7453" max="7460" width="18" style="86" hidden="1" customWidth="1"/>
    <col min="7461" max="7461" width="20.140625" style="86" hidden="1" customWidth="1"/>
    <col min="7462" max="7462" width="19.85546875" style="86" hidden="1" customWidth="1"/>
    <col min="7463" max="7477" width="18" style="86" hidden="1" customWidth="1"/>
    <col min="7478" max="7525" width="11.42578125" style="86" hidden="1" customWidth="1"/>
    <col min="7526" max="7679" width="11.42578125" style="86" hidden="1"/>
    <col min="7680" max="7680" width="8.7109375" style="86" hidden="1" customWidth="1"/>
    <col min="7681" max="7681" width="101.28515625" style="86" hidden="1" customWidth="1"/>
    <col min="7682" max="7682" width="16.7109375" style="86" hidden="1" customWidth="1"/>
    <col min="7683" max="7705" width="18" style="86" hidden="1" customWidth="1"/>
    <col min="7706" max="7706" width="19.42578125" style="86" hidden="1" customWidth="1"/>
    <col min="7707" max="7707" width="17.85546875" style="86" hidden="1" customWidth="1"/>
    <col min="7708" max="7708" width="19.85546875" style="86" hidden="1" customWidth="1"/>
    <col min="7709" max="7716" width="18" style="86" hidden="1" customWidth="1"/>
    <col min="7717" max="7717" width="20.140625" style="86" hidden="1" customWidth="1"/>
    <col min="7718" max="7718" width="19.85546875" style="86" hidden="1" customWidth="1"/>
    <col min="7719" max="7733" width="18" style="86" hidden="1" customWidth="1"/>
    <col min="7734" max="7781" width="11.42578125" style="86" hidden="1" customWidth="1"/>
    <col min="7782" max="7935" width="11.42578125" style="86" hidden="1"/>
    <col min="7936" max="7936" width="8.7109375" style="86" hidden="1" customWidth="1"/>
    <col min="7937" max="7937" width="101.28515625" style="86" hidden="1" customWidth="1"/>
    <col min="7938" max="7938" width="16.7109375" style="86" hidden="1" customWidth="1"/>
    <col min="7939" max="7961" width="18" style="86" hidden="1" customWidth="1"/>
    <col min="7962" max="7962" width="19.42578125" style="86" hidden="1" customWidth="1"/>
    <col min="7963" max="7963" width="17.85546875" style="86" hidden="1" customWidth="1"/>
    <col min="7964" max="7964" width="19.85546875" style="86" hidden="1" customWidth="1"/>
    <col min="7965" max="7972" width="18" style="86" hidden="1" customWidth="1"/>
    <col min="7973" max="7973" width="20.140625" style="86" hidden="1" customWidth="1"/>
    <col min="7974" max="7974" width="19.85546875" style="86" hidden="1" customWidth="1"/>
    <col min="7975" max="7989" width="18" style="86" hidden="1" customWidth="1"/>
    <col min="7990" max="8037" width="11.42578125" style="86" hidden="1" customWidth="1"/>
    <col min="8038" max="8191" width="11.42578125" style="86" hidden="1"/>
    <col min="8192" max="8192" width="8.7109375" style="86" hidden="1" customWidth="1"/>
    <col min="8193" max="8193" width="101.28515625" style="86" hidden="1" customWidth="1"/>
    <col min="8194" max="8194" width="16.7109375" style="86" hidden="1" customWidth="1"/>
    <col min="8195" max="8217" width="18" style="86" hidden="1" customWidth="1"/>
    <col min="8218" max="8218" width="19.42578125" style="86" hidden="1" customWidth="1"/>
    <col min="8219" max="8219" width="17.85546875" style="86" hidden="1" customWidth="1"/>
    <col min="8220" max="8220" width="19.85546875" style="86" hidden="1" customWidth="1"/>
    <col min="8221" max="8228" width="18" style="86" hidden="1" customWidth="1"/>
    <col min="8229" max="8229" width="20.140625" style="86" hidden="1" customWidth="1"/>
    <col min="8230" max="8230" width="19.85546875" style="86" hidden="1" customWidth="1"/>
    <col min="8231" max="8245" width="18" style="86" hidden="1" customWidth="1"/>
    <col min="8246" max="8293" width="11.42578125" style="86" hidden="1" customWidth="1"/>
    <col min="8294" max="8447" width="11.42578125" style="86" hidden="1"/>
    <col min="8448" max="8448" width="8.7109375" style="86" hidden="1" customWidth="1"/>
    <col min="8449" max="8449" width="101.28515625" style="86" hidden="1" customWidth="1"/>
    <col min="8450" max="8450" width="16.7109375" style="86" hidden="1" customWidth="1"/>
    <col min="8451" max="8473" width="18" style="86" hidden="1" customWidth="1"/>
    <col min="8474" max="8474" width="19.42578125" style="86" hidden="1" customWidth="1"/>
    <col min="8475" max="8475" width="17.85546875" style="86" hidden="1" customWidth="1"/>
    <col min="8476" max="8476" width="19.85546875" style="86" hidden="1" customWidth="1"/>
    <col min="8477" max="8484" width="18" style="86" hidden="1" customWidth="1"/>
    <col min="8485" max="8485" width="20.140625" style="86" hidden="1" customWidth="1"/>
    <col min="8486" max="8486" width="19.85546875" style="86" hidden="1" customWidth="1"/>
    <col min="8487" max="8501" width="18" style="86" hidden="1" customWidth="1"/>
    <col min="8502" max="8549" width="11.42578125" style="86" hidden="1" customWidth="1"/>
    <col min="8550" max="8703" width="11.42578125" style="86" hidden="1"/>
    <col min="8704" max="8704" width="8.7109375" style="86" hidden="1" customWidth="1"/>
    <col min="8705" max="8705" width="101.28515625" style="86" hidden="1" customWidth="1"/>
    <col min="8706" max="8706" width="16.7109375" style="86" hidden="1" customWidth="1"/>
    <col min="8707" max="8729" width="18" style="86" hidden="1" customWidth="1"/>
    <col min="8730" max="8730" width="19.42578125" style="86" hidden="1" customWidth="1"/>
    <col min="8731" max="8731" width="17.85546875" style="86" hidden="1" customWidth="1"/>
    <col min="8732" max="8732" width="19.85546875" style="86" hidden="1" customWidth="1"/>
    <col min="8733" max="8740" width="18" style="86" hidden="1" customWidth="1"/>
    <col min="8741" max="8741" width="20.140625" style="86" hidden="1" customWidth="1"/>
    <col min="8742" max="8742" width="19.85546875" style="86" hidden="1" customWidth="1"/>
    <col min="8743" max="8757" width="18" style="86" hidden="1" customWidth="1"/>
    <col min="8758" max="8805" width="11.42578125" style="86" hidden="1" customWidth="1"/>
    <col min="8806" max="8959" width="11.42578125" style="86" hidden="1"/>
    <col min="8960" max="8960" width="8.7109375" style="86" hidden="1" customWidth="1"/>
    <col min="8961" max="8961" width="101.28515625" style="86" hidden="1" customWidth="1"/>
    <col min="8962" max="8962" width="16.7109375" style="86" hidden="1" customWidth="1"/>
    <col min="8963" max="8985" width="18" style="86" hidden="1" customWidth="1"/>
    <col min="8986" max="8986" width="19.42578125" style="86" hidden="1" customWidth="1"/>
    <col min="8987" max="8987" width="17.85546875" style="86" hidden="1" customWidth="1"/>
    <col min="8988" max="8988" width="19.85546875" style="86" hidden="1" customWidth="1"/>
    <col min="8989" max="8996" width="18" style="86" hidden="1" customWidth="1"/>
    <col min="8997" max="8997" width="20.140625" style="86" hidden="1" customWidth="1"/>
    <col min="8998" max="8998" width="19.85546875" style="86" hidden="1" customWidth="1"/>
    <col min="8999" max="9013" width="18" style="86" hidden="1" customWidth="1"/>
    <col min="9014" max="9061" width="11.42578125" style="86" hidden="1" customWidth="1"/>
    <col min="9062" max="9215" width="11.42578125" style="86" hidden="1"/>
    <col min="9216" max="9216" width="8.7109375" style="86" hidden="1" customWidth="1"/>
    <col min="9217" max="9217" width="101.28515625" style="86" hidden="1" customWidth="1"/>
    <col min="9218" max="9218" width="16.7109375" style="86" hidden="1" customWidth="1"/>
    <col min="9219" max="9241" width="18" style="86" hidden="1" customWidth="1"/>
    <col min="9242" max="9242" width="19.42578125" style="86" hidden="1" customWidth="1"/>
    <col min="9243" max="9243" width="17.85546875" style="86" hidden="1" customWidth="1"/>
    <col min="9244" max="9244" width="19.85546875" style="86" hidden="1" customWidth="1"/>
    <col min="9245" max="9252" width="18" style="86" hidden="1" customWidth="1"/>
    <col min="9253" max="9253" width="20.140625" style="86" hidden="1" customWidth="1"/>
    <col min="9254" max="9254" width="19.85546875" style="86" hidden="1" customWidth="1"/>
    <col min="9255" max="9269" width="18" style="86" hidden="1" customWidth="1"/>
    <col min="9270" max="9317" width="11.42578125" style="86" hidden="1" customWidth="1"/>
    <col min="9318" max="9471" width="11.42578125" style="86" hidden="1"/>
    <col min="9472" max="9472" width="8.7109375" style="86" hidden="1" customWidth="1"/>
    <col min="9473" max="9473" width="101.28515625" style="86" hidden="1" customWidth="1"/>
    <col min="9474" max="9474" width="16.7109375" style="86" hidden="1" customWidth="1"/>
    <col min="9475" max="9497" width="18" style="86" hidden="1" customWidth="1"/>
    <col min="9498" max="9498" width="19.42578125" style="86" hidden="1" customWidth="1"/>
    <col min="9499" max="9499" width="17.85546875" style="86" hidden="1" customWidth="1"/>
    <col min="9500" max="9500" width="19.85546875" style="86" hidden="1" customWidth="1"/>
    <col min="9501" max="9508" width="18" style="86" hidden="1" customWidth="1"/>
    <col min="9509" max="9509" width="20.140625" style="86" hidden="1" customWidth="1"/>
    <col min="9510" max="9510" width="19.85546875" style="86" hidden="1" customWidth="1"/>
    <col min="9511" max="9525" width="18" style="86" hidden="1" customWidth="1"/>
    <col min="9526" max="9573" width="11.42578125" style="86" hidden="1" customWidth="1"/>
    <col min="9574" max="9727" width="11.42578125" style="86" hidden="1"/>
    <col min="9728" max="9728" width="8.7109375" style="86" hidden="1" customWidth="1"/>
    <col min="9729" max="9729" width="101.28515625" style="86" hidden="1" customWidth="1"/>
    <col min="9730" max="9730" width="16.7109375" style="86" hidden="1" customWidth="1"/>
    <col min="9731" max="9753" width="18" style="86" hidden="1" customWidth="1"/>
    <col min="9754" max="9754" width="19.42578125" style="86" hidden="1" customWidth="1"/>
    <col min="9755" max="9755" width="17.85546875" style="86" hidden="1" customWidth="1"/>
    <col min="9756" max="9756" width="19.85546875" style="86" hidden="1" customWidth="1"/>
    <col min="9757" max="9764" width="18" style="86" hidden="1" customWidth="1"/>
    <col min="9765" max="9765" width="20.140625" style="86" hidden="1" customWidth="1"/>
    <col min="9766" max="9766" width="19.85546875" style="86" hidden="1" customWidth="1"/>
    <col min="9767" max="9781" width="18" style="86" hidden="1" customWidth="1"/>
    <col min="9782" max="9829" width="11.42578125" style="86" hidden="1" customWidth="1"/>
    <col min="9830" max="9983" width="11.42578125" style="86" hidden="1"/>
    <col min="9984" max="9984" width="8.7109375" style="86" hidden="1" customWidth="1"/>
    <col min="9985" max="9985" width="101.28515625" style="86" hidden="1" customWidth="1"/>
    <col min="9986" max="9986" width="16.7109375" style="86" hidden="1" customWidth="1"/>
    <col min="9987" max="10009" width="18" style="86" hidden="1" customWidth="1"/>
    <col min="10010" max="10010" width="19.42578125" style="86" hidden="1" customWidth="1"/>
    <col min="10011" max="10011" width="17.85546875" style="86" hidden="1" customWidth="1"/>
    <col min="10012" max="10012" width="19.85546875" style="86" hidden="1" customWidth="1"/>
    <col min="10013" max="10020" width="18" style="86" hidden="1" customWidth="1"/>
    <col min="10021" max="10021" width="20.140625" style="86" hidden="1" customWidth="1"/>
    <col min="10022" max="10022" width="19.85546875" style="86" hidden="1" customWidth="1"/>
    <col min="10023" max="10037" width="18" style="86" hidden="1" customWidth="1"/>
    <col min="10038" max="10085" width="11.42578125" style="86" hidden="1" customWidth="1"/>
    <col min="10086" max="10239" width="11.42578125" style="86" hidden="1"/>
    <col min="10240" max="10240" width="8.7109375" style="86" hidden="1" customWidth="1"/>
    <col min="10241" max="10241" width="101.28515625" style="86" hidden="1" customWidth="1"/>
    <col min="10242" max="10242" width="16.7109375" style="86" hidden="1" customWidth="1"/>
    <col min="10243" max="10265" width="18" style="86" hidden="1" customWidth="1"/>
    <col min="10266" max="10266" width="19.42578125" style="86" hidden="1" customWidth="1"/>
    <col min="10267" max="10267" width="17.85546875" style="86" hidden="1" customWidth="1"/>
    <col min="10268" max="10268" width="19.85546875" style="86" hidden="1" customWidth="1"/>
    <col min="10269" max="10276" width="18" style="86" hidden="1" customWidth="1"/>
    <col min="10277" max="10277" width="20.140625" style="86" hidden="1" customWidth="1"/>
    <col min="10278" max="10278" width="19.85546875" style="86" hidden="1" customWidth="1"/>
    <col min="10279" max="10293" width="18" style="86" hidden="1" customWidth="1"/>
    <col min="10294" max="10341" width="11.42578125" style="86" hidden="1" customWidth="1"/>
    <col min="10342" max="10495" width="11.42578125" style="86" hidden="1"/>
    <col min="10496" max="10496" width="8.7109375" style="86" hidden="1" customWidth="1"/>
    <col min="10497" max="10497" width="101.28515625" style="86" hidden="1" customWidth="1"/>
    <col min="10498" max="10498" width="16.7109375" style="86" hidden="1" customWidth="1"/>
    <col min="10499" max="10521" width="18" style="86" hidden="1" customWidth="1"/>
    <col min="10522" max="10522" width="19.42578125" style="86" hidden="1" customWidth="1"/>
    <col min="10523" max="10523" width="17.85546875" style="86" hidden="1" customWidth="1"/>
    <col min="10524" max="10524" width="19.85546875" style="86" hidden="1" customWidth="1"/>
    <col min="10525" max="10532" width="18" style="86" hidden="1" customWidth="1"/>
    <col min="10533" max="10533" width="20.140625" style="86" hidden="1" customWidth="1"/>
    <col min="10534" max="10534" width="19.85546875" style="86" hidden="1" customWidth="1"/>
    <col min="10535" max="10549" width="18" style="86" hidden="1" customWidth="1"/>
    <col min="10550" max="10597" width="11.42578125" style="86" hidden="1" customWidth="1"/>
    <col min="10598" max="10751" width="11.42578125" style="86" hidden="1"/>
    <col min="10752" max="10752" width="8.7109375" style="86" hidden="1" customWidth="1"/>
    <col min="10753" max="10753" width="101.28515625" style="86" hidden="1" customWidth="1"/>
    <col min="10754" max="10754" width="16.7109375" style="86" hidden="1" customWidth="1"/>
    <col min="10755" max="10777" width="18" style="86" hidden="1" customWidth="1"/>
    <col min="10778" max="10778" width="19.42578125" style="86" hidden="1" customWidth="1"/>
    <col min="10779" max="10779" width="17.85546875" style="86" hidden="1" customWidth="1"/>
    <col min="10780" max="10780" width="19.85546875" style="86" hidden="1" customWidth="1"/>
    <col min="10781" max="10788" width="18" style="86" hidden="1" customWidth="1"/>
    <col min="10789" max="10789" width="20.140625" style="86" hidden="1" customWidth="1"/>
    <col min="10790" max="10790" width="19.85546875" style="86" hidden="1" customWidth="1"/>
    <col min="10791" max="10805" width="18" style="86" hidden="1" customWidth="1"/>
    <col min="10806" max="10853" width="11.42578125" style="86" hidden="1" customWidth="1"/>
    <col min="10854" max="11007" width="11.42578125" style="86" hidden="1"/>
    <col min="11008" max="11008" width="8.7109375" style="86" hidden="1" customWidth="1"/>
    <col min="11009" max="11009" width="101.28515625" style="86" hidden="1" customWidth="1"/>
    <col min="11010" max="11010" width="16.7109375" style="86" hidden="1" customWidth="1"/>
    <col min="11011" max="11033" width="18" style="86" hidden="1" customWidth="1"/>
    <col min="11034" max="11034" width="19.42578125" style="86" hidden="1" customWidth="1"/>
    <col min="11035" max="11035" width="17.85546875" style="86" hidden="1" customWidth="1"/>
    <col min="11036" max="11036" width="19.85546875" style="86" hidden="1" customWidth="1"/>
    <col min="11037" max="11044" width="18" style="86" hidden="1" customWidth="1"/>
    <col min="11045" max="11045" width="20.140625" style="86" hidden="1" customWidth="1"/>
    <col min="11046" max="11046" width="19.85546875" style="86" hidden="1" customWidth="1"/>
    <col min="11047" max="11061" width="18" style="86" hidden="1" customWidth="1"/>
    <col min="11062" max="11109" width="11.42578125" style="86" hidden="1" customWidth="1"/>
    <col min="11110" max="11263" width="11.42578125" style="86" hidden="1"/>
    <col min="11264" max="11264" width="8.7109375" style="86" hidden="1" customWidth="1"/>
    <col min="11265" max="11265" width="101.28515625" style="86" hidden="1" customWidth="1"/>
    <col min="11266" max="11266" width="16.7109375" style="86" hidden="1" customWidth="1"/>
    <col min="11267" max="11289" width="18" style="86" hidden="1" customWidth="1"/>
    <col min="11290" max="11290" width="19.42578125" style="86" hidden="1" customWidth="1"/>
    <col min="11291" max="11291" width="17.85546875" style="86" hidden="1" customWidth="1"/>
    <col min="11292" max="11292" width="19.85546875" style="86" hidden="1" customWidth="1"/>
    <col min="11293" max="11300" width="18" style="86" hidden="1" customWidth="1"/>
    <col min="11301" max="11301" width="20.140625" style="86" hidden="1" customWidth="1"/>
    <col min="11302" max="11302" width="19.85546875" style="86" hidden="1" customWidth="1"/>
    <col min="11303" max="11317" width="18" style="86" hidden="1" customWidth="1"/>
    <col min="11318" max="11365" width="11.42578125" style="86" hidden="1" customWidth="1"/>
    <col min="11366" max="11519" width="11.42578125" style="86" hidden="1"/>
    <col min="11520" max="11520" width="8.7109375" style="86" hidden="1" customWidth="1"/>
    <col min="11521" max="11521" width="101.28515625" style="86" hidden="1" customWidth="1"/>
    <col min="11522" max="11522" width="16.7109375" style="86" hidden="1" customWidth="1"/>
    <col min="11523" max="11545" width="18" style="86" hidden="1" customWidth="1"/>
    <col min="11546" max="11546" width="19.42578125" style="86" hidden="1" customWidth="1"/>
    <col min="11547" max="11547" width="17.85546875" style="86" hidden="1" customWidth="1"/>
    <col min="11548" max="11548" width="19.85546875" style="86" hidden="1" customWidth="1"/>
    <col min="11549" max="11556" width="18" style="86" hidden="1" customWidth="1"/>
    <col min="11557" max="11557" width="20.140625" style="86" hidden="1" customWidth="1"/>
    <col min="11558" max="11558" width="19.85546875" style="86" hidden="1" customWidth="1"/>
    <col min="11559" max="11573" width="18" style="86" hidden="1" customWidth="1"/>
    <col min="11574" max="11621" width="11.42578125" style="86" hidden="1" customWidth="1"/>
    <col min="11622" max="11775" width="11.42578125" style="86" hidden="1"/>
    <col min="11776" max="11776" width="8.7109375" style="86" hidden="1" customWidth="1"/>
    <col min="11777" max="11777" width="101.28515625" style="86" hidden="1" customWidth="1"/>
    <col min="11778" max="11778" width="16.7109375" style="86" hidden="1" customWidth="1"/>
    <col min="11779" max="11801" width="18" style="86" hidden="1" customWidth="1"/>
    <col min="11802" max="11802" width="19.42578125" style="86" hidden="1" customWidth="1"/>
    <col min="11803" max="11803" width="17.85546875" style="86" hidden="1" customWidth="1"/>
    <col min="11804" max="11804" width="19.85546875" style="86" hidden="1" customWidth="1"/>
    <col min="11805" max="11812" width="18" style="86" hidden="1" customWidth="1"/>
    <col min="11813" max="11813" width="20.140625" style="86" hidden="1" customWidth="1"/>
    <col min="11814" max="11814" width="19.85546875" style="86" hidden="1" customWidth="1"/>
    <col min="11815" max="11829" width="18" style="86" hidden="1" customWidth="1"/>
    <col min="11830" max="11877" width="11.42578125" style="86" hidden="1" customWidth="1"/>
    <col min="11878" max="12031" width="11.42578125" style="86" hidden="1"/>
    <col min="12032" max="12032" width="8.7109375" style="86" hidden="1" customWidth="1"/>
    <col min="12033" max="12033" width="101.28515625" style="86" hidden="1" customWidth="1"/>
    <col min="12034" max="12034" width="16.7109375" style="86" hidden="1" customWidth="1"/>
    <col min="12035" max="12057" width="18" style="86" hidden="1" customWidth="1"/>
    <col min="12058" max="12058" width="19.42578125" style="86" hidden="1" customWidth="1"/>
    <col min="12059" max="12059" width="17.85546875" style="86" hidden="1" customWidth="1"/>
    <col min="12060" max="12060" width="19.85546875" style="86" hidden="1" customWidth="1"/>
    <col min="12061" max="12068" width="18" style="86" hidden="1" customWidth="1"/>
    <col min="12069" max="12069" width="20.140625" style="86" hidden="1" customWidth="1"/>
    <col min="12070" max="12070" width="19.85546875" style="86" hidden="1" customWidth="1"/>
    <col min="12071" max="12085" width="18" style="86" hidden="1" customWidth="1"/>
    <col min="12086" max="12133" width="11.42578125" style="86" hidden="1" customWidth="1"/>
    <col min="12134" max="12287" width="11.42578125" style="86" hidden="1"/>
    <col min="12288" max="12288" width="8.7109375" style="86" hidden="1" customWidth="1"/>
    <col min="12289" max="12289" width="101.28515625" style="86" hidden="1" customWidth="1"/>
    <col min="12290" max="12290" width="16.7109375" style="86" hidden="1" customWidth="1"/>
    <col min="12291" max="12313" width="18" style="86" hidden="1" customWidth="1"/>
    <col min="12314" max="12314" width="19.42578125" style="86" hidden="1" customWidth="1"/>
    <col min="12315" max="12315" width="17.85546875" style="86" hidden="1" customWidth="1"/>
    <col min="12316" max="12316" width="19.85546875" style="86" hidden="1" customWidth="1"/>
    <col min="12317" max="12324" width="18" style="86" hidden="1" customWidth="1"/>
    <col min="12325" max="12325" width="20.140625" style="86" hidden="1" customWidth="1"/>
    <col min="12326" max="12326" width="19.85546875" style="86" hidden="1" customWidth="1"/>
    <col min="12327" max="12341" width="18" style="86" hidden="1" customWidth="1"/>
    <col min="12342" max="12389" width="11.42578125" style="86" hidden="1" customWidth="1"/>
    <col min="12390" max="12543" width="11.42578125" style="86" hidden="1"/>
    <col min="12544" max="12544" width="8.7109375" style="86" hidden="1" customWidth="1"/>
    <col min="12545" max="12545" width="101.28515625" style="86" hidden="1" customWidth="1"/>
    <col min="12546" max="12546" width="16.7109375" style="86" hidden="1" customWidth="1"/>
    <col min="12547" max="12569" width="18" style="86" hidden="1" customWidth="1"/>
    <col min="12570" max="12570" width="19.42578125" style="86" hidden="1" customWidth="1"/>
    <col min="12571" max="12571" width="17.85546875" style="86" hidden="1" customWidth="1"/>
    <col min="12572" max="12572" width="19.85546875" style="86" hidden="1" customWidth="1"/>
    <col min="12573" max="12580" width="18" style="86" hidden="1" customWidth="1"/>
    <col min="12581" max="12581" width="20.140625" style="86" hidden="1" customWidth="1"/>
    <col min="12582" max="12582" width="19.85546875" style="86" hidden="1" customWidth="1"/>
    <col min="12583" max="12597" width="18" style="86" hidden="1" customWidth="1"/>
    <col min="12598" max="12645" width="11.42578125" style="86" hidden="1" customWidth="1"/>
    <col min="12646" max="12799" width="11.42578125" style="86" hidden="1"/>
    <col min="12800" max="12800" width="8.7109375" style="86" hidden="1" customWidth="1"/>
    <col min="12801" max="12801" width="101.28515625" style="86" hidden="1" customWidth="1"/>
    <col min="12802" max="12802" width="16.7109375" style="86" hidden="1" customWidth="1"/>
    <col min="12803" max="12825" width="18" style="86" hidden="1" customWidth="1"/>
    <col min="12826" max="12826" width="19.42578125" style="86" hidden="1" customWidth="1"/>
    <col min="12827" max="12827" width="17.85546875" style="86" hidden="1" customWidth="1"/>
    <col min="12828" max="12828" width="19.85546875" style="86" hidden="1" customWidth="1"/>
    <col min="12829" max="12836" width="18" style="86" hidden="1" customWidth="1"/>
    <col min="12837" max="12837" width="20.140625" style="86" hidden="1" customWidth="1"/>
    <col min="12838" max="12838" width="19.85546875" style="86" hidden="1" customWidth="1"/>
    <col min="12839" max="12853" width="18" style="86" hidden="1" customWidth="1"/>
    <col min="12854" max="12901" width="11.42578125" style="86" hidden="1" customWidth="1"/>
    <col min="12902" max="13055" width="11.42578125" style="86" hidden="1"/>
    <col min="13056" max="13056" width="8.7109375" style="86" hidden="1" customWidth="1"/>
    <col min="13057" max="13057" width="101.28515625" style="86" hidden="1" customWidth="1"/>
    <col min="13058" max="13058" width="16.7109375" style="86" hidden="1" customWidth="1"/>
    <col min="13059" max="13081" width="18" style="86" hidden="1" customWidth="1"/>
    <col min="13082" max="13082" width="19.42578125" style="86" hidden="1" customWidth="1"/>
    <col min="13083" max="13083" width="17.85546875" style="86" hidden="1" customWidth="1"/>
    <col min="13084" max="13084" width="19.85546875" style="86" hidden="1" customWidth="1"/>
    <col min="13085" max="13092" width="18" style="86" hidden="1" customWidth="1"/>
    <col min="13093" max="13093" width="20.140625" style="86" hidden="1" customWidth="1"/>
    <col min="13094" max="13094" width="19.85546875" style="86" hidden="1" customWidth="1"/>
    <col min="13095" max="13109" width="18" style="86" hidden="1" customWidth="1"/>
    <col min="13110" max="13157" width="11.42578125" style="86" hidden="1" customWidth="1"/>
    <col min="13158" max="13311" width="11.42578125" style="86" hidden="1"/>
    <col min="13312" max="13312" width="8.7109375" style="86" hidden="1" customWidth="1"/>
    <col min="13313" max="13313" width="101.28515625" style="86" hidden="1" customWidth="1"/>
    <col min="13314" max="13314" width="16.7109375" style="86" hidden="1" customWidth="1"/>
    <col min="13315" max="13337" width="18" style="86" hidden="1" customWidth="1"/>
    <col min="13338" max="13338" width="19.42578125" style="86" hidden="1" customWidth="1"/>
    <col min="13339" max="13339" width="17.85546875" style="86" hidden="1" customWidth="1"/>
    <col min="13340" max="13340" width="19.85546875" style="86" hidden="1" customWidth="1"/>
    <col min="13341" max="13348" width="18" style="86" hidden="1" customWidth="1"/>
    <col min="13349" max="13349" width="20.140625" style="86" hidden="1" customWidth="1"/>
    <col min="13350" max="13350" width="19.85546875" style="86" hidden="1" customWidth="1"/>
    <col min="13351" max="13365" width="18" style="86" hidden="1" customWidth="1"/>
    <col min="13366" max="13413" width="11.42578125" style="86" hidden="1" customWidth="1"/>
    <col min="13414" max="13567" width="11.42578125" style="86" hidden="1"/>
    <col min="13568" max="13568" width="8.7109375" style="86" hidden="1" customWidth="1"/>
    <col min="13569" max="13569" width="101.28515625" style="86" hidden="1" customWidth="1"/>
    <col min="13570" max="13570" width="16.7109375" style="86" hidden="1" customWidth="1"/>
    <col min="13571" max="13593" width="18" style="86" hidden="1" customWidth="1"/>
    <col min="13594" max="13594" width="19.42578125" style="86" hidden="1" customWidth="1"/>
    <col min="13595" max="13595" width="17.85546875" style="86" hidden="1" customWidth="1"/>
    <col min="13596" max="13596" width="19.85546875" style="86" hidden="1" customWidth="1"/>
    <col min="13597" max="13604" width="18" style="86" hidden="1" customWidth="1"/>
    <col min="13605" max="13605" width="20.140625" style="86" hidden="1" customWidth="1"/>
    <col min="13606" max="13606" width="19.85546875" style="86" hidden="1" customWidth="1"/>
    <col min="13607" max="13621" width="18" style="86" hidden="1" customWidth="1"/>
    <col min="13622" max="13669" width="11.42578125" style="86" hidden="1" customWidth="1"/>
    <col min="13670" max="13823" width="11.42578125" style="86" hidden="1"/>
    <col min="13824" max="13824" width="8.7109375" style="86" hidden="1" customWidth="1"/>
    <col min="13825" max="13825" width="101.28515625" style="86" hidden="1" customWidth="1"/>
    <col min="13826" max="13826" width="16.7109375" style="86" hidden="1" customWidth="1"/>
    <col min="13827" max="13849" width="18" style="86" hidden="1" customWidth="1"/>
    <col min="13850" max="13850" width="19.42578125" style="86" hidden="1" customWidth="1"/>
    <col min="13851" max="13851" width="17.85546875" style="86" hidden="1" customWidth="1"/>
    <col min="13852" max="13852" width="19.85546875" style="86" hidden="1" customWidth="1"/>
    <col min="13853" max="13860" width="18" style="86" hidden="1" customWidth="1"/>
    <col min="13861" max="13861" width="20.140625" style="86" hidden="1" customWidth="1"/>
    <col min="13862" max="13862" width="19.85546875" style="86" hidden="1" customWidth="1"/>
    <col min="13863" max="13877" width="18" style="86" hidden="1" customWidth="1"/>
    <col min="13878" max="13925" width="11.42578125" style="86" hidden="1" customWidth="1"/>
    <col min="13926" max="14079" width="11.42578125" style="86" hidden="1"/>
    <col min="14080" max="14080" width="8.7109375" style="86" hidden="1" customWidth="1"/>
    <col min="14081" max="14081" width="101.28515625" style="86" hidden="1" customWidth="1"/>
    <col min="14082" max="14082" width="16.7109375" style="86" hidden="1" customWidth="1"/>
    <col min="14083" max="14105" width="18" style="86" hidden="1" customWidth="1"/>
    <col min="14106" max="14106" width="19.42578125" style="86" hidden="1" customWidth="1"/>
    <col min="14107" max="14107" width="17.85546875" style="86" hidden="1" customWidth="1"/>
    <col min="14108" max="14108" width="19.85546875" style="86" hidden="1" customWidth="1"/>
    <col min="14109" max="14116" width="18" style="86" hidden="1" customWidth="1"/>
    <col min="14117" max="14117" width="20.140625" style="86" hidden="1" customWidth="1"/>
    <col min="14118" max="14118" width="19.85546875" style="86" hidden="1" customWidth="1"/>
    <col min="14119" max="14133" width="18" style="86" hidden="1" customWidth="1"/>
    <col min="14134" max="14181" width="11.42578125" style="86" hidden="1" customWidth="1"/>
    <col min="14182" max="14335" width="11.42578125" style="86" hidden="1"/>
    <col min="14336" max="14336" width="8.7109375" style="86" hidden="1" customWidth="1"/>
    <col min="14337" max="14337" width="101.28515625" style="86" hidden="1" customWidth="1"/>
    <col min="14338" max="14338" width="16.7109375" style="86" hidden="1" customWidth="1"/>
    <col min="14339" max="14361" width="18" style="86" hidden="1" customWidth="1"/>
    <col min="14362" max="14362" width="19.42578125" style="86" hidden="1" customWidth="1"/>
    <col min="14363" max="14363" width="17.85546875" style="86" hidden="1" customWidth="1"/>
    <col min="14364" max="14364" width="19.85546875" style="86" hidden="1" customWidth="1"/>
    <col min="14365" max="14372" width="18" style="86" hidden="1" customWidth="1"/>
    <col min="14373" max="14373" width="20.140625" style="86" hidden="1" customWidth="1"/>
    <col min="14374" max="14374" width="19.85546875" style="86" hidden="1" customWidth="1"/>
    <col min="14375" max="14389" width="18" style="86" hidden="1" customWidth="1"/>
    <col min="14390" max="14437" width="11.42578125" style="86" hidden="1" customWidth="1"/>
    <col min="14438" max="14591" width="11.42578125" style="86" hidden="1"/>
    <col min="14592" max="14592" width="8.7109375" style="86" hidden="1" customWidth="1"/>
    <col min="14593" max="14593" width="101.28515625" style="86" hidden="1" customWidth="1"/>
    <col min="14594" max="14594" width="16.7109375" style="86" hidden="1" customWidth="1"/>
    <col min="14595" max="14617" width="18" style="86" hidden="1" customWidth="1"/>
    <col min="14618" max="14618" width="19.42578125" style="86" hidden="1" customWidth="1"/>
    <col min="14619" max="14619" width="17.85546875" style="86" hidden="1" customWidth="1"/>
    <col min="14620" max="14620" width="19.85546875" style="86" hidden="1" customWidth="1"/>
    <col min="14621" max="14628" width="18" style="86" hidden="1" customWidth="1"/>
    <col min="14629" max="14629" width="20.140625" style="86" hidden="1" customWidth="1"/>
    <col min="14630" max="14630" width="19.85546875" style="86" hidden="1" customWidth="1"/>
    <col min="14631" max="14645" width="18" style="86" hidden="1" customWidth="1"/>
    <col min="14646" max="14693" width="11.42578125" style="86" hidden="1" customWidth="1"/>
    <col min="14694" max="14847" width="11.42578125" style="86" hidden="1"/>
    <col min="14848" max="14848" width="8.7109375" style="86" hidden="1" customWidth="1"/>
    <col min="14849" max="14849" width="101.28515625" style="86" hidden="1" customWidth="1"/>
    <col min="14850" max="14850" width="16.7109375" style="86" hidden="1" customWidth="1"/>
    <col min="14851" max="14873" width="18" style="86" hidden="1" customWidth="1"/>
    <col min="14874" max="14874" width="19.42578125" style="86" hidden="1" customWidth="1"/>
    <col min="14875" max="14875" width="17.85546875" style="86" hidden="1" customWidth="1"/>
    <col min="14876" max="14876" width="19.85546875" style="86" hidden="1" customWidth="1"/>
    <col min="14877" max="14884" width="18" style="86" hidden="1" customWidth="1"/>
    <col min="14885" max="14885" width="20.140625" style="86" hidden="1" customWidth="1"/>
    <col min="14886" max="14886" width="19.85546875" style="86" hidden="1" customWidth="1"/>
    <col min="14887" max="14901" width="18" style="86" hidden="1" customWidth="1"/>
    <col min="14902" max="14949" width="11.42578125" style="86" hidden="1" customWidth="1"/>
    <col min="14950" max="15103" width="11.42578125" style="86" hidden="1"/>
    <col min="15104" max="15104" width="8.7109375" style="86" hidden="1" customWidth="1"/>
    <col min="15105" max="15105" width="101.28515625" style="86" hidden="1" customWidth="1"/>
    <col min="15106" max="15106" width="16.7109375" style="86" hidden="1" customWidth="1"/>
    <col min="15107" max="15129" width="18" style="86" hidden="1" customWidth="1"/>
    <col min="15130" max="15130" width="19.42578125" style="86" hidden="1" customWidth="1"/>
    <col min="15131" max="15131" width="17.85546875" style="86" hidden="1" customWidth="1"/>
    <col min="15132" max="15132" width="19.85546875" style="86" hidden="1" customWidth="1"/>
    <col min="15133" max="15140" width="18" style="86" hidden="1" customWidth="1"/>
    <col min="15141" max="15141" width="20.140625" style="86" hidden="1" customWidth="1"/>
    <col min="15142" max="15142" width="19.85546875" style="86" hidden="1" customWidth="1"/>
    <col min="15143" max="15157" width="18" style="86" hidden="1" customWidth="1"/>
    <col min="15158" max="15205" width="11.42578125" style="86" hidden="1" customWidth="1"/>
    <col min="15206" max="15359" width="11.42578125" style="86" hidden="1"/>
    <col min="15360" max="15360" width="8.7109375" style="86" hidden="1" customWidth="1"/>
    <col min="15361" max="15361" width="101.28515625" style="86" hidden="1" customWidth="1"/>
    <col min="15362" max="15362" width="16.7109375" style="86" hidden="1" customWidth="1"/>
    <col min="15363" max="15385" width="18" style="86" hidden="1" customWidth="1"/>
    <col min="15386" max="15386" width="19.42578125" style="86" hidden="1" customWidth="1"/>
    <col min="15387" max="15387" width="17.85546875" style="86" hidden="1" customWidth="1"/>
    <col min="15388" max="15388" width="19.85546875" style="86" hidden="1" customWidth="1"/>
    <col min="15389" max="15396" width="18" style="86" hidden="1" customWidth="1"/>
    <col min="15397" max="15397" width="20.140625" style="86" hidden="1" customWidth="1"/>
    <col min="15398" max="15398" width="19.85546875" style="86" hidden="1" customWidth="1"/>
    <col min="15399" max="15413" width="18" style="86" hidden="1" customWidth="1"/>
    <col min="15414" max="15461" width="11.42578125" style="86" hidden="1" customWidth="1"/>
    <col min="15462" max="15615" width="11.42578125" style="86" hidden="1"/>
    <col min="15616" max="15616" width="8.7109375" style="86" hidden="1" customWidth="1"/>
    <col min="15617" max="15617" width="101.28515625" style="86" hidden="1" customWidth="1"/>
    <col min="15618" max="15618" width="16.7109375" style="86" hidden="1" customWidth="1"/>
    <col min="15619" max="15641" width="18" style="86" hidden="1" customWidth="1"/>
    <col min="15642" max="15642" width="19.42578125" style="86" hidden="1" customWidth="1"/>
    <col min="15643" max="15643" width="17.85546875" style="86" hidden="1" customWidth="1"/>
    <col min="15644" max="15644" width="19.85546875" style="86" hidden="1" customWidth="1"/>
    <col min="15645" max="15652" width="18" style="86" hidden="1" customWidth="1"/>
    <col min="15653" max="15653" width="20.140625" style="86" hidden="1" customWidth="1"/>
    <col min="15654" max="15654" width="19.85546875" style="86" hidden="1" customWidth="1"/>
    <col min="15655" max="15669" width="18" style="86" hidden="1" customWidth="1"/>
    <col min="15670" max="15717" width="11.42578125" style="86" hidden="1" customWidth="1"/>
    <col min="15718" max="15871" width="11.42578125" style="86" hidden="1"/>
    <col min="15872" max="15872" width="8.7109375" style="86" hidden="1" customWidth="1"/>
    <col min="15873" max="15873" width="101.28515625" style="86" hidden="1" customWidth="1"/>
    <col min="15874" max="15874" width="16.7109375" style="86" hidden="1" customWidth="1"/>
    <col min="15875" max="15897" width="18" style="86" hidden="1" customWidth="1"/>
    <col min="15898" max="15898" width="19.42578125" style="86" hidden="1" customWidth="1"/>
    <col min="15899" max="15899" width="17.85546875" style="86" hidden="1" customWidth="1"/>
    <col min="15900" max="15900" width="19.85546875" style="86" hidden="1" customWidth="1"/>
    <col min="15901" max="15908" width="18" style="86" hidden="1" customWidth="1"/>
    <col min="15909" max="15909" width="20.140625" style="86" hidden="1" customWidth="1"/>
    <col min="15910" max="15910" width="19.85546875" style="86" hidden="1" customWidth="1"/>
    <col min="15911" max="15925" width="18" style="86" hidden="1" customWidth="1"/>
    <col min="15926" max="15973" width="11.42578125" style="86" hidden="1" customWidth="1"/>
    <col min="15974" max="16127" width="11.42578125" style="86" hidden="1"/>
    <col min="16128" max="16128" width="8.7109375" style="86" hidden="1" customWidth="1"/>
    <col min="16129" max="16129" width="101.28515625" style="86" hidden="1" customWidth="1"/>
    <col min="16130" max="16130" width="16.7109375" style="86" hidden="1" customWidth="1"/>
    <col min="16131" max="16153" width="18" style="86" hidden="1" customWidth="1"/>
    <col min="16154" max="16154" width="19.42578125" style="86" hidden="1" customWidth="1"/>
    <col min="16155" max="16155" width="17.85546875" style="86" hidden="1" customWidth="1"/>
    <col min="16156" max="16156" width="19.85546875" style="86" hidden="1" customWidth="1"/>
    <col min="16157" max="16164" width="18" style="86" hidden="1" customWidth="1"/>
    <col min="16165" max="16165" width="20.140625" style="86" hidden="1" customWidth="1"/>
    <col min="16166" max="16166" width="19.85546875" style="86" hidden="1" customWidth="1"/>
    <col min="16167" max="16181" width="18" style="86" hidden="1" customWidth="1"/>
    <col min="16182" max="16184" width="0" style="86" hidden="1" customWidth="1"/>
    <col min="16185" max="16185" width="18" style="86" hidden="1" customWidth="1"/>
    <col min="16186" max="16188" width="0" style="86" hidden="1" customWidth="1"/>
    <col min="16189" max="16229" width="11.42578125" style="86" hidden="1" customWidth="1"/>
    <col min="16230" max="16384" width="11.42578125" style="86" hidden="1"/>
  </cols>
  <sheetData>
    <row r="1" spans="1:104" ht="20.45" customHeight="1">
      <c r="C1" s="381"/>
      <c r="D1" s="381"/>
      <c r="E1" s="381"/>
      <c r="F1" s="381"/>
      <c r="G1" s="381"/>
      <c r="H1" s="381"/>
      <c r="I1" s="381"/>
      <c r="J1" s="381"/>
      <c r="K1" s="381"/>
      <c r="L1" s="381"/>
      <c r="M1" s="381"/>
      <c r="N1" s="381"/>
      <c r="O1" s="381"/>
      <c r="P1" s="381"/>
      <c r="Q1" s="381"/>
      <c r="R1" s="381"/>
      <c r="S1" s="381"/>
      <c r="T1" s="381"/>
      <c r="U1" s="381"/>
      <c r="V1" s="381"/>
      <c r="W1" s="381"/>
      <c r="X1" s="381"/>
      <c r="Y1" s="381"/>
      <c r="Z1" s="381"/>
      <c r="AA1" s="381"/>
      <c r="AB1" s="381"/>
      <c r="AC1" s="381"/>
      <c r="AD1" s="381"/>
      <c r="AE1" s="381"/>
      <c r="AF1" s="381"/>
      <c r="AG1" s="381"/>
      <c r="AH1" s="381"/>
      <c r="AI1" s="381"/>
      <c r="AJ1" s="381"/>
      <c r="AK1" s="381"/>
      <c r="AL1" s="381"/>
      <c r="AM1" s="381"/>
      <c r="AN1" s="381"/>
      <c r="AO1" s="381"/>
      <c r="AP1" s="381"/>
      <c r="AQ1" s="381"/>
      <c r="AR1" s="381"/>
      <c r="AS1" s="381"/>
      <c r="AT1" s="381"/>
      <c r="AU1" s="381"/>
      <c r="AV1" s="381"/>
      <c r="AW1" s="381"/>
      <c r="AX1" s="381"/>
      <c r="AY1" s="381"/>
      <c r="AZ1" s="381"/>
      <c r="BA1" s="381"/>
      <c r="BB1" s="381"/>
      <c r="BC1" s="381"/>
    </row>
    <row r="2" spans="1:104" ht="20.45" customHeight="1">
      <c r="B2" s="382"/>
    </row>
    <row r="3" spans="1:104" ht="20.45" customHeight="1">
      <c r="B3" s="383"/>
      <c r="C3" s="384"/>
      <c r="D3" s="384"/>
      <c r="H3" s="384"/>
      <c r="M3" s="384"/>
      <c r="R3" s="384"/>
      <c r="W3" s="384"/>
      <c r="AB3" s="384"/>
      <c r="AG3" s="384"/>
      <c r="AL3" s="384"/>
      <c r="AQ3" s="384"/>
      <c r="AV3" s="384"/>
    </row>
    <row r="4" spans="1:104" ht="20.45" customHeight="1">
      <c r="B4" s="383"/>
      <c r="C4" s="384"/>
      <c r="D4" s="384"/>
      <c r="H4" s="384"/>
      <c r="M4" s="384"/>
      <c r="R4" s="384"/>
      <c r="W4" s="384"/>
      <c r="AB4" s="384"/>
      <c r="AG4" s="384"/>
      <c r="AL4" s="384"/>
      <c r="AQ4" s="384"/>
      <c r="AV4" s="384"/>
    </row>
    <row r="5" spans="1:104" s="95" customFormat="1" ht="20.45" customHeight="1">
      <c r="A5" s="93"/>
      <c r="B5" s="385"/>
      <c r="C5" s="93"/>
      <c r="D5" s="93"/>
      <c r="E5" s="386"/>
      <c r="F5" s="386"/>
      <c r="G5" s="386"/>
      <c r="H5" s="93"/>
      <c r="I5" s="386"/>
      <c r="J5" s="386"/>
      <c r="K5" s="386"/>
      <c r="L5" s="386"/>
      <c r="M5" s="93"/>
      <c r="N5" s="386"/>
      <c r="O5" s="386"/>
      <c r="P5" s="386"/>
      <c r="Q5" s="386"/>
      <c r="R5" s="93"/>
      <c r="S5" s="386"/>
      <c r="T5" s="386"/>
      <c r="U5" s="386"/>
      <c r="V5" s="386"/>
      <c r="W5" s="93"/>
      <c r="X5" s="386"/>
      <c r="Y5" s="386"/>
      <c r="Z5" s="386"/>
      <c r="AA5" s="386"/>
      <c r="AB5" s="93"/>
      <c r="AC5" s="386"/>
      <c r="AD5" s="386"/>
      <c r="AE5" s="386"/>
      <c r="AF5" s="386"/>
      <c r="AG5" s="93"/>
      <c r="AH5" s="386"/>
      <c r="AI5" s="386"/>
      <c r="AJ5" s="386"/>
      <c r="AK5" s="386"/>
      <c r="AL5" s="93"/>
      <c r="AM5" s="386"/>
      <c r="AN5" s="386"/>
      <c r="AO5" s="386"/>
      <c r="AP5" s="386"/>
      <c r="AQ5" s="93"/>
      <c r="AR5" s="386"/>
      <c r="AS5" s="386"/>
      <c r="AT5" s="386"/>
      <c r="AU5" s="386"/>
      <c r="AV5" s="93"/>
      <c r="AW5" s="386"/>
      <c r="AX5" s="386"/>
      <c r="AY5" s="386"/>
      <c r="AZ5" s="386"/>
      <c r="BA5" s="386"/>
      <c r="BB5" s="386"/>
      <c r="BC5" s="386"/>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row>
    <row r="6" spans="1:104" s="95" customFormat="1" ht="48.6" customHeight="1">
      <c r="A6" s="93"/>
      <c r="B6" s="387" t="s">
        <v>326</v>
      </c>
      <c r="C6" s="388" t="s">
        <v>327</v>
      </c>
      <c r="D6" s="388" t="s">
        <v>47</v>
      </c>
      <c r="E6" s="388" t="s">
        <v>70</v>
      </c>
      <c r="F6" s="388" t="s">
        <v>43</v>
      </c>
      <c r="G6" s="388" t="s">
        <v>33</v>
      </c>
      <c r="H6" s="388" t="s">
        <v>71</v>
      </c>
      <c r="I6" s="388" t="s">
        <v>56</v>
      </c>
      <c r="J6" s="388" t="s">
        <v>58</v>
      </c>
      <c r="K6" s="388" t="s">
        <v>228</v>
      </c>
      <c r="L6" s="388" t="s">
        <v>37</v>
      </c>
      <c r="M6" s="388" t="s">
        <v>35</v>
      </c>
      <c r="N6" s="388" t="s">
        <v>32</v>
      </c>
      <c r="O6" s="388" t="s">
        <v>44</v>
      </c>
      <c r="P6" s="388" t="s">
        <v>65</v>
      </c>
      <c r="Q6" s="388" t="s">
        <v>62</v>
      </c>
      <c r="R6" s="388" t="s">
        <v>61</v>
      </c>
      <c r="S6" s="388" t="s">
        <v>40</v>
      </c>
      <c r="T6" s="388" t="s">
        <v>227</v>
      </c>
      <c r="U6" s="388" t="s">
        <v>36</v>
      </c>
      <c r="V6" s="388" t="s">
        <v>34</v>
      </c>
      <c r="W6" s="388" t="s">
        <v>67</v>
      </c>
      <c r="X6" s="388" t="s">
        <v>69</v>
      </c>
      <c r="Y6" s="388" t="s">
        <v>46</v>
      </c>
      <c r="Z6" s="388" t="s">
        <v>73</v>
      </c>
      <c r="AA6" s="388" t="s">
        <v>51</v>
      </c>
      <c r="AB6" s="388" t="s">
        <v>31</v>
      </c>
      <c r="AC6" s="388" t="s">
        <v>45</v>
      </c>
      <c r="AD6" s="388" t="s">
        <v>48</v>
      </c>
      <c r="AE6" s="388" t="s">
        <v>39</v>
      </c>
      <c r="AF6" s="388" t="s">
        <v>299</v>
      </c>
      <c r="AG6" s="388" t="s">
        <v>66</v>
      </c>
      <c r="AH6" s="388" t="s">
        <v>52</v>
      </c>
      <c r="AI6" s="388" t="s">
        <v>49</v>
      </c>
      <c r="AJ6" s="388" t="s">
        <v>42</v>
      </c>
      <c r="AK6" s="388" t="s">
        <v>234</v>
      </c>
      <c r="AL6" s="388" t="s">
        <v>59</v>
      </c>
      <c r="AM6" s="388" t="s">
        <v>64</v>
      </c>
      <c r="AN6" s="388" t="s">
        <v>57</v>
      </c>
      <c r="AO6" s="388" t="s">
        <v>60</v>
      </c>
      <c r="AP6" s="388" t="s">
        <v>226</v>
      </c>
      <c r="AQ6" s="388" t="s">
        <v>74</v>
      </c>
      <c r="AR6" s="388" t="s">
        <v>72</v>
      </c>
      <c r="AS6" s="388" t="s">
        <v>41</v>
      </c>
      <c r="AT6" s="388" t="s">
        <v>38</v>
      </c>
      <c r="AU6" s="388" t="s">
        <v>232</v>
      </c>
      <c r="AV6" s="388" t="s">
        <v>63</v>
      </c>
      <c r="AW6" s="388" t="s">
        <v>54</v>
      </c>
      <c r="AX6" s="388" t="s">
        <v>185</v>
      </c>
      <c r="AY6" s="388" t="s">
        <v>53</v>
      </c>
      <c r="AZ6" s="388" t="s">
        <v>235</v>
      </c>
      <c r="BA6" s="388" t="s">
        <v>300</v>
      </c>
      <c r="BB6" s="388" t="s">
        <v>68</v>
      </c>
      <c r="BC6" s="388" t="s">
        <v>55</v>
      </c>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row>
    <row r="7" spans="1:104" s="95" customFormat="1" ht="20.45" customHeight="1">
      <c r="A7" s="93"/>
      <c r="B7" s="389"/>
      <c r="C7" s="390"/>
      <c r="D7" s="391"/>
      <c r="E7" s="391"/>
      <c r="F7" s="391"/>
      <c r="G7" s="392"/>
      <c r="H7" s="391"/>
      <c r="I7" s="391"/>
      <c r="J7" s="391"/>
      <c r="K7" s="391"/>
      <c r="L7" s="392"/>
      <c r="M7" s="391"/>
      <c r="N7" s="391"/>
      <c r="O7" s="391"/>
      <c r="P7" s="391"/>
      <c r="Q7" s="392"/>
      <c r="R7" s="391"/>
      <c r="S7" s="391"/>
      <c r="T7" s="391"/>
      <c r="U7" s="391"/>
      <c r="V7" s="392"/>
      <c r="W7" s="391"/>
      <c r="X7" s="391"/>
      <c r="Y7" s="391"/>
      <c r="Z7" s="391"/>
      <c r="AA7" s="392"/>
      <c r="AB7" s="391"/>
      <c r="AC7" s="391"/>
      <c r="AD7" s="391"/>
      <c r="AE7" s="391"/>
      <c r="AF7" s="392"/>
      <c r="AG7" s="391"/>
      <c r="AH7" s="391"/>
      <c r="AI7" s="391"/>
      <c r="AJ7" s="391"/>
      <c r="AK7" s="392"/>
      <c r="AL7" s="391"/>
      <c r="AM7" s="391"/>
      <c r="AN7" s="391"/>
      <c r="AO7" s="391"/>
      <c r="AP7" s="392"/>
      <c r="AQ7" s="391"/>
      <c r="AR7" s="391"/>
      <c r="AS7" s="391"/>
      <c r="AT7" s="391"/>
      <c r="AU7" s="392"/>
      <c r="AV7" s="391"/>
      <c r="AW7" s="391"/>
      <c r="AX7" s="391"/>
      <c r="AY7" s="391"/>
      <c r="AZ7" s="392"/>
      <c r="BA7" s="391"/>
      <c r="BB7" s="391"/>
      <c r="BC7" s="392"/>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row>
    <row r="8" spans="1:104" s="95" customFormat="1" ht="22.5">
      <c r="A8" s="93"/>
      <c r="B8" s="393" t="s">
        <v>328</v>
      </c>
      <c r="C8" s="394"/>
      <c r="D8" s="395"/>
      <c r="E8" s="395"/>
      <c r="F8" s="395"/>
      <c r="G8" s="396"/>
      <c r="H8" s="395"/>
      <c r="I8" s="395"/>
      <c r="J8" s="395"/>
      <c r="K8" s="395"/>
      <c r="L8" s="396"/>
      <c r="M8" s="395"/>
      <c r="N8" s="395"/>
      <c r="O8" s="395"/>
      <c r="P8" s="395"/>
      <c r="Q8" s="396"/>
      <c r="R8" s="395"/>
      <c r="S8" s="395"/>
      <c r="T8" s="395"/>
      <c r="U8" s="395"/>
      <c r="V8" s="396"/>
      <c r="W8" s="395"/>
      <c r="X8" s="395"/>
      <c r="Y8" s="395"/>
      <c r="Z8" s="395"/>
      <c r="AA8" s="396"/>
      <c r="AB8" s="395"/>
      <c r="AC8" s="395"/>
      <c r="AD8" s="395"/>
      <c r="AE8" s="395"/>
      <c r="AF8" s="396"/>
      <c r="AG8" s="395"/>
      <c r="AH8" s="395"/>
      <c r="AI8" s="395"/>
      <c r="AJ8" s="395"/>
      <c r="AK8" s="396"/>
      <c r="AL8" s="395"/>
      <c r="AM8" s="395"/>
      <c r="AN8" s="395"/>
      <c r="AO8" s="395"/>
      <c r="AP8" s="396"/>
      <c r="AQ8" s="395"/>
      <c r="AR8" s="395"/>
      <c r="AS8" s="395"/>
      <c r="AT8" s="395"/>
      <c r="AU8" s="396"/>
      <c r="AV8" s="395"/>
      <c r="AW8" s="395"/>
      <c r="AX8" s="395"/>
      <c r="AY8" s="395"/>
      <c r="AZ8" s="396"/>
      <c r="BA8" s="395"/>
      <c r="BB8" s="395"/>
      <c r="BC8" s="396"/>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row>
    <row r="9" spans="1:104" s="95" customFormat="1" ht="22.5">
      <c r="A9" s="93"/>
      <c r="B9" s="397"/>
      <c r="C9" s="394"/>
      <c r="D9" s="395"/>
      <c r="E9" s="395"/>
      <c r="F9" s="395"/>
      <c r="G9" s="396"/>
      <c r="H9" s="395"/>
      <c r="I9" s="395"/>
      <c r="J9" s="395"/>
      <c r="K9" s="395"/>
      <c r="L9" s="396"/>
      <c r="M9" s="395"/>
      <c r="N9" s="395"/>
      <c r="O9" s="395"/>
      <c r="P9" s="395"/>
      <c r="Q9" s="396"/>
      <c r="R9" s="395"/>
      <c r="S9" s="395"/>
      <c r="T9" s="395"/>
      <c r="U9" s="395"/>
      <c r="V9" s="396"/>
      <c r="W9" s="395"/>
      <c r="X9" s="395"/>
      <c r="Y9" s="395"/>
      <c r="Z9" s="395"/>
      <c r="AA9" s="396"/>
      <c r="AB9" s="395"/>
      <c r="AC9" s="395"/>
      <c r="AD9" s="395"/>
      <c r="AE9" s="395"/>
      <c r="AF9" s="396"/>
      <c r="AG9" s="395"/>
      <c r="AH9" s="395"/>
      <c r="AI9" s="395"/>
      <c r="AJ9" s="395"/>
      <c r="AK9" s="396"/>
      <c r="AL9" s="395"/>
      <c r="AM9" s="395"/>
      <c r="AN9" s="395"/>
      <c r="AO9" s="395"/>
      <c r="AP9" s="396"/>
      <c r="AQ9" s="395"/>
      <c r="AR9" s="395"/>
      <c r="AS9" s="395"/>
      <c r="AT9" s="395"/>
      <c r="AU9" s="396"/>
      <c r="AV9" s="395"/>
      <c r="AW9" s="395"/>
      <c r="AX9" s="395"/>
      <c r="AY9" s="395"/>
      <c r="AZ9" s="396"/>
      <c r="BA9" s="395"/>
      <c r="BB9" s="395"/>
      <c r="BC9" s="396"/>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row>
    <row r="10" spans="1:104" s="95" customFormat="1" ht="20.45" customHeight="1">
      <c r="A10" s="93"/>
      <c r="B10" s="398" t="s">
        <v>329</v>
      </c>
      <c r="C10" s="449">
        <v>15623953.645705581</v>
      </c>
      <c r="D10" s="450">
        <v>3434060.7345437901</v>
      </c>
      <c r="E10" s="450">
        <v>2063071.560875</v>
      </c>
      <c r="F10" s="450">
        <v>1909321.3568436899</v>
      </c>
      <c r="G10" s="451">
        <v>1171971.66876733</v>
      </c>
      <c r="H10" s="450">
        <v>887743.55376200005</v>
      </c>
      <c r="I10" s="450">
        <v>876317.462528</v>
      </c>
      <c r="J10" s="450">
        <v>709724.58551899996</v>
      </c>
      <c r="K10" s="450">
        <v>585541.62292934</v>
      </c>
      <c r="L10" s="451">
        <v>380964.37337186001</v>
      </c>
      <c r="M10" s="450">
        <v>375891.21583821997</v>
      </c>
      <c r="N10" s="450">
        <v>309829.48450000002</v>
      </c>
      <c r="O10" s="450">
        <v>277608.8265653</v>
      </c>
      <c r="P10" s="450">
        <v>276370.81683520001</v>
      </c>
      <c r="Q10" s="451">
        <v>228005.18832099999</v>
      </c>
      <c r="R10" s="450">
        <v>200479.36771799999</v>
      </c>
      <c r="S10" s="450">
        <v>196544.28211</v>
      </c>
      <c r="T10" s="450">
        <v>186350.98310201999</v>
      </c>
      <c r="U10" s="450">
        <v>173597.89262999999</v>
      </c>
      <c r="V10" s="451">
        <v>171919.65234599999</v>
      </c>
      <c r="W10" s="450">
        <v>162955.700817</v>
      </c>
      <c r="X10" s="450">
        <v>144869.62990599999</v>
      </c>
      <c r="Y10" s="450">
        <v>126033.01515000001</v>
      </c>
      <c r="Z10" s="450">
        <v>113103.482582</v>
      </c>
      <c r="AA10" s="451">
        <v>71866.179352000006</v>
      </c>
      <c r="AB10" s="450">
        <v>71449.141791999995</v>
      </c>
      <c r="AC10" s="450">
        <v>71222.062846999994</v>
      </c>
      <c r="AD10" s="450">
        <v>62475.112720999998</v>
      </c>
      <c r="AE10" s="450">
        <v>57731.03160006</v>
      </c>
      <c r="AF10" s="451">
        <v>52983.730439999999</v>
      </c>
      <c r="AG10" s="450">
        <v>49185.475077000003</v>
      </c>
      <c r="AH10" s="450">
        <v>37638.651960000003</v>
      </c>
      <c r="AI10" s="450">
        <v>23738.120782999998</v>
      </c>
      <c r="AJ10" s="450">
        <v>22572.797773999999</v>
      </c>
      <c r="AK10" s="451">
        <v>16761.033776</v>
      </c>
      <c r="AL10" s="450">
        <v>16555.598746129999</v>
      </c>
      <c r="AM10" s="450">
        <v>15193.375234159999</v>
      </c>
      <c r="AN10" s="450">
        <v>13714.043659000001</v>
      </c>
      <c r="AO10" s="450">
        <v>11508.808885</v>
      </c>
      <c r="AP10" s="451">
        <v>10182.38916735</v>
      </c>
      <c r="AQ10" s="450">
        <v>9268.9364420000002</v>
      </c>
      <c r="AR10" s="450">
        <v>7335.4071329999997</v>
      </c>
      <c r="AS10" s="450">
        <v>6793.4925516499998</v>
      </c>
      <c r="AT10" s="450">
        <v>6652.1451740000002</v>
      </c>
      <c r="AU10" s="451">
        <v>6262.7980129999996</v>
      </c>
      <c r="AV10" s="450">
        <v>5820.8725930000001</v>
      </c>
      <c r="AW10" s="450">
        <v>4094.1168560000001</v>
      </c>
      <c r="AX10" s="450">
        <v>3153.9925062900002</v>
      </c>
      <c r="AY10" s="450">
        <v>2201.3788199999999</v>
      </c>
      <c r="AZ10" s="451">
        <v>1589.3593228900002</v>
      </c>
      <c r="BA10" s="450">
        <v>1512.3263743</v>
      </c>
      <c r="BB10" s="450">
        <v>1250.5793570000001</v>
      </c>
      <c r="BC10" s="451">
        <v>964.22918800000002</v>
      </c>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row>
    <row r="11" spans="1:104" s="95" customFormat="1" ht="12" customHeight="1">
      <c r="A11" s="93"/>
      <c r="B11" s="399"/>
      <c r="C11" s="449">
        <v>0</v>
      </c>
      <c r="D11" s="450">
        <v>0</v>
      </c>
      <c r="E11" s="450">
        <v>0</v>
      </c>
      <c r="F11" s="450">
        <v>0</v>
      </c>
      <c r="G11" s="451">
        <v>0</v>
      </c>
      <c r="H11" s="450">
        <v>0</v>
      </c>
      <c r="I11" s="450">
        <v>0</v>
      </c>
      <c r="J11" s="450">
        <v>0</v>
      </c>
      <c r="K11" s="450">
        <v>0</v>
      </c>
      <c r="L11" s="451">
        <v>0</v>
      </c>
      <c r="M11" s="450">
        <v>0</v>
      </c>
      <c r="N11" s="450">
        <v>0</v>
      </c>
      <c r="O11" s="450">
        <v>0</v>
      </c>
      <c r="P11" s="450">
        <v>0</v>
      </c>
      <c r="Q11" s="451">
        <v>0</v>
      </c>
      <c r="R11" s="450">
        <v>0</v>
      </c>
      <c r="S11" s="450">
        <v>0</v>
      </c>
      <c r="T11" s="450">
        <v>0</v>
      </c>
      <c r="U11" s="450">
        <v>0</v>
      </c>
      <c r="V11" s="451">
        <v>0</v>
      </c>
      <c r="W11" s="450">
        <v>0</v>
      </c>
      <c r="X11" s="450">
        <v>0</v>
      </c>
      <c r="Y11" s="450">
        <v>0</v>
      </c>
      <c r="Z11" s="450">
        <v>0</v>
      </c>
      <c r="AA11" s="451">
        <v>0</v>
      </c>
      <c r="AB11" s="450">
        <v>0</v>
      </c>
      <c r="AC11" s="450">
        <v>0</v>
      </c>
      <c r="AD11" s="450">
        <v>0</v>
      </c>
      <c r="AE11" s="450">
        <v>0</v>
      </c>
      <c r="AF11" s="451">
        <v>0</v>
      </c>
      <c r="AG11" s="450">
        <v>0</v>
      </c>
      <c r="AH11" s="450">
        <v>0</v>
      </c>
      <c r="AI11" s="450">
        <v>0</v>
      </c>
      <c r="AJ11" s="450">
        <v>0</v>
      </c>
      <c r="AK11" s="451">
        <v>0</v>
      </c>
      <c r="AL11" s="450">
        <v>0</v>
      </c>
      <c r="AM11" s="450">
        <v>0</v>
      </c>
      <c r="AN11" s="450">
        <v>0</v>
      </c>
      <c r="AO11" s="450">
        <v>0</v>
      </c>
      <c r="AP11" s="451">
        <v>0</v>
      </c>
      <c r="AQ11" s="450">
        <v>0</v>
      </c>
      <c r="AR11" s="450">
        <v>0</v>
      </c>
      <c r="AS11" s="450">
        <v>0</v>
      </c>
      <c r="AT11" s="450">
        <v>0</v>
      </c>
      <c r="AU11" s="451">
        <v>0</v>
      </c>
      <c r="AV11" s="450">
        <v>0</v>
      </c>
      <c r="AW11" s="450">
        <v>0</v>
      </c>
      <c r="AX11" s="450">
        <v>0</v>
      </c>
      <c r="AY11" s="450">
        <v>0</v>
      </c>
      <c r="AZ11" s="451">
        <v>0</v>
      </c>
      <c r="BA11" s="450">
        <v>0</v>
      </c>
      <c r="BB11" s="450">
        <v>0</v>
      </c>
      <c r="BC11" s="451">
        <v>0</v>
      </c>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row>
    <row r="12" spans="1:104" ht="20.45" customHeight="1">
      <c r="B12" s="400" t="s">
        <v>330</v>
      </c>
      <c r="C12" s="452">
        <v>1163374.8448597102</v>
      </c>
      <c r="D12" s="453">
        <v>217331.78063907</v>
      </c>
      <c r="E12" s="453">
        <v>107775.678457</v>
      </c>
      <c r="F12" s="453">
        <v>92954.451358039994</v>
      </c>
      <c r="G12" s="454">
        <v>116162.14453303</v>
      </c>
      <c r="H12" s="453">
        <v>29351.094883999998</v>
      </c>
      <c r="I12" s="453">
        <v>78614.133063999994</v>
      </c>
      <c r="J12" s="453">
        <v>69470.350156999993</v>
      </c>
      <c r="K12" s="453">
        <v>84081.34003336</v>
      </c>
      <c r="L12" s="454">
        <v>17643.930620290001</v>
      </c>
      <c r="M12" s="453">
        <v>44741.635955010002</v>
      </c>
      <c r="N12" s="453">
        <v>10023.619463999999</v>
      </c>
      <c r="O12" s="453">
        <v>15936.151149249999</v>
      </c>
      <c r="P12" s="453">
        <v>51283.729029959999</v>
      </c>
      <c r="Q12" s="454">
        <v>11719.630220999999</v>
      </c>
      <c r="R12" s="453">
        <v>5825.5747950000004</v>
      </c>
      <c r="S12" s="453">
        <v>14770.21744</v>
      </c>
      <c r="T12" s="453">
        <v>15496.13859422</v>
      </c>
      <c r="U12" s="453">
        <v>19084.536293000001</v>
      </c>
      <c r="V12" s="454">
        <v>9568.5188120000003</v>
      </c>
      <c r="W12" s="453">
        <v>14961.772193000001</v>
      </c>
      <c r="X12" s="453">
        <v>13768.492827</v>
      </c>
      <c r="Y12" s="453">
        <v>6255.9146929999997</v>
      </c>
      <c r="Z12" s="453">
        <v>3860.076939</v>
      </c>
      <c r="AA12" s="454">
        <v>8220.2544689999995</v>
      </c>
      <c r="AB12" s="453">
        <v>16699.746528</v>
      </c>
      <c r="AC12" s="453">
        <v>12796.392661</v>
      </c>
      <c r="AD12" s="453">
        <v>54.816173999999997</v>
      </c>
      <c r="AE12" s="453">
        <v>5963.2114549300004</v>
      </c>
      <c r="AF12" s="454">
        <v>7671.1003950000004</v>
      </c>
      <c r="AG12" s="453">
        <v>18759.280565000001</v>
      </c>
      <c r="AH12" s="453">
        <v>390.91778499999998</v>
      </c>
      <c r="AI12" s="453">
        <v>352.95341500000001</v>
      </c>
      <c r="AJ12" s="453">
        <v>4616.328649</v>
      </c>
      <c r="AK12" s="454">
        <v>522.53186400000004</v>
      </c>
      <c r="AL12" s="453">
        <v>2396.77461223</v>
      </c>
      <c r="AM12" s="453">
        <v>4630.4411984600001</v>
      </c>
      <c r="AN12" s="453">
        <v>8271.1471270000002</v>
      </c>
      <c r="AO12" s="453">
        <v>1946.3512940000001</v>
      </c>
      <c r="AP12" s="454">
        <v>559.97520162000001</v>
      </c>
      <c r="AQ12" s="453">
        <v>1013.038678</v>
      </c>
      <c r="AR12" s="453">
        <v>1273.0571660000001</v>
      </c>
      <c r="AS12" s="453">
        <v>3960.32472641</v>
      </c>
      <c r="AT12" s="453">
        <v>5273.7526539999999</v>
      </c>
      <c r="AU12" s="454">
        <v>708.75924099999997</v>
      </c>
      <c r="AV12" s="453">
        <v>43.637661000000001</v>
      </c>
      <c r="AW12" s="453">
        <v>1013.224243</v>
      </c>
      <c r="AX12" s="453">
        <v>1080.72296256</v>
      </c>
      <c r="AY12" s="453">
        <v>249.07186999999999</v>
      </c>
      <c r="AZ12" s="454">
        <v>1561.19272703</v>
      </c>
      <c r="BA12" s="453">
        <v>1349.57764524</v>
      </c>
      <c r="BB12" s="453">
        <v>1094.460889</v>
      </c>
      <c r="BC12" s="454">
        <v>220.88885200000001</v>
      </c>
      <c r="BE12" s="85">
        <v>0</v>
      </c>
      <c r="BF12" s="85">
        <v>0</v>
      </c>
      <c r="BG12" s="85">
        <v>0</v>
      </c>
      <c r="BH12" s="85">
        <v>0</v>
      </c>
      <c r="BI12" s="85">
        <v>0</v>
      </c>
      <c r="BJ12" s="85">
        <v>0</v>
      </c>
      <c r="BK12" s="85">
        <v>0</v>
      </c>
      <c r="BL12" s="85">
        <v>0</v>
      </c>
      <c r="BM12" s="85">
        <v>0</v>
      </c>
      <c r="BN12" s="85">
        <v>0</v>
      </c>
      <c r="BO12" s="85">
        <v>0</v>
      </c>
      <c r="BP12" s="85">
        <v>0</v>
      </c>
    </row>
    <row r="13" spans="1:104" ht="20.45" customHeight="1">
      <c r="B13" s="400" t="s">
        <v>331</v>
      </c>
      <c r="C13" s="452">
        <v>34715.690174889998</v>
      </c>
      <c r="D13" s="453">
        <v>12960.82524989</v>
      </c>
      <c r="E13" s="453">
        <v>1133.9161630000001</v>
      </c>
      <c r="F13" s="453">
        <v>4008.47858486</v>
      </c>
      <c r="G13" s="454">
        <v>138.86946293</v>
      </c>
      <c r="H13" s="453">
        <v>1185.6872659999999</v>
      </c>
      <c r="I13" s="453">
        <v>435.89551399999999</v>
      </c>
      <c r="J13" s="453">
        <v>5241.8193229999997</v>
      </c>
      <c r="K13" s="453">
        <v>1913.61604852</v>
      </c>
      <c r="L13" s="454">
        <v>0</v>
      </c>
      <c r="M13" s="453">
        <v>984.74347276000003</v>
      </c>
      <c r="N13" s="453">
        <v>396.36296299999998</v>
      </c>
      <c r="O13" s="453">
        <v>0</v>
      </c>
      <c r="P13" s="453">
        <v>2285.69158393</v>
      </c>
      <c r="Q13" s="454">
        <v>726.68206299999997</v>
      </c>
      <c r="R13" s="453">
        <v>1359.3138630000001</v>
      </c>
      <c r="S13" s="453">
        <v>1912.1688569999999</v>
      </c>
      <c r="T13" s="453">
        <v>0</v>
      </c>
      <c r="U13" s="453">
        <v>0</v>
      </c>
      <c r="V13" s="454">
        <v>0</v>
      </c>
      <c r="W13" s="453">
        <v>3.0000000000000001E-6</v>
      </c>
      <c r="X13" s="453">
        <v>0</v>
      </c>
      <c r="Y13" s="453">
        <v>24.799309999999998</v>
      </c>
      <c r="Z13" s="453">
        <v>0</v>
      </c>
      <c r="AA13" s="454">
        <v>0</v>
      </c>
      <c r="AB13" s="453">
        <v>0</v>
      </c>
      <c r="AC13" s="453">
        <v>8.7662000000000004E-2</v>
      </c>
      <c r="AD13" s="453">
        <v>6.7327849999999998</v>
      </c>
      <c r="AE13" s="453">
        <v>0</v>
      </c>
      <c r="AF13" s="454">
        <v>0</v>
      </c>
      <c r="AG13" s="453">
        <v>0</v>
      </c>
      <c r="AH13" s="453">
        <v>0</v>
      </c>
      <c r="AI13" s="453">
        <v>0</v>
      </c>
      <c r="AJ13" s="453">
        <v>0</v>
      </c>
      <c r="AK13" s="454">
        <v>0</v>
      </c>
      <c r="AL13" s="453">
        <v>0</v>
      </c>
      <c r="AM13" s="453">
        <v>0</v>
      </c>
      <c r="AN13" s="453">
        <v>0</v>
      </c>
      <c r="AO13" s="453">
        <v>0</v>
      </c>
      <c r="AP13" s="454">
        <v>0</v>
      </c>
      <c r="AQ13" s="453">
        <v>0</v>
      </c>
      <c r="AR13" s="453">
        <v>0</v>
      </c>
      <c r="AS13" s="453">
        <v>0</v>
      </c>
      <c r="AT13" s="453">
        <v>0</v>
      </c>
      <c r="AU13" s="454">
        <v>0</v>
      </c>
      <c r="AV13" s="453">
        <v>0</v>
      </c>
      <c r="AW13" s="453">
        <v>0</v>
      </c>
      <c r="AX13" s="453">
        <v>0</v>
      </c>
      <c r="AY13" s="453">
        <v>0</v>
      </c>
      <c r="AZ13" s="454">
        <v>0</v>
      </c>
      <c r="BA13" s="453">
        <v>0</v>
      </c>
      <c r="BB13" s="453">
        <v>0</v>
      </c>
      <c r="BC13" s="454">
        <v>0</v>
      </c>
      <c r="BE13" s="85">
        <v>0</v>
      </c>
      <c r="BF13" s="85">
        <v>0</v>
      </c>
      <c r="BG13" s="85">
        <v>0</v>
      </c>
      <c r="BH13" s="85">
        <v>0</v>
      </c>
      <c r="BI13" s="85">
        <v>0</v>
      </c>
      <c r="BJ13" s="85">
        <v>0</v>
      </c>
      <c r="BK13" s="85">
        <v>0</v>
      </c>
      <c r="BL13" s="85">
        <v>0</v>
      </c>
      <c r="BM13" s="85">
        <v>0</v>
      </c>
      <c r="BN13" s="85">
        <v>0</v>
      </c>
      <c r="BO13" s="85">
        <v>0</v>
      </c>
      <c r="BP13" s="85">
        <v>0</v>
      </c>
    </row>
    <row r="14" spans="1:104" ht="20.45" customHeight="1">
      <c r="B14" s="400" t="s">
        <v>332</v>
      </c>
      <c r="C14" s="452">
        <v>4116999.0382400104</v>
      </c>
      <c r="D14" s="453">
        <v>617960.79453093</v>
      </c>
      <c r="E14" s="453">
        <v>651371.27520000003</v>
      </c>
      <c r="F14" s="453">
        <v>447286.40522366</v>
      </c>
      <c r="G14" s="454">
        <v>413930.45191022998</v>
      </c>
      <c r="H14" s="453">
        <v>193509.608549</v>
      </c>
      <c r="I14" s="453">
        <v>219976.16395099999</v>
      </c>
      <c r="J14" s="453">
        <v>66343.616229000007</v>
      </c>
      <c r="K14" s="453">
        <v>254121.74028329999</v>
      </c>
      <c r="L14" s="454">
        <v>33695.75500297</v>
      </c>
      <c r="M14" s="453">
        <v>105245.95192899001</v>
      </c>
      <c r="N14" s="453">
        <v>170777.44940899999</v>
      </c>
      <c r="O14" s="453">
        <v>58043.620136789999</v>
      </c>
      <c r="P14" s="453">
        <v>119795.68653931</v>
      </c>
      <c r="Q14" s="454">
        <v>46079.616194000002</v>
      </c>
      <c r="R14" s="453">
        <v>130213.673602</v>
      </c>
      <c r="S14" s="453">
        <v>47349.613901999997</v>
      </c>
      <c r="T14" s="453">
        <v>72366.57288254</v>
      </c>
      <c r="U14" s="453">
        <v>139119.02510100001</v>
      </c>
      <c r="V14" s="454">
        <v>50374.803959999997</v>
      </c>
      <c r="W14" s="453">
        <v>52722.179214999996</v>
      </c>
      <c r="X14" s="453">
        <v>17782.115029000001</v>
      </c>
      <c r="Y14" s="453">
        <v>15159.912151</v>
      </c>
      <c r="Z14" s="453">
        <v>38718.084664000002</v>
      </c>
      <c r="AA14" s="454">
        <v>0</v>
      </c>
      <c r="AB14" s="453">
        <v>11354.831525</v>
      </c>
      <c r="AC14" s="453">
        <v>27622.332072000001</v>
      </c>
      <c r="AD14" s="453">
        <v>60704.505987999997</v>
      </c>
      <c r="AE14" s="453">
        <v>2460.4824337399996</v>
      </c>
      <c r="AF14" s="454">
        <v>10106.654196</v>
      </c>
      <c r="AG14" s="453">
        <v>9345.4850370000004</v>
      </c>
      <c r="AH14" s="453">
        <v>998.41002600000002</v>
      </c>
      <c r="AI14" s="453">
        <v>7025.8847830000004</v>
      </c>
      <c r="AJ14" s="453">
        <v>0</v>
      </c>
      <c r="AK14" s="454">
        <v>6532.7196590000003</v>
      </c>
      <c r="AL14" s="453">
        <v>210.09199706999999</v>
      </c>
      <c r="AM14" s="453">
        <v>0</v>
      </c>
      <c r="AN14" s="453">
        <v>99.87715</v>
      </c>
      <c r="AO14" s="453">
        <v>7639.1616569999996</v>
      </c>
      <c r="AP14" s="454">
        <v>239.15704947999998</v>
      </c>
      <c r="AQ14" s="453">
        <v>0</v>
      </c>
      <c r="AR14" s="453">
        <v>1807.652427</v>
      </c>
      <c r="AS14" s="453">
        <v>0</v>
      </c>
      <c r="AT14" s="453">
        <v>956.55292199999997</v>
      </c>
      <c r="AU14" s="454">
        <v>3683.9713109999998</v>
      </c>
      <c r="AV14" s="453">
        <v>2156.7583089999998</v>
      </c>
      <c r="AW14" s="453">
        <v>224.213964</v>
      </c>
      <c r="AX14" s="453">
        <v>0</v>
      </c>
      <c r="AY14" s="453">
        <v>1886.1801390000001</v>
      </c>
      <c r="AZ14" s="454">
        <v>0</v>
      </c>
      <c r="BA14" s="453">
        <v>0</v>
      </c>
      <c r="BB14" s="453">
        <v>0</v>
      </c>
      <c r="BC14" s="454">
        <v>0</v>
      </c>
      <c r="BE14" s="85">
        <v>0</v>
      </c>
      <c r="BF14" s="85">
        <v>0</v>
      </c>
      <c r="BG14" s="85">
        <v>0</v>
      </c>
      <c r="BH14" s="85">
        <v>0</v>
      </c>
      <c r="BI14" s="85">
        <v>0</v>
      </c>
      <c r="BJ14" s="85">
        <v>0</v>
      </c>
      <c r="BK14" s="85">
        <v>0</v>
      </c>
      <c r="BL14" s="85">
        <v>0</v>
      </c>
      <c r="BM14" s="85">
        <v>0</v>
      </c>
      <c r="BN14" s="85">
        <v>0</v>
      </c>
      <c r="BO14" s="85">
        <v>0</v>
      </c>
      <c r="BP14" s="85">
        <v>0</v>
      </c>
    </row>
    <row r="15" spans="1:104" ht="20.45" customHeight="1">
      <c r="B15" s="401" t="s">
        <v>333</v>
      </c>
      <c r="C15" s="452">
        <v>2159400.1128869602</v>
      </c>
      <c r="D15" s="453">
        <v>230836.21001032999</v>
      </c>
      <c r="E15" s="453">
        <v>288351.50873300002</v>
      </c>
      <c r="F15" s="453">
        <v>170608.60919076001</v>
      </c>
      <c r="G15" s="454">
        <v>115733.59197733</v>
      </c>
      <c r="H15" s="453">
        <v>81119.542589999997</v>
      </c>
      <c r="I15" s="453">
        <v>74560.923551</v>
      </c>
      <c r="J15" s="453">
        <v>66343.616229000007</v>
      </c>
      <c r="K15" s="453">
        <v>108566.08518041999</v>
      </c>
      <c r="L15" s="454">
        <v>23180.527120209998</v>
      </c>
      <c r="M15" s="453">
        <v>105245.95192899001</v>
      </c>
      <c r="N15" s="453">
        <v>170648.225982</v>
      </c>
      <c r="O15" s="453">
        <v>3156.1809538299999</v>
      </c>
      <c r="P15" s="453">
        <v>116561.50747738</v>
      </c>
      <c r="Q15" s="454">
        <v>46079.616194000002</v>
      </c>
      <c r="R15" s="453">
        <v>127487.35237199999</v>
      </c>
      <c r="S15" s="453">
        <v>41086.037174999998</v>
      </c>
      <c r="T15" s="453">
        <v>20509.66084271</v>
      </c>
      <c r="U15" s="453">
        <v>139119.02510100001</v>
      </c>
      <c r="V15" s="454">
        <v>42551.099182999998</v>
      </c>
      <c r="W15" s="453">
        <v>49723.187475999999</v>
      </c>
      <c r="X15" s="453">
        <v>0</v>
      </c>
      <c r="Y15" s="453">
        <v>15159.912151</v>
      </c>
      <c r="Z15" s="453">
        <v>8522.6470119999994</v>
      </c>
      <c r="AA15" s="454">
        <v>0</v>
      </c>
      <c r="AB15" s="453">
        <v>4876.7088590000003</v>
      </c>
      <c r="AC15" s="453">
        <v>27622.332072000001</v>
      </c>
      <c r="AD15" s="453">
        <v>60704.505987999997</v>
      </c>
      <c r="AE15" s="453">
        <v>0</v>
      </c>
      <c r="AF15" s="454">
        <v>10106.654196</v>
      </c>
      <c r="AG15" s="453">
        <v>0</v>
      </c>
      <c r="AH15" s="453">
        <v>0</v>
      </c>
      <c r="AI15" s="453">
        <v>1189.337581</v>
      </c>
      <c r="AJ15" s="453">
        <v>0</v>
      </c>
      <c r="AK15" s="454">
        <v>0</v>
      </c>
      <c r="AL15" s="453">
        <v>0</v>
      </c>
      <c r="AM15" s="453">
        <v>0</v>
      </c>
      <c r="AN15" s="453">
        <v>0</v>
      </c>
      <c r="AO15" s="453">
        <v>7639.1616569999996</v>
      </c>
      <c r="AP15" s="454">
        <v>0</v>
      </c>
      <c r="AQ15" s="453">
        <v>0</v>
      </c>
      <c r="AR15" s="453">
        <v>0</v>
      </c>
      <c r="AS15" s="453">
        <v>0</v>
      </c>
      <c r="AT15" s="453">
        <v>0</v>
      </c>
      <c r="AU15" s="454">
        <v>0</v>
      </c>
      <c r="AV15" s="453">
        <v>0</v>
      </c>
      <c r="AW15" s="453">
        <v>224.213964</v>
      </c>
      <c r="AX15" s="453">
        <v>0</v>
      </c>
      <c r="AY15" s="453">
        <v>1886.1801390000001</v>
      </c>
      <c r="AZ15" s="454">
        <v>0</v>
      </c>
      <c r="BA15" s="453">
        <v>0</v>
      </c>
      <c r="BB15" s="453">
        <v>0</v>
      </c>
      <c r="BC15" s="454">
        <v>0</v>
      </c>
      <c r="BE15" s="85">
        <v>0</v>
      </c>
      <c r="BF15" s="85">
        <v>0</v>
      </c>
      <c r="BG15" s="85">
        <v>0</v>
      </c>
      <c r="BH15" s="85">
        <v>0</v>
      </c>
      <c r="BI15" s="85">
        <v>0</v>
      </c>
      <c r="BJ15" s="85">
        <v>0</v>
      </c>
      <c r="BK15" s="85">
        <v>0</v>
      </c>
      <c r="BL15" s="85">
        <v>0</v>
      </c>
      <c r="BM15" s="85">
        <v>0</v>
      </c>
      <c r="BN15" s="85">
        <v>0</v>
      </c>
      <c r="BO15" s="85">
        <v>0</v>
      </c>
      <c r="BP15" s="85">
        <v>0</v>
      </c>
    </row>
    <row r="16" spans="1:104" ht="20.45" customHeight="1">
      <c r="B16" s="401" t="s">
        <v>334</v>
      </c>
      <c r="C16" s="452">
        <v>1389577.4445816001</v>
      </c>
      <c r="D16" s="453">
        <v>239103.56028574999</v>
      </c>
      <c r="E16" s="453">
        <v>166260.493781</v>
      </c>
      <c r="F16" s="453">
        <v>168581.81365083999</v>
      </c>
      <c r="G16" s="454">
        <v>270922.43671594001</v>
      </c>
      <c r="H16" s="453">
        <v>110218.551207</v>
      </c>
      <c r="I16" s="453">
        <v>97222.367543999993</v>
      </c>
      <c r="J16" s="453">
        <v>0</v>
      </c>
      <c r="K16" s="453">
        <v>138073.43950804</v>
      </c>
      <c r="L16" s="454">
        <v>0</v>
      </c>
      <c r="M16" s="453">
        <v>0</v>
      </c>
      <c r="N16" s="453">
        <v>0</v>
      </c>
      <c r="O16" s="453">
        <v>54887.439182959999</v>
      </c>
      <c r="P16" s="453">
        <v>216.48954369999998</v>
      </c>
      <c r="Q16" s="454">
        <v>0</v>
      </c>
      <c r="R16" s="453">
        <v>0</v>
      </c>
      <c r="S16" s="453">
        <v>6263.5767269999997</v>
      </c>
      <c r="T16" s="453">
        <v>51051.384049300003</v>
      </c>
      <c r="U16" s="453">
        <v>0</v>
      </c>
      <c r="V16" s="454">
        <v>6497.8458110000001</v>
      </c>
      <c r="W16" s="453">
        <v>2998.9917390000001</v>
      </c>
      <c r="X16" s="453">
        <v>17782.115029000001</v>
      </c>
      <c r="Y16" s="453">
        <v>0</v>
      </c>
      <c r="Z16" s="453">
        <v>30195.437652000001</v>
      </c>
      <c r="AA16" s="454">
        <v>0</v>
      </c>
      <c r="AB16" s="453">
        <v>4533.7778029999999</v>
      </c>
      <c r="AC16" s="453">
        <v>0</v>
      </c>
      <c r="AD16" s="453">
        <v>0</v>
      </c>
      <c r="AE16" s="453">
        <v>0</v>
      </c>
      <c r="AF16" s="454">
        <v>0</v>
      </c>
      <c r="AG16" s="453">
        <v>9345.4850370000004</v>
      </c>
      <c r="AH16" s="453">
        <v>998.41002600000002</v>
      </c>
      <c r="AI16" s="453">
        <v>5836.5472019999997</v>
      </c>
      <c r="AJ16" s="453">
        <v>0</v>
      </c>
      <c r="AK16" s="454">
        <v>6532.7196590000003</v>
      </c>
      <c r="AL16" s="453">
        <v>210.09199706999999</v>
      </c>
      <c r="AM16" s="453">
        <v>0</v>
      </c>
      <c r="AN16" s="453">
        <v>99.87715</v>
      </c>
      <c r="AO16" s="453">
        <v>0</v>
      </c>
      <c r="AP16" s="454">
        <v>0</v>
      </c>
      <c r="AQ16" s="453">
        <v>0</v>
      </c>
      <c r="AR16" s="453">
        <v>123.581603</v>
      </c>
      <c r="AS16" s="453">
        <v>0</v>
      </c>
      <c r="AT16" s="453">
        <v>0</v>
      </c>
      <c r="AU16" s="454">
        <v>1621.0116780000001</v>
      </c>
      <c r="AV16" s="453">
        <v>0</v>
      </c>
      <c r="AW16" s="453">
        <v>0</v>
      </c>
      <c r="AX16" s="453">
        <v>0</v>
      </c>
      <c r="AY16" s="453">
        <v>0</v>
      </c>
      <c r="AZ16" s="454">
        <v>0</v>
      </c>
      <c r="BA16" s="453">
        <v>0</v>
      </c>
      <c r="BB16" s="453">
        <v>0</v>
      </c>
      <c r="BC16" s="454">
        <v>0</v>
      </c>
      <c r="BE16" s="85">
        <v>0</v>
      </c>
      <c r="BF16" s="85">
        <v>0</v>
      </c>
      <c r="BG16" s="85">
        <v>0</v>
      </c>
      <c r="BH16" s="85">
        <v>0</v>
      </c>
      <c r="BI16" s="85">
        <v>0</v>
      </c>
      <c r="BJ16" s="85">
        <v>0</v>
      </c>
      <c r="BK16" s="85">
        <v>0</v>
      </c>
      <c r="BL16" s="85">
        <v>0</v>
      </c>
      <c r="BM16" s="85">
        <v>0</v>
      </c>
      <c r="BN16" s="85">
        <v>0</v>
      </c>
      <c r="BO16" s="85">
        <v>0</v>
      </c>
      <c r="BP16" s="85">
        <v>0</v>
      </c>
    </row>
    <row r="17" spans="2:68" ht="20.45" customHeight="1">
      <c r="B17" s="401" t="s">
        <v>335</v>
      </c>
      <c r="C17" s="452">
        <v>568021.48077144998</v>
      </c>
      <c r="D17" s="453">
        <v>148021.02423485002</v>
      </c>
      <c r="E17" s="453">
        <v>196759.27268600001</v>
      </c>
      <c r="F17" s="453">
        <v>108095.98238206</v>
      </c>
      <c r="G17" s="454">
        <v>27274.42321696</v>
      </c>
      <c r="H17" s="453">
        <v>2171.514752</v>
      </c>
      <c r="I17" s="453">
        <v>48192.872856000002</v>
      </c>
      <c r="J17" s="453">
        <v>0</v>
      </c>
      <c r="K17" s="453">
        <v>7482.2155948400004</v>
      </c>
      <c r="L17" s="454">
        <v>10515.22788276</v>
      </c>
      <c r="M17" s="453">
        <v>0</v>
      </c>
      <c r="N17" s="453">
        <v>129.22342699999999</v>
      </c>
      <c r="O17" s="453">
        <v>0</v>
      </c>
      <c r="P17" s="453">
        <v>3017.68951823</v>
      </c>
      <c r="Q17" s="454">
        <v>0</v>
      </c>
      <c r="R17" s="453">
        <v>2726.32123</v>
      </c>
      <c r="S17" s="453">
        <v>0</v>
      </c>
      <c r="T17" s="453">
        <v>805.52799053000001</v>
      </c>
      <c r="U17" s="453">
        <v>0</v>
      </c>
      <c r="V17" s="454">
        <v>1325.858966</v>
      </c>
      <c r="W17" s="453">
        <v>0</v>
      </c>
      <c r="X17" s="453">
        <v>0</v>
      </c>
      <c r="Y17" s="453">
        <v>0</v>
      </c>
      <c r="Z17" s="453">
        <v>0</v>
      </c>
      <c r="AA17" s="454">
        <v>0</v>
      </c>
      <c r="AB17" s="453">
        <v>1944.344863</v>
      </c>
      <c r="AC17" s="453">
        <v>0</v>
      </c>
      <c r="AD17" s="453">
        <v>0</v>
      </c>
      <c r="AE17" s="453">
        <v>2460.4824337399996</v>
      </c>
      <c r="AF17" s="454">
        <v>0</v>
      </c>
      <c r="AG17" s="453">
        <v>0</v>
      </c>
      <c r="AH17" s="453">
        <v>0</v>
      </c>
      <c r="AI17" s="453">
        <v>0</v>
      </c>
      <c r="AJ17" s="453">
        <v>0</v>
      </c>
      <c r="AK17" s="454">
        <v>0</v>
      </c>
      <c r="AL17" s="453">
        <v>0</v>
      </c>
      <c r="AM17" s="453">
        <v>0</v>
      </c>
      <c r="AN17" s="453">
        <v>0</v>
      </c>
      <c r="AO17" s="453">
        <v>0</v>
      </c>
      <c r="AP17" s="454">
        <v>239.15704947999998</v>
      </c>
      <c r="AQ17" s="453">
        <v>0</v>
      </c>
      <c r="AR17" s="453">
        <v>1684.0708239999999</v>
      </c>
      <c r="AS17" s="453">
        <v>0</v>
      </c>
      <c r="AT17" s="453">
        <v>956.55292199999997</v>
      </c>
      <c r="AU17" s="454">
        <v>2062.9596329999999</v>
      </c>
      <c r="AV17" s="453">
        <v>2156.7583089999998</v>
      </c>
      <c r="AW17" s="453">
        <v>0</v>
      </c>
      <c r="AX17" s="453">
        <v>0</v>
      </c>
      <c r="AY17" s="453">
        <v>0</v>
      </c>
      <c r="AZ17" s="454">
        <v>0</v>
      </c>
      <c r="BA17" s="453">
        <v>0</v>
      </c>
      <c r="BB17" s="453">
        <v>0</v>
      </c>
      <c r="BC17" s="454">
        <v>0</v>
      </c>
      <c r="BE17" s="85">
        <v>0</v>
      </c>
      <c r="BF17" s="85">
        <v>0</v>
      </c>
      <c r="BG17" s="85">
        <v>0</v>
      </c>
      <c r="BH17" s="85">
        <v>0</v>
      </c>
      <c r="BI17" s="85">
        <v>0</v>
      </c>
      <c r="BJ17" s="85">
        <v>0</v>
      </c>
      <c r="BK17" s="85">
        <v>0</v>
      </c>
      <c r="BL17" s="85">
        <v>0</v>
      </c>
      <c r="BM17" s="85">
        <v>0</v>
      </c>
      <c r="BN17" s="85">
        <v>0</v>
      </c>
      <c r="BO17" s="85">
        <v>0</v>
      </c>
      <c r="BP17" s="85">
        <v>0</v>
      </c>
    </row>
    <row r="18" spans="2:68" ht="20.45" customHeight="1">
      <c r="B18" s="400" t="s">
        <v>336</v>
      </c>
      <c r="C18" s="452">
        <v>787097.14760257001</v>
      </c>
      <c r="D18" s="453">
        <v>145315.55238136998</v>
      </c>
      <c r="E18" s="453">
        <v>156796.38295200001</v>
      </c>
      <c r="F18" s="453">
        <v>46425.156665769995</v>
      </c>
      <c r="G18" s="454">
        <v>130.26024566000001</v>
      </c>
      <c r="H18" s="453">
        <v>11274.893969000001</v>
      </c>
      <c r="I18" s="453">
        <v>32666.752734000002</v>
      </c>
      <c r="J18" s="453">
        <v>16999.999978</v>
      </c>
      <c r="K18" s="453">
        <v>0</v>
      </c>
      <c r="L18" s="454">
        <v>40725.181111760001</v>
      </c>
      <c r="M18" s="453">
        <v>750.30898676000004</v>
      </c>
      <c r="N18" s="453">
        <v>48694.096206000002</v>
      </c>
      <c r="O18" s="453">
        <v>0</v>
      </c>
      <c r="P18" s="453">
        <v>12905.65960214</v>
      </c>
      <c r="Q18" s="454">
        <v>85158.780050999994</v>
      </c>
      <c r="R18" s="453">
        <v>6065.1199319999996</v>
      </c>
      <c r="S18" s="453">
        <v>57824.115124000004</v>
      </c>
      <c r="T18" s="453">
        <v>7004.8061066299997</v>
      </c>
      <c r="U18" s="453">
        <v>0</v>
      </c>
      <c r="V18" s="454">
        <v>5.2881489999999998</v>
      </c>
      <c r="W18" s="453">
        <v>2000.805472</v>
      </c>
      <c r="X18" s="453">
        <v>5923.683059</v>
      </c>
      <c r="Y18" s="453">
        <v>56491.515935000003</v>
      </c>
      <c r="Z18" s="453">
        <v>4079.7116940000001</v>
      </c>
      <c r="AA18" s="454">
        <v>0</v>
      </c>
      <c r="AB18" s="453">
        <v>8186.0129489999999</v>
      </c>
      <c r="AC18" s="453">
        <v>1500.6203780000001</v>
      </c>
      <c r="AD18" s="453">
        <v>1222.1981410000001</v>
      </c>
      <c r="AE18" s="453">
        <v>0</v>
      </c>
      <c r="AF18" s="454">
        <v>6365.999855</v>
      </c>
      <c r="AG18" s="453">
        <v>10000.043249</v>
      </c>
      <c r="AH18" s="453">
        <v>0</v>
      </c>
      <c r="AI18" s="453">
        <v>5589.1346240000003</v>
      </c>
      <c r="AJ18" s="453">
        <v>0</v>
      </c>
      <c r="AK18" s="454">
        <v>6764.1967450000002</v>
      </c>
      <c r="AL18" s="453">
        <v>350.21578110000002</v>
      </c>
      <c r="AM18" s="453">
        <v>7504.6293169</v>
      </c>
      <c r="AN18" s="453">
        <v>0</v>
      </c>
      <c r="AO18" s="453">
        <v>0</v>
      </c>
      <c r="AP18" s="454">
        <v>1000.73551848</v>
      </c>
      <c r="AQ18" s="453">
        <v>0</v>
      </c>
      <c r="AR18" s="453">
        <v>0</v>
      </c>
      <c r="AS18" s="453">
        <v>0</v>
      </c>
      <c r="AT18" s="453">
        <v>0</v>
      </c>
      <c r="AU18" s="454">
        <v>475.29076300000003</v>
      </c>
      <c r="AV18" s="453">
        <v>0</v>
      </c>
      <c r="AW18" s="453">
        <v>899.99992699999996</v>
      </c>
      <c r="AX18" s="453">
        <v>0</v>
      </c>
      <c r="AY18" s="453">
        <v>0</v>
      </c>
      <c r="AZ18" s="454">
        <v>0</v>
      </c>
      <c r="BA18" s="453">
        <v>0</v>
      </c>
      <c r="BB18" s="453">
        <v>0</v>
      </c>
      <c r="BC18" s="454">
        <v>0</v>
      </c>
      <c r="BE18" s="85">
        <v>0</v>
      </c>
      <c r="BF18" s="85">
        <v>0</v>
      </c>
      <c r="BG18" s="85">
        <v>0</v>
      </c>
      <c r="BH18" s="85">
        <v>0</v>
      </c>
      <c r="BI18" s="85">
        <v>0</v>
      </c>
      <c r="BJ18" s="85">
        <v>0</v>
      </c>
      <c r="BK18" s="85">
        <v>0</v>
      </c>
      <c r="BL18" s="85">
        <v>0</v>
      </c>
      <c r="BM18" s="85">
        <v>0</v>
      </c>
      <c r="BN18" s="85">
        <v>0</v>
      </c>
      <c r="BO18" s="85">
        <v>0</v>
      </c>
      <c r="BP18" s="85">
        <v>0</v>
      </c>
    </row>
    <row r="19" spans="2:68" ht="20.45" customHeight="1">
      <c r="B19" s="400" t="s">
        <v>337</v>
      </c>
      <c r="C19" s="452">
        <v>108.80431874</v>
      </c>
      <c r="D19" s="453">
        <v>0</v>
      </c>
      <c r="E19" s="453">
        <v>0</v>
      </c>
      <c r="F19" s="453">
        <v>0</v>
      </c>
      <c r="G19" s="454">
        <v>0</v>
      </c>
      <c r="H19" s="453">
        <v>0</v>
      </c>
      <c r="I19" s="453">
        <v>0</v>
      </c>
      <c r="J19" s="453">
        <v>0</v>
      </c>
      <c r="K19" s="453">
        <v>0</v>
      </c>
      <c r="L19" s="454">
        <v>0</v>
      </c>
      <c r="M19" s="453">
        <v>108.66788611</v>
      </c>
      <c r="N19" s="453">
        <v>0</v>
      </c>
      <c r="O19" s="453">
        <v>0</v>
      </c>
      <c r="P19" s="453">
        <v>0</v>
      </c>
      <c r="Q19" s="454">
        <v>0</v>
      </c>
      <c r="R19" s="453">
        <v>0</v>
      </c>
      <c r="S19" s="453">
        <v>0</v>
      </c>
      <c r="T19" s="453">
        <v>0.13643263</v>
      </c>
      <c r="U19" s="453">
        <v>0</v>
      </c>
      <c r="V19" s="454">
        <v>0</v>
      </c>
      <c r="W19" s="453">
        <v>0</v>
      </c>
      <c r="X19" s="453">
        <v>0</v>
      </c>
      <c r="Y19" s="453">
        <v>0</v>
      </c>
      <c r="Z19" s="453">
        <v>0</v>
      </c>
      <c r="AA19" s="454">
        <v>0</v>
      </c>
      <c r="AB19" s="453">
        <v>0</v>
      </c>
      <c r="AC19" s="453">
        <v>0</v>
      </c>
      <c r="AD19" s="453">
        <v>0</v>
      </c>
      <c r="AE19" s="453">
        <v>0</v>
      </c>
      <c r="AF19" s="454">
        <v>0</v>
      </c>
      <c r="AG19" s="453">
        <v>0</v>
      </c>
      <c r="AH19" s="453">
        <v>0</v>
      </c>
      <c r="AI19" s="453">
        <v>0</v>
      </c>
      <c r="AJ19" s="453">
        <v>0</v>
      </c>
      <c r="AK19" s="454">
        <v>0</v>
      </c>
      <c r="AL19" s="453">
        <v>0</v>
      </c>
      <c r="AM19" s="453">
        <v>0</v>
      </c>
      <c r="AN19" s="453">
        <v>0</v>
      </c>
      <c r="AO19" s="453">
        <v>0</v>
      </c>
      <c r="AP19" s="454">
        <v>0</v>
      </c>
      <c r="AQ19" s="453">
        <v>0</v>
      </c>
      <c r="AR19" s="453">
        <v>0</v>
      </c>
      <c r="AS19" s="453">
        <v>0</v>
      </c>
      <c r="AT19" s="453">
        <v>0</v>
      </c>
      <c r="AU19" s="454">
        <v>0</v>
      </c>
      <c r="AV19" s="453">
        <v>0</v>
      </c>
      <c r="AW19" s="453">
        <v>0</v>
      </c>
      <c r="AX19" s="453">
        <v>0</v>
      </c>
      <c r="AY19" s="453">
        <v>0</v>
      </c>
      <c r="AZ19" s="454">
        <v>0</v>
      </c>
      <c r="BA19" s="453">
        <v>0</v>
      </c>
      <c r="BB19" s="453">
        <v>0</v>
      </c>
      <c r="BC19" s="454">
        <v>0</v>
      </c>
      <c r="BE19" s="85">
        <v>0</v>
      </c>
      <c r="BF19" s="85">
        <v>0</v>
      </c>
      <c r="BG19" s="85">
        <v>0</v>
      </c>
      <c r="BH19" s="85">
        <v>0</v>
      </c>
      <c r="BI19" s="85">
        <v>0</v>
      </c>
      <c r="BJ19" s="85">
        <v>0</v>
      </c>
      <c r="BK19" s="85">
        <v>0</v>
      </c>
      <c r="BL19" s="85">
        <v>0</v>
      </c>
      <c r="BM19" s="85">
        <v>0</v>
      </c>
      <c r="BN19" s="85">
        <v>0</v>
      </c>
      <c r="BO19" s="85">
        <v>0</v>
      </c>
      <c r="BP19" s="85">
        <v>0</v>
      </c>
    </row>
    <row r="20" spans="2:68" ht="20.45" customHeight="1">
      <c r="B20" s="400" t="s">
        <v>338</v>
      </c>
      <c r="C20" s="452">
        <v>499679.72266391001</v>
      </c>
      <c r="D20" s="453">
        <v>184696.80178032999</v>
      </c>
      <c r="E20" s="453">
        <v>48452.823212000003</v>
      </c>
      <c r="F20" s="453">
        <v>17157.31967945</v>
      </c>
      <c r="G20" s="454">
        <v>5440.7715985100003</v>
      </c>
      <c r="H20" s="453">
        <v>65241.902957999999</v>
      </c>
      <c r="I20" s="453">
        <v>22613.144706999999</v>
      </c>
      <c r="J20" s="453">
        <v>5071.3864080000003</v>
      </c>
      <c r="K20" s="453">
        <v>61627.33966487</v>
      </c>
      <c r="L20" s="454">
        <v>176.18819118000002</v>
      </c>
      <c r="M20" s="453">
        <v>936.9926303200001</v>
      </c>
      <c r="N20" s="453">
        <v>1.0744659999999999</v>
      </c>
      <c r="O20" s="453">
        <v>500.65601874000004</v>
      </c>
      <c r="P20" s="453">
        <v>6589.7999978500002</v>
      </c>
      <c r="Q20" s="454">
        <v>29235.058298</v>
      </c>
      <c r="R20" s="453">
        <v>203.619393</v>
      </c>
      <c r="S20" s="453">
        <v>6729.0787849999997</v>
      </c>
      <c r="T20" s="453">
        <v>47.909448079999997</v>
      </c>
      <c r="U20" s="453">
        <v>484.96013199999999</v>
      </c>
      <c r="V20" s="454">
        <v>8991.1968020000004</v>
      </c>
      <c r="W20" s="453">
        <v>168.75628800000001</v>
      </c>
      <c r="X20" s="453">
        <v>655.46067700000003</v>
      </c>
      <c r="Y20" s="453">
        <v>29120.399029</v>
      </c>
      <c r="Z20" s="453">
        <v>69.828335999999993</v>
      </c>
      <c r="AA20" s="454">
        <v>0</v>
      </c>
      <c r="AB20" s="453">
        <v>293.024047</v>
      </c>
      <c r="AC20" s="453">
        <v>0</v>
      </c>
      <c r="AD20" s="453">
        <v>4.6426470000000002</v>
      </c>
      <c r="AE20" s="453">
        <v>0</v>
      </c>
      <c r="AF20" s="454">
        <v>225.694862</v>
      </c>
      <c r="AG20" s="453">
        <v>957.50253199999997</v>
      </c>
      <c r="AH20" s="453">
        <v>1.04237</v>
      </c>
      <c r="AI20" s="453">
        <v>3954.7600940000002</v>
      </c>
      <c r="AJ20" s="453">
        <v>0</v>
      </c>
      <c r="AK20" s="454">
        <v>0</v>
      </c>
      <c r="AL20" s="453">
        <v>0</v>
      </c>
      <c r="AM20" s="453">
        <v>27.959748579999999</v>
      </c>
      <c r="AN20" s="453">
        <v>2.6278630000000001</v>
      </c>
      <c r="AO20" s="453">
        <v>0</v>
      </c>
      <c r="AP20" s="454">
        <v>0</v>
      </c>
      <c r="AQ20" s="453">
        <v>0</v>
      </c>
      <c r="AR20" s="453">
        <v>0</v>
      </c>
      <c r="AS20" s="453">
        <v>0</v>
      </c>
      <c r="AT20" s="453">
        <v>0</v>
      </c>
      <c r="AU20" s="454">
        <v>0</v>
      </c>
      <c r="AV20" s="453">
        <v>0</v>
      </c>
      <c r="AW20" s="453">
        <v>0</v>
      </c>
      <c r="AX20" s="453">
        <v>0</v>
      </c>
      <c r="AY20" s="453">
        <v>0</v>
      </c>
      <c r="AZ20" s="454">
        <v>0</v>
      </c>
      <c r="BA20" s="453">
        <v>0</v>
      </c>
      <c r="BB20" s="453">
        <v>0</v>
      </c>
      <c r="BC20" s="454">
        <v>0</v>
      </c>
      <c r="BE20" s="85">
        <v>0</v>
      </c>
      <c r="BF20" s="85">
        <v>0</v>
      </c>
      <c r="BG20" s="85">
        <v>0</v>
      </c>
      <c r="BH20" s="85">
        <v>0</v>
      </c>
      <c r="BI20" s="85">
        <v>0</v>
      </c>
      <c r="BJ20" s="85">
        <v>0</v>
      </c>
      <c r="BK20" s="85">
        <v>0</v>
      </c>
      <c r="BL20" s="85">
        <v>0</v>
      </c>
      <c r="BM20" s="85">
        <v>0</v>
      </c>
      <c r="BN20" s="85">
        <v>0</v>
      </c>
      <c r="BO20" s="85">
        <v>0</v>
      </c>
      <c r="BP20" s="85">
        <v>0</v>
      </c>
    </row>
    <row r="21" spans="2:68" ht="20.45" customHeight="1">
      <c r="B21" s="401" t="s">
        <v>339</v>
      </c>
      <c r="C21" s="452">
        <v>469192.76727249991</v>
      </c>
      <c r="D21" s="453">
        <v>179701.52790510998</v>
      </c>
      <c r="E21" s="453">
        <v>45215.007447999997</v>
      </c>
      <c r="F21" s="453">
        <v>13684.036593749999</v>
      </c>
      <c r="G21" s="454">
        <v>5434.3140657100002</v>
      </c>
      <c r="H21" s="453">
        <v>51859.688343000002</v>
      </c>
      <c r="I21" s="453">
        <v>22603.093258000001</v>
      </c>
      <c r="J21" s="453">
        <v>2821.1016519999998</v>
      </c>
      <c r="K21" s="453">
        <v>61626.250406059997</v>
      </c>
      <c r="L21" s="454">
        <v>176.18819118000002</v>
      </c>
      <c r="M21" s="453">
        <v>350.43272022000002</v>
      </c>
      <c r="N21" s="453">
        <v>1.0744659999999999</v>
      </c>
      <c r="O21" s="453">
        <v>495.68939974</v>
      </c>
      <c r="P21" s="453">
        <v>6587.4072241499998</v>
      </c>
      <c r="Q21" s="454">
        <v>29235.058298</v>
      </c>
      <c r="R21" s="453">
        <v>203.619392</v>
      </c>
      <c r="S21" s="453">
        <v>6729.0787849999997</v>
      </c>
      <c r="T21" s="453">
        <v>0</v>
      </c>
      <c r="U21" s="453">
        <v>484.96013199999999</v>
      </c>
      <c r="V21" s="454">
        <v>6519.7144950000002</v>
      </c>
      <c r="W21" s="453">
        <v>167.84143900000001</v>
      </c>
      <c r="X21" s="453">
        <v>655.46067700000003</v>
      </c>
      <c r="Y21" s="453">
        <v>29120.399029</v>
      </c>
      <c r="Z21" s="453">
        <v>69.828335999999993</v>
      </c>
      <c r="AA21" s="454">
        <v>0</v>
      </c>
      <c r="AB21" s="453">
        <v>277.80727000000002</v>
      </c>
      <c r="AC21" s="453">
        <v>0</v>
      </c>
      <c r="AD21" s="453">
        <v>4.6426470000000002</v>
      </c>
      <c r="AE21" s="453">
        <v>0</v>
      </c>
      <c r="AF21" s="454">
        <v>225.694862</v>
      </c>
      <c r="AG21" s="453">
        <v>957.50253199999997</v>
      </c>
      <c r="AH21" s="453">
        <v>0</v>
      </c>
      <c r="AI21" s="453">
        <v>3954.7600940000002</v>
      </c>
      <c r="AJ21" s="453">
        <v>0</v>
      </c>
      <c r="AK21" s="454">
        <v>0</v>
      </c>
      <c r="AL21" s="453">
        <v>0</v>
      </c>
      <c r="AM21" s="453">
        <v>27.959748579999999</v>
      </c>
      <c r="AN21" s="453">
        <v>2.6278630000000001</v>
      </c>
      <c r="AO21" s="453">
        <v>0</v>
      </c>
      <c r="AP21" s="454">
        <v>0</v>
      </c>
      <c r="AQ21" s="453">
        <v>0</v>
      </c>
      <c r="AR21" s="453">
        <v>0</v>
      </c>
      <c r="AS21" s="453">
        <v>0</v>
      </c>
      <c r="AT21" s="453">
        <v>0</v>
      </c>
      <c r="AU21" s="454">
        <v>0</v>
      </c>
      <c r="AV21" s="453">
        <v>0</v>
      </c>
      <c r="AW21" s="453">
        <v>0</v>
      </c>
      <c r="AX21" s="453">
        <v>0</v>
      </c>
      <c r="AY21" s="453">
        <v>0</v>
      </c>
      <c r="AZ21" s="454">
        <v>0</v>
      </c>
      <c r="BA21" s="453">
        <v>0</v>
      </c>
      <c r="BB21" s="453">
        <v>0</v>
      </c>
      <c r="BC21" s="454">
        <v>0</v>
      </c>
      <c r="BE21" s="85">
        <v>0</v>
      </c>
      <c r="BF21" s="85">
        <v>0</v>
      </c>
      <c r="BG21" s="85">
        <v>0</v>
      </c>
      <c r="BH21" s="85">
        <v>0</v>
      </c>
      <c r="BI21" s="85">
        <v>0</v>
      </c>
      <c r="BJ21" s="85">
        <v>0</v>
      </c>
      <c r="BK21" s="85">
        <v>0</v>
      </c>
      <c r="BL21" s="85">
        <v>0</v>
      </c>
      <c r="BM21" s="85">
        <v>0</v>
      </c>
      <c r="BN21" s="85">
        <v>0</v>
      </c>
      <c r="BO21" s="85">
        <v>0</v>
      </c>
      <c r="BP21" s="85">
        <v>0</v>
      </c>
    </row>
    <row r="22" spans="2:68" ht="20.45" customHeight="1">
      <c r="B22" s="401" t="s">
        <v>340</v>
      </c>
      <c r="C22" s="452">
        <v>30486.95539141</v>
      </c>
      <c r="D22" s="453">
        <v>4995.2738752200003</v>
      </c>
      <c r="E22" s="453">
        <v>3237.8157639999999</v>
      </c>
      <c r="F22" s="453">
        <v>3473.2830856999999</v>
      </c>
      <c r="G22" s="454">
        <v>6.4575328000000001</v>
      </c>
      <c r="H22" s="453">
        <v>13382.214615000001</v>
      </c>
      <c r="I22" s="453">
        <v>10.051449</v>
      </c>
      <c r="J22" s="453">
        <v>2250.284756</v>
      </c>
      <c r="K22" s="453">
        <v>1.08925881</v>
      </c>
      <c r="L22" s="454">
        <v>0</v>
      </c>
      <c r="M22" s="453">
        <v>586.55991010000002</v>
      </c>
      <c r="N22" s="453">
        <v>0</v>
      </c>
      <c r="O22" s="453">
        <v>4.9666189999999997</v>
      </c>
      <c r="P22" s="453">
        <v>2.3927737000000002</v>
      </c>
      <c r="Q22" s="454">
        <v>0</v>
      </c>
      <c r="R22" s="453">
        <v>9.9999999999999995E-7</v>
      </c>
      <c r="S22" s="453">
        <v>0</v>
      </c>
      <c r="T22" s="453">
        <v>47.909448079999997</v>
      </c>
      <c r="U22" s="453">
        <v>0</v>
      </c>
      <c r="V22" s="454">
        <v>2471.4823070000002</v>
      </c>
      <c r="W22" s="453">
        <v>0.91484900000000002</v>
      </c>
      <c r="X22" s="453">
        <v>0</v>
      </c>
      <c r="Y22" s="453">
        <v>0</v>
      </c>
      <c r="Z22" s="453">
        <v>0</v>
      </c>
      <c r="AA22" s="454">
        <v>0</v>
      </c>
      <c r="AB22" s="453">
        <v>15.216777</v>
      </c>
      <c r="AC22" s="453">
        <v>0</v>
      </c>
      <c r="AD22" s="453">
        <v>0</v>
      </c>
      <c r="AE22" s="453">
        <v>0</v>
      </c>
      <c r="AF22" s="454">
        <v>0</v>
      </c>
      <c r="AG22" s="453">
        <v>0</v>
      </c>
      <c r="AH22" s="453">
        <v>1.04237</v>
      </c>
      <c r="AI22" s="453">
        <v>0</v>
      </c>
      <c r="AJ22" s="453">
        <v>0</v>
      </c>
      <c r="AK22" s="454">
        <v>0</v>
      </c>
      <c r="AL22" s="453">
        <v>0</v>
      </c>
      <c r="AM22" s="453">
        <v>0</v>
      </c>
      <c r="AN22" s="453">
        <v>0</v>
      </c>
      <c r="AO22" s="453">
        <v>0</v>
      </c>
      <c r="AP22" s="454">
        <v>0</v>
      </c>
      <c r="AQ22" s="453">
        <v>0</v>
      </c>
      <c r="AR22" s="453">
        <v>0</v>
      </c>
      <c r="AS22" s="453">
        <v>0</v>
      </c>
      <c r="AT22" s="453">
        <v>0</v>
      </c>
      <c r="AU22" s="454">
        <v>0</v>
      </c>
      <c r="AV22" s="453">
        <v>0</v>
      </c>
      <c r="AW22" s="453">
        <v>0</v>
      </c>
      <c r="AX22" s="453">
        <v>0</v>
      </c>
      <c r="AY22" s="453">
        <v>0</v>
      </c>
      <c r="AZ22" s="454">
        <v>0</v>
      </c>
      <c r="BA22" s="453">
        <v>0</v>
      </c>
      <c r="BB22" s="453">
        <v>0</v>
      </c>
      <c r="BC22" s="454">
        <v>0</v>
      </c>
      <c r="BE22" s="85">
        <v>0</v>
      </c>
      <c r="BF22" s="85">
        <v>0</v>
      </c>
      <c r="BG22" s="85">
        <v>0</v>
      </c>
      <c r="BH22" s="85">
        <v>0</v>
      </c>
      <c r="BI22" s="85">
        <v>0</v>
      </c>
      <c r="BJ22" s="85">
        <v>0</v>
      </c>
      <c r="BK22" s="85">
        <v>0</v>
      </c>
      <c r="BL22" s="85">
        <v>0</v>
      </c>
      <c r="BM22" s="85">
        <v>0</v>
      </c>
      <c r="BN22" s="85">
        <v>0</v>
      </c>
      <c r="BO22" s="85">
        <v>0</v>
      </c>
      <c r="BP22" s="85">
        <v>0</v>
      </c>
    </row>
    <row r="23" spans="2:68" ht="20.45" customHeight="1">
      <c r="B23" s="400" t="s">
        <v>341</v>
      </c>
      <c r="C23" s="452">
        <v>3191.8771624000001</v>
      </c>
      <c r="D23" s="453">
        <v>615.41556379999997</v>
      </c>
      <c r="E23" s="453">
        <v>14.409993999999999</v>
      </c>
      <c r="F23" s="453">
        <v>0</v>
      </c>
      <c r="G23" s="454">
        <v>0</v>
      </c>
      <c r="H23" s="453">
        <v>260.95391599999999</v>
      </c>
      <c r="I23" s="453">
        <v>0</v>
      </c>
      <c r="J23" s="453">
        <v>1421.5859780000001</v>
      </c>
      <c r="K23" s="453">
        <v>0</v>
      </c>
      <c r="L23" s="454">
        <v>0</v>
      </c>
      <c r="M23" s="453">
        <v>408.75139760000002</v>
      </c>
      <c r="N23" s="453">
        <v>15.794053999999999</v>
      </c>
      <c r="O23" s="453">
        <v>0</v>
      </c>
      <c r="P23" s="453">
        <v>0</v>
      </c>
      <c r="Q23" s="454">
        <v>0</v>
      </c>
      <c r="R23" s="453">
        <v>0</v>
      </c>
      <c r="S23" s="453">
        <v>0</v>
      </c>
      <c r="T23" s="453">
        <v>0</v>
      </c>
      <c r="U23" s="453">
        <v>0</v>
      </c>
      <c r="V23" s="454">
        <v>454.96625899999998</v>
      </c>
      <c r="W23" s="453">
        <v>0</v>
      </c>
      <c r="X23" s="453">
        <v>0</v>
      </c>
      <c r="Y23" s="453">
        <v>0</v>
      </c>
      <c r="Z23" s="453">
        <v>0</v>
      </c>
      <c r="AA23" s="454">
        <v>0</v>
      </c>
      <c r="AB23" s="453">
        <v>0</v>
      </c>
      <c r="AC23" s="453">
        <v>0</v>
      </c>
      <c r="AD23" s="453">
        <v>0</v>
      </c>
      <c r="AE23" s="453">
        <v>0</v>
      </c>
      <c r="AF23" s="454">
        <v>0</v>
      </c>
      <c r="AG23" s="453">
        <v>0</v>
      </c>
      <c r="AH23" s="453">
        <v>0</v>
      </c>
      <c r="AI23" s="453">
        <v>0</v>
      </c>
      <c r="AJ23" s="453">
        <v>0</v>
      </c>
      <c r="AK23" s="454">
        <v>0</v>
      </c>
      <c r="AL23" s="453">
        <v>0</v>
      </c>
      <c r="AM23" s="453">
        <v>0</v>
      </c>
      <c r="AN23" s="453">
        <v>0</v>
      </c>
      <c r="AO23" s="453">
        <v>0</v>
      </c>
      <c r="AP23" s="454">
        <v>0</v>
      </c>
      <c r="AQ23" s="453">
        <v>0</v>
      </c>
      <c r="AR23" s="453">
        <v>0</v>
      </c>
      <c r="AS23" s="453">
        <v>0</v>
      </c>
      <c r="AT23" s="453">
        <v>0</v>
      </c>
      <c r="AU23" s="454">
        <v>0</v>
      </c>
      <c r="AV23" s="453">
        <v>0</v>
      </c>
      <c r="AW23" s="453">
        <v>0</v>
      </c>
      <c r="AX23" s="453">
        <v>0</v>
      </c>
      <c r="AY23" s="453">
        <v>0</v>
      </c>
      <c r="AZ23" s="454">
        <v>0</v>
      </c>
      <c r="BA23" s="453">
        <v>0</v>
      </c>
      <c r="BB23" s="453">
        <v>0</v>
      </c>
      <c r="BC23" s="454">
        <v>0</v>
      </c>
      <c r="BE23" s="85">
        <v>0</v>
      </c>
      <c r="BF23" s="85">
        <v>0</v>
      </c>
      <c r="BG23" s="85">
        <v>0</v>
      </c>
      <c r="BH23" s="85">
        <v>0</v>
      </c>
      <c r="BI23" s="85">
        <v>0</v>
      </c>
      <c r="BJ23" s="85">
        <v>0</v>
      </c>
      <c r="BK23" s="85">
        <v>0</v>
      </c>
      <c r="BL23" s="85">
        <v>0</v>
      </c>
      <c r="BM23" s="85">
        <v>0</v>
      </c>
      <c r="BN23" s="85">
        <v>0</v>
      </c>
      <c r="BO23" s="85">
        <v>0</v>
      </c>
      <c r="BP23" s="85">
        <v>0</v>
      </c>
    </row>
    <row r="24" spans="2:68" ht="20.45" customHeight="1">
      <c r="B24" s="402" t="s">
        <v>342</v>
      </c>
      <c r="C24" s="452">
        <v>7684088.1648536008</v>
      </c>
      <c r="D24" s="453">
        <v>1977509.3931857401</v>
      </c>
      <c r="E24" s="453">
        <v>861973.32649500004</v>
      </c>
      <c r="F24" s="453">
        <v>1191180.79173499</v>
      </c>
      <c r="G24" s="454">
        <v>505506.23504649999</v>
      </c>
      <c r="H24" s="453">
        <v>503069.22775999998</v>
      </c>
      <c r="I24" s="453">
        <v>459382.56492199999</v>
      </c>
      <c r="J24" s="453">
        <v>466712.15415800002</v>
      </c>
      <c r="K24" s="453">
        <v>155630.41102442003</v>
      </c>
      <c r="L24" s="454">
        <v>265074.27437477</v>
      </c>
      <c r="M24" s="453">
        <v>186083.42040470001</v>
      </c>
      <c r="N24" s="453">
        <v>66532.346015000003</v>
      </c>
      <c r="O24" s="453">
        <v>182636.53573283998</v>
      </c>
      <c r="P24" s="453">
        <v>55893.754157679999</v>
      </c>
      <c r="Q24" s="454">
        <v>21355.156758000001</v>
      </c>
      <c r="R24" s="453">
        <v>48992.704787000002</v>
      </c>
      <c r="S24" s="453">
        <v>44509.238191999997</v>
      </c>
      <c r="T24" s="453">
        <v>75139.7728412</v>
      </c>
      <c r="U24" s="453">
        <v>9883.2121029999998</v>
      </c>
      <c r="V24" s="454">
        <v>83724.257471999998</v>
      </c>
      <c r="W24" s="453">
        <v>85737.846514000004</v>
      </c>
      <c r="X24" s="453">
        <v>99530.228654999999</v>
      </c>
      <c r="Y24" s="453">
        <v>0</v>
      </c>
      <c r="Z24" s="453">
        <v>59023.155378000003</v>
      </c>
      <c r="AA24" s="454">
        <v>54337.738255999997</v>
      </c>
      <c r="AB24" s="453">
        <v>28419.373406999999</v>
      </c>
      <c r="AC24" s="453">
        <v>27990.463795</v>
      </c>
      <c r="AD24" s="453">
        <v>223.5</v>
      </c>
      <c r="AE24" s="453">
        <v>43985.183361150004</v>
      </c>
      <c r="AF24" s="454">
        <v>22698.816449999998</v>
      </c>
      <c r="AG24" s="453">
        <v>8047.1759430000002</v>
      </c>
      <c r="AH24" s="453">
        <v>29462.078623000001</v>
      </c>
      <c r="AI24" s="453">
        <v>0</v>
      </c>
      <c r="AJ24" s="453">
        <v>15138.872778000001</v>
      </c>
      <c r="AK24" s="454">
        <v>226.35932</v>
      </c>
      <c r="AL24" s="453">
        <v>12321.868542620001</v>
      </c>
      <c r="AM24" s="453">
        <v>2617.6400558999999</v>
      </c>
      <c r="AN24" s="453">
        <v>5219.2828870000003</v>
      </c>
      <c r="AO24" s="453">
        <v>147.58648400000001</v>
      </c>
      <c r="AP24" s="454">
        <v>7212.6555877000001</v>
      </c>
      <c r="AQ24" s="453">
        <v>7776.6234240000003</v>
      </c>
      <c r="AR24" s="453">
        <v>4046.3507420000001</v>
      </c>
      <c r="AS24" s="453">
        <v>2754.7547357499998</v>
      </c>
      <c r="AT24" s="453">
        <v>152.02896000000001</v>
      </c>
      <c r="AU24" s="454">
        <v>769.29303800000002</v>
      </c>
      <c r="AV24" s="453">
        <v>3580.1663149999999</v>
      </c>
      <c r="AW24" s="453">
        <v>1452.2138170000001</v>
      </c>
      <c r="AX24" s="453">
        <v>2.0659584099999999</v>
      </c>
      <c r="AY24" s="453">
        <v>0</v>
      </c>
      <c r="AZ24" s="454">
        <v>0</v>
      </c>
      <c r="BA24" s="453">
        <v>0.31970323</v>
      </c>
      <c r="BB24" s="453">
        <v>0</v>
      </c>
      <c r="BC24" s="454">
        <v>425.744958</v>
      </c>
      <c r="BE24" s="85">
        <v>0</v>
      </c>
      <c r="BF24" s="85">
        <v>0</v>
      </c>
      <c r="BG24" s="85">
        <v>0</v>
      </c>
      <c r="BH24" s="85">
        <v>0</v>
      </c>
      <c r="BI24" s="85">
        <v>0</v>
      </c>
      <c r="BJ24" s="85">
        <v>0</v>
      </c>
      <c r="BK24" s="85">
        <v>0</v>
      </c>
      <c r="BL24" s="85">
        <v>0</v>
      </c>
      <c r="BM24" s="85">
        <v>0</v>
      </c>
      <c r="BN24" s="85">
        <v>0</v>
      </c>
      <c r="BO24" s="85">
        <v>0</v>
      </c>
      <c r="BP24" s="85">
        <v>0</v>
      </c>
    </row>
    <row r="25" spans="2:68" ht="20.45" customHeight="1">
      <c r="B25" s="403" t="s">
        <v>343</v>
      </c>
      <c r="C25" s="452">
        <v>4486344.3817541106</v>
      </c>
      <c r="D25" s="453">
        <v>1064745.1938544</v>
      </c>
      <c r="E25" s="453">
        <v>427976.88436099997</v>
      </c>
      <c r="F25" s="453">
        <v>674139.64904625004</v>
      </c>
      <c r="G25" s="454">
        <v>172162.80175835002</v>
      </c>
      <c r="H25" s="453">
        <v>214911.09804800001</v>
      </c>
      <c r="I25" s="453">
        <v>227070.49701399999</v>
      </c>
      <c r="J25" s="453">
        <v>366603.13213300001</v>
      </c>
      <c r="K25" s="453">
        <v>155630.41102442003</v>
      </c>
      <c r="L25" s="454">
        <v>254508.10835714001</v>
      </c>
      <c r="M25" s="453">
        <v>61764.15035666</v>
      </c>
      <c r="N25" s="453">
        <v>40701.651301999998</v>
      </c>
      <c r="O25" s="453">
        <v>152690.72270072001</v>
      </c>
      <c r="P25" s="453">
        <v>55893.754157679999</v>
      </c>
      <c r="Q25" s="454">
        <v>21355.156758000001</v>
      </c>
      <c r="R25" s="453">
        <v>15030.942525</v>
      </c>
      <c r="S25" s="453">
        <v>44509.238191999997</v>
      </c>
      <c r="T25" s="453">
        <v>43902.211883609998</v>
      </c>
      <c r="U25" s="453">
        <v>9883.2121029999998</v>
      </c>
      <c r="V25" s="454">
        <v>68456.949277000007</v>
      </c>
      <c r="W25" s="453">
        <v>78552.664846999993</v>
      </c>
      <c r="X25" s="453">
        <v>99481.874381999995</v>
      </c>
      <c r="Y25" s="453">
        <v>0</v>
      </c>
      <c r="Z25" s="453">
        <v>49712.179367999997</v>
      </c>
      <c r="AA25" s="454">
        <v>0</v>
      </c>
      <c r="AB25" s="453">
        <v>25018.946034000001</v>
      </c>
      <c r="AC25" s="453">
        <v>27137.187310000001</v>
      </c>
      <c r="AD25" s="453">
        <v>223.5</v>
      </c>
      <c r="AE25" s="453">
        <v>41646.884180480003</v>
      </c>
      <c r="AF25" s="454">
        <v>21540.759457</v>
      </c>
      <c r="AG25" s="453">
        <v>8047.1759430000002</v>
      </c>
      <c r="AH25" s="453">
        <v>8454.7944979999993</v>
      </c>
      <c r="AI25" s="453">
        <v>0</v>
      </c>
      <c r="AJ25" s="453">
        <v>15104.222739000001</v>
      </c>
      <c r="AK25" s="454">
        <v>0</v>
      </c>
      <c r="AL25" s="453">
        <v>12126.87762105</v>
      </c>
      <c r="AM25" s="453">
        <v>2617.6400558999999</v>
      </c>
      <c r="AN25" s="453">
        <v>5219.2828870000003</v>
      </c>
      <c r="AO25" s="453">
        <v>147.58648400000001</v>
      </c>
      <c r="AP25" s="454">
        <v>7212.6555877000001</v>
      </c>
      <c r="AQ25" s="453">
        <v>0</v>
      </c>
      <c r="AR25" s="453">
        <v>4046.3507420000001</v>
      </c>
      <c r="AS25" s="453">
        <v>2754.7547357499998</v>
      </c>
      <c r="AT25" s="453">
        <v>152.02896000000001</v>
      </c>
      <c r="AU25" s="454">
        <v>178.870938</v>
      </c>
      <c r="AV25" s="453">
        <v>3580.1663149999999</v>
      </c>
      <c r="AW25" s="453">
        <v>1452.2138170000001</v>
      </c>
      <c r="AX25" s="453">
        <v>0</v>
      </c>
      <c r="AY25" s="453">
        <v>0</v>
      </c>
      <c r="AZ25" s="454">
        <v>0</v>
      </c>
      <c r="BA25" s="453">
        <v>0</v>
      </c>
      <c r="BB25" s="453">
        <v>0</v>
      </c>
      <c r="BC25" s="454">
        <v>0</v>
      </c>
      <c r="BE25" s="85">
        <v>0</v>
      </c>
      <c r="BF25" s="85">
        <v>0</v>
      </c>
      <c r="BG25" s="85">
        <v>0</v>
      </c>
      <c r="BH25" s="85">
        <v>0</v>
      </c>
      <c r="BI25" s="85">
        <v>0</v>
      </c>
      <c r="BJ25" s="85">
        <v>0</v>
      </c>
      <c r="BK25" s="85">
        <v>0</v>
      </c>
      <c r="BL25" s="85">
        <v>0</v>
      </c>
      <c r="BM25" s="85">
        <v>0</v>
      </c>
      <c r="BN25" s="85">
        <v>0</v>
      </c>
      <c r="BO25" s="85">
        <v>0</v>
      </c>
      <c r="BP25" s="85">
        <v>0</v>
      </c>
    </row>
    <row r="26" spans="2:68" ht="20.45" customHeight="1">
      <c r="B26" s="403" t="s">
        <v>344</v>
      </c>
      <c r="C26" s="452">
        <v>1790129.9167591599</v>
      </c>
      <c r="D26" s="453">
        <v>539773.28119318001</v>
      </c>
      <c r="E26" s="453">
        <v>205014.594381</v>
      </c>
      <c r="F26" s="453">
        <v>230355.95231354001</v>
      </c>
      <c r="G26" s="454">
        <v>256103.19351873</v>
      </c>
      <c r="H26" s="453">
        <v>54477.948706000003</v>
      </c>
      <c r="I26" s="453">
        <v>90375.323281999998</v>
      </c>
      <c r="J26" s="453">
        <v>96445.692125000001</v>
      </c>
      <c r="K26" s="453">
        <v>0</v>
      </c>
      <c r="L26" s="454">
        <v>7472.8646267399999</v>
      </c>
      <c r="M26" s="453">
        <v>123786.63892072999</v>
      </c>
      <c r="N26" s="453">
        <v>12655.005535</v>
      </c>
      <c r="O26" s="453">
        <v>13351.491929690001</v>
      </c>
      <c r="P26" s="453">
        <v>0</v>
      </c>
      <c r="Q26" s="454">
        <v>0</v>
      </c>
      <c r="R26" s="453">
        <v>33909.011007000001</v>
      </c>
      <c r="S26" s="453">
        <v>0</v>
      </c>
      <c r="T26" s="453">
        <v>27013.356249240001</v>
      </c>
      <c r="U26" s="453">
        <v>0</v>
      </c>
      <c r="V26" s="454">
        <v>419.71634399999999</v>
      </c>
      <c r="W26" s="453">
        <v>7023.3040060000003</v>
      </c>
      <c r="X26" s="453">
        <v>8.9128190000000007</v>
      </c>
      <c r="Y26" s="453">
        <v>0</v>
      </c>
      <c r="Z26" s="453">
        <v>133.454733</v>
      </c>
      <c r="AA26" s="454">
        <v>54337.738255999997</v>
      </c>
      <c r="AB26" s="453">
        <v>3400.427373</v>
      </c>
      <c r="AC26" s="453">
        <v>849.26406699999995</v>
      </c>
      <c r="AD26" s="453">
        <v>0</v>
      </c>
      <c r="AE26" s="453">
        <v>2338.2991806700002</v>
      </c>
      <c r="AF26" s="454">
        <v>837.19099000000006</v>
      </c>
      <c r="AG26" s="453">
        <v>0</v>
      </c>
      <c r="AH26" s="453">
        <v>21007.284124999998</v>
      </c>
      <c r="AI26" s="453">
        <v>0</v>
      </c>
      <c r="AJ26" s="453">
        <v>34.650039</v>
      </c>
      <c r="AK26" s="454">
        <v>226.35932</v>
      </c>
      <c r="AL26" s="453">
        <v>0</v>
      </c>
      <c r="AM26" s="453">
        <v>0</v>
      </c>
      <c r="AN26" s="453">
        <v>0</v>
      </c>
      <c r="AO26" s="453">
        <v>0</v>
      </c>
      <c r="AP26" s="454">
        <v>0</v>
      </c>
      <c r="AQ26" s="453">
        <v>7776.6234240000003</v>
      </c>
      <c r="AR26" s="453">
        <v>0</v>
      </c>
      <c r="AS26" s="453">
        <v>0</v>
      </c>
      <c r="AT26" s="453">
        <v>0</v>
      </c>
      <c r="AU26" s="454">
        <v>574.20767499999999</v>
      </c>
      <c r="AV26" s="453">
        <v>0</v>
      </c>
      <c r="AW26" s="453">
        <v>0</v>
      </c>
      <c r="AX26" s="453">
        <v>2.0659584099999999</v>
      </c>
      <c r="AY26" s="453">
        <v>0</v>
      </c>
      <c r="AZ26" s="454">
        <v>0</v>
      </c>
      <c r="BA26" s="453">
        <v>0.31970323</v>
      </c>
      <c r="BB26" s="453">
        <v>0</v>
      </c>
      <c r="BC26" s="454">
        <v>425.744958</v>
      </c>
      <c r="BE26" s="85">
        <v>0</v>
      </c>
      <c r="BF26" s="85">
        <v>0</v>
      </c>
      <c r="BG26" s="85">
        <v>0</v>
      </c>
      <c r="BH26" s="85">
        <v>0</v>
      </c>
      <c r="BI26" s="85">
        <v>0</v>
      </c>
      <c r="BJ26" s="85">
        <v>0</v>
      </c>
      <c r="BK26" s="85">
        <v>0</v>
      </c>
      <c r="BL26" s="85">
        <v>0</v>
      </c>
      <c r="BM26" s="85">
        <v>0</v>
      </c>
      <c r="BN26" s="85">
        <v>0</v>
      </c>
      <c r="BO26" s="85">
        <v>0</v>
      </c>
      <c r="BP26" s="85">
        <v>0</v>
      </c>
    </row>
    <row r="27" spans="2:68" ht="20.45" customHeight="1">
      <c r="B27" s="403" t="s">
        <v>345</v>
      </c>
      <c r="C27" s="452">
        <v>1407613.8663403301</v>
      </c>
      <c r="D27" s="453">
        <v>372990.91813815996</v>
      </c>
      <c r="E27" s="453">
        <v>228981.84775300001</v>
      </c>
      <c r="F27" s="453">
        <v>286685.19037520001</v>
      </c>
      <c r="G27" s="454">
        <v>77240.239769420004</v>
      </c>
      <c r="H27" s="453">
        <v>233680.181006</v>
      </c>
      <c r="I27" s="453">
        <v>141936.744626</v>
      </c>
      <c r="J27" s="453">
        <v>3663.3299000000002</v>
      </c>
      <c r="K27" s="453">
        <v>0</v>
      </c>
      <c r="L27" s="454">
        <v>3093.3013908899998</v>
      </c>
      <c r="M27" s="453">
        <v>532.63112731000001</v>
      </c>
      <c r="N27" s="453">
        <v>13175.689178000001</v>
      </c>
      <c r="O27" s="453">
        <v>16594.32110243</v>
      </c>
      <c r="P27" s="453">
        <v>0</v>
      </c>
      <c r="Q27" s="454">
        <v>0</v>
      </c>
      <c r="R27" s="453">
        <v>52.751255</v>
      </c>
      <c r="S27" s="453">
        <v>0</v>
      </c>
      <c r="T27" s="453">
        <v>4224.2047083500001</v>
      </c>
      <c r="U27" s="453">
        <v>0</v>
      </c>
      <c r="V27" s="454">
        <v>14847.591850999999</v>
      </c>
      <c r="W27" s="453">
        <v>161.87766099999999</v>
      </c>
      <c r="X27" s="453">
        <v>39.441454</v>
      </c>
      <c r="Y27" s="453">
        <v>0</v>
      </c>
      <c r="Z27" s="453">
        <v>9177.5212769999998</v>
      </c>
      <c r="AA27" s="454">
        <v>0</v>
      </c>
      <c r="AB27" s="453">
        <v>0</v>
      </c>
      <c r="AC27" s="453">
        <v>4.0124180000000003</v>
      </c>
      <c r="AD27" s="453">
        <v>0</v>
      </c>
      <c r="AE27" s="453">
        <v>0</v>
      </c>
      <c r="AF27" s="454">
        <v>320.86600299999998</v>
      </c>
      <c r="AG27" s="453">
        <v>0</v>
      </c>
      <c r="AH27" s="453">
        <v>0</v>
      </c>
      <c r="AI27" s="453">
        <v>0</v>
      </c>
      <c r="AJ27" s="453">
        <v>0</v>
      </c>
      <c r="AK27" s="454">
        <v>0</v>
      </c>
      <c r="AL27" s="453">
        <v>194.99092156999998</v>
      </c>
      <c r="AM27" s="453">
        <v>0</v>
      </c>
      <c r="AN27" s="453">
        <v>0</v>
      </c>
      <c r="AO27" s="453">
        <v>0</v>
      </c>
      <c r="AP27" s="454">
        <v>0</v>
      </c>
      <c r="AQ27" s="453">
        <v>0</v>
      </c>
      <c r="AR27" s="453">
        <v>0</v>
      </c>
      <c r="AS27" s="453">
        <v>0</v>
      </c>
      <c r="AT27" s="453">
        <v>0</v>
      </c>
      <c r="AU27" s="454">
        <v>16.214424999999999</v>
      </c>
      <c r="AV27" s="453">
        <v>0</v>
      </c>
      <c r="AW27" s="453">
        <v>0</v>
      </c>
      <c r="AX27" s="453">
        <v>0</v>
      </c>
      <c r="AY27" s="453">
        <v>0</v>
      </c>
      <c r="AZ27" s="454">
        <v>0</v>
      </c>
      <c r="BA27" s="453">
        <v>0</v>
      </c>
      <c r="BB27" s="453">
        <v>0</v>
      </c>
      <c r="BC27" s="454">
        <v>0</v>
      </c>
      <c r="BE27" s="85">
        <v>0</v>
      </c>
      <c r="BF27" s="85">
        <v>0</v>
      </c>
      <c r="BG27" s="85">
        <v>0</v>
      </c>
      <c r="BH27" s="85">
        <v>0</v>
      </c>
      <c r="BI27" s="85">
        <v>0</v>
      </c>
      <c r="BJ27" s="85">
        <v>0</v>
      </c>
      <c r="BK27" s="85">
        <v>0</v>
      </c>
      <c r="BL27" s="85">
        <v>0</v>
      </c>
      <c r="BM27" s="85">
        <v>0</v>
      </c>
      <c r="BN27" s="85">
        <v>0</v>
      </c>
      <c r="BO27" s="85">
        <v>0</v>
      </c>
      <c r="BP27" s="85">
        <v>0</v>
      </c>
    </row>
    <row r="28" spans="2:68" ht="20.45" customHeight="1">
      <c r="B28" s="402" t="s">
        <v>346</v>
      </c>
      <c r="C28" s="452">
        <v>174015.64352273999</v>
      </c>
      <c r="D28" s="453">
        <v>42045.739762239995</v>
      </c>
      <c r="E28" s="453">
        <v>56357.743971999997</v>
      </c>
      <c r="F28" s="453">
        <v>11181.5621192</v>
      </c>
      <c r="G28" s="454">
        <v>7125.0487673600001</v>
      </c>
      <c r="H28" s="453">
        <v>8995.8389229999993</v>
      </c>
      <c r="I28" s="453">
        <v>6881.5660170000001</v>
      </c>
      <c r="J28" s="453">
        <v>2212.2967389999999</v>
      </c>
      <c r="K28" s="453">
        <v>99.714340780000001</v>
      </c>
      <c r="L28" s="454">
        <v>3944.7850457499999</v>
      </c>
      <c r="M28" s="453">
        <v>9814.0441251600005</v>
      </c>
      <c r="N28" s="453">
        <v>1638.3554590000001</v>
      </c>
      <c r="O28" s="453">
        <v>3280.16547081</v>
      </c>
      <c r="P28" s="453">
        <v>215.63623819</v>
      </c>
      <c r="Q28" s="454">
        <v>3.5288339999999998</v>
      </c>
      <c r="R28" s="453">
        <v>2002.3755269999999</v>
      </c>
      <c r="S28" s="453">
        <v>0</v>
      </c>
      <c r="T28" s="453">
        <v>1948.2204624000001</v>
      </c>
      <c r="U28" s="453">
        <v>53.371409</v>
      </c>
      <c r="V28" s="454">
        <v>871.879321</v>
      </c>
      <c r="W28" s="453">
        <v>288.58913699999999</v>
      </c>
      <c r="X28" s="453">
        <v>1669.4465359999999</v>
      </c>
      <c r="Y28" s="453">
        <v>0</v>
      </c>
      <c r="Z28" s="453">
        <v>2003.1811479999999</v>
      </c>
      <c r="AA28" s="454">
        <v>5559.3850689999999</v>
      </c>
      <c r="AB28" s="453">
        <v>10.30696</v>
      </c>
      <c r="AC28" s="453">
        <v>1067.193894</v>
      </c>
      <c r="AD28" s="453">
        <v>0</v>
      </c>
      <c r="AE28" s="453">
        <v>1491.8395324000001</v>
      </c>
      <c r="AF28" s="454">
        <v>573.24002800000005</v>
      </c>
      <c r="AG28" s="453">
        <v>0</v>
      </c>
      <c r="AH28" s="453">
        <v>1923.817798</v>
      </c>
      <c r="AI28" s="453">
        <v>0</v>
      </c>
      <c r="AJ28" s="453">
        <v>25.948360999999998</v>
      </c>
      <c r="AK28" s="454">
        <v>39.330275</v>
      </c>
      <c r="AL28" s="453">
        <v>66.546342840000008</v>
      </c>
      <c r="AM28" s="453">
        <v>0</v>
      </c>
      <c r="AN28" s="453">
        <v>67.034812000000002</v>
      </c>
      <c r="AO28" s="453">
        <v>50.275365999999998</v>
      </c>
      <c r="AP28" s="454">
        <v>330.12906327999997</v>
      </c>
      <c r="AQ28" s="453">
        <v>74.873445000000004</v>
      </c>
      <c r="AR28" s="453">
        <v>0</v>
      </c>
      <c r="AS28" s="453">
        <v>0</v>
      </c>
      <c r="AT28" s="453">
        <v>0</v>
      </c>
      <c r="AU28" s="454">
        <v>78.073854999999995</v>
      </c>
      <c r="AV28" s="453">
        <v>0</v>
      </c>
      <c r="AW28" s="453">
        <v>0</v>
      </c>
      <c r="AX28" s="453">
        <v>0.30390333000000003</v>
      </c>
      <c r="AY28" s="453">
        <v>0</v>
      </c>
      <c r="AZ28" s="454">
        <v>0</v>
      </c>
      <c r="BA28" s="453">
        <v>0</v>
      </c>
      <c r="BB28" s="453">
        <v>0</v>
      </c>
      <c r="BC28" s="454">
        <v>24.255464</v>
      </c>
      <c r="BE28" s="85">
        <v>0</v>
      </c>
      <c r="BF28" s="85">
        <v>0</v>
      </c>
      <c r="BG28" s="85">
        <v>0</v>
      </c>
      <c r="BH28" s="85">
        <v>0</v>
      </c>
      <c r="BI28" s="85">
        <v>0</v>
      </c>
      <c r="BJ28" s="85">
        <v>0</v>
      </c>
      <c r="BK28" s="85">
        <v>0</v>
      </c>
      <c r="BL28" s="85">
        <v>0</v>
      </c>
      <c r="BM28" s="85">
        <v>0</v>
      </c>
      <c r="BN28" s="85">
        <v>0</v>
      </c>
      <c r="BO28" s="85">
        <v>0</v>
      </c>
      <c r="BP28" s="85">
        <v>0</v>
      </c>
    </row>
    <row r="29" spans="2:68" ht="20.45" customHeight="1">
      <c r="B29" s="403" t="s">
        <v>343</v>
      </c>
      <c r="C29" s="452">
        <v>60297.226716159996</v>
      </c>
      <c r="D29" s="453">
        <v>11145.72033677</v>
      </c>
      <c r="E29" s="453">
        <v>27846.422283</v>
      </c>
      <c r="F29" s="453">
        <v>3218.6600514899997</v>
      </c>
      <c r="G29" s="454">
        <v>435.43187258999995</v>
      </c>
      <c r="H29" s="453">
        <v>1863.513326</v>
      </c>
      <c r="I29" s="453">
        <v>1199.5945469999999</v>
      </c>
      <c r="J29" s="453">
        <v>141.42390700000001</v>
      </c>
      <c r="K29" s="453">
        <v>99.714340780000001</v>
      </c>
      <c r="L29" s="454">
        <v>3499.6142555300003</v>
      </c>
      <c r="M29" s="453">
        <v>0</v>
      </c>
      <c r="N29" s="453">
        <v>283.98516999999998</v>
      </c>
      <c r="O29" s="453">
        <v>2318.6525155500003</v>
      </c>
      <c r="P29" s="453">
        <v>215.63623819</v>
      </c>
      <c r="Q29" s="454">
        <v>3.5288339999999998</v>
      </c>
      <c r="R29" s="453">
        <v>870.80044499999997</v>
      </c>
      <c r="S29" s="453">
        <v>0</v>
      </c>
      <c r="T29" s="453">
        <v>229.23929146</v>
      </c>
      <c r="U29" s="453">
        <v>53.371409</v>
      </c>
      <c r="V29" s="454">
        <v>503.82375000000002</v>
      </c>
      <c r="W29" s="453">
        <v>268.02506499999998</v>
      </c>
      <c r="X29" s="453">
        <v>1669.4465359999999</v>
      </c>
      <c r="Y29" s="453">
        <v>0</v>
      </c>
      <c r="Z29" s="453">
        <v>800.25568499999997</v>
      </c>
      <c r="AA29" s="454">
        <v>0</v>
      </c>
      <c r="AB29" s="453">
        <v>0.59927299999999994</v>
      </c>
      <c r="AC29" s="453">
        <v>1057.3238080000001</v>
      </c>
      <c r="AD29" s="453">
        <v>0</v>
      </c>
      <c r="AE29" s="453">
        <v>1481.6068233599999</v>
      </c>
      <c r="AF29" s="454">
        <v>554.96445900000003</v>
      </c>
      <c r="AG29" s="453">
        <v>0</v>
      </c>
      <c r="AH29" s="453">
        <v>0</v>
      </c>
      <c r="AI29" s="453">
        <v>0</v>
      </c>
      <c r="AJ29" s="453">
        <v>25.553084999999999</v>
      </c>
      <c r="AK29" s="454">
        <v>0</v>
      </c>
      <c r="AL29" s="453">
        <v>63.078601159999998</v>
      </c>
      <c r="AM29" s="453">
        <v>0</v>
      </c>
      <c r="AN29" s="453">
        <v>67.034812000000002</v>
      </c>
      <c r="AO29" s="453">
        <v>50.076931999999999</v>
      </c>
      <c r="AP29" s="454">
        <v>330.12906327999997</v>
      </c>
      <c r="AQ29" s="453">
        <v>0</v>
      </c>
      <c r="AR29" s="453">
        <v>0</v>
      </c>
      <c r="AS29" s="453">
        <v>0</v>
      </c>
      <c r="AT29" s="453">
        <v>0</v>
      </c>
      <c r="AU29" s="454">
        <v>0</v>
      </c>
      <c r="AV29" s="453">
        <v>0</v>
      </c>
      <c r="AW29" s="453">
        <v>0</v>
      </c>
      <c r="AX29" s="453">
        <v>0</v>
      </c>
      <c r="AY29" s="453">
        <v>0</v>
      </c>
      <c r="AZ29" s="454">
        <v>0</v>
      </c>
      <c r="BA29" s="453">
        <v>0</v>
      </c>
      <c r="BB29" s="453">
        <v>0</v>
      </c>
      <c r="BC29" s="454">
        <v>0</v>
      </c>
      <c r="BE29" s="85">
        <v>0</v>
      </c>
      <c r="BF29" s="85">
        <v>0</v>
      </c>
      <c r="BG29" s="85">
        <v>0</v>
      </c>
      <c r="BH29" s="85">
        <v>0</v>
      </c>
      <c r="BI29" s="85">
        <v>0</v>
      </c>
      <c r="BJ29" s="85">
        <v>0</v>
      </c>
      <c r="BK29" s="85">
        <v>0</v>
      </c>
      <c r="BL29" s="85">
        <v>0</v>
      </c>
      <c r="BM29" s="85">
        <v>0</v>
      </c>
      <c r="BN29" s="85">
        <v>0</v>
      </c>
      <c r="BO29" s="85">
        <v>0</v>
      </c>
      <c r="BP29" s="85">
        <v>0</v>
      </c>
    </row>
    <row r="30" spans="2:68" ht="20.45" customHeight="1">
      <c r="B30" s="403" t="s">
        <v>344</v>
      </c>
      <c r="C30" s="452">
        <v>62238.059669040005</v>
      </c>
      <c r="D30" s="453">
        <v>15148.924576790001</v>
      </c>
      <c r="E30" s="453">
        <v>9482.8147050000007</v>
      </c>
      <c r="F30" s="453">
        <v>3593.0361763000001</v>
      </c>
      <c r="G30" s="454">
        <v>5837.8226011899997</v>
      </c>
      <c r="H30" s="453">
        <v>1789.6073449999999</v>
      </c>
      <c r="I30" s="453">
        <v>2968.0512910000002</v>
      </c>
      <c r="J30" s="453">
        <v>1937.1236200000001</v>
      </c>
      <c r="K30" s="453">
        <v>0</v>
      </c>
      <c r="L30" s="454">
        <v>204.31891905000001</v>
      </c>
      <c r="M30" s="453">
        <v>9769.3592564599985</v>
      </c>
      <c r="N30" s="453">
        <v>614.02413899999999</v>
      </c>
      <c r="O30" s="453">
        <v>377.11201466</v>
      </c>
      <c r="P30" s="453">
        <v>0</v>
      </c>
      <c r="Q30" s="454">
        <v>0</v>
      </c>
      <c r="R30" s="453">
        <v>1131.5750820000001</v>
      </c>
      <c r="S30" s="453">
        <v>0</v>
      </c>
      <c r="T30" s="453">
        <v>1599.6373422199999</v>
      </c>
      <c r="U30" s="453">
        <v>0</v>
      </c>
      <c r="V30" s="454">
        <v>19.402063999999999</v>
      </c>
      <c r="W30" s="453">
        <v>20.34488</v>
      </c>
      <c r="X30" s="453">
        <v>0</v>
      </c>
      <c r="Y30" s="453">
        <v>0</v>
      </c>
      <c r="Z30" s="453">
        <v>1.2111780000000001</v>
      </c>
      <c r="AA30" s="454">
        <v>5559.3850689999999</v>
      </c>
      <c r="AB30" s="453">
        <v>9.707687</v>
      </c>
      <c r="AC30" s="453">
        <v>5.4819019999999998</v>
      </c>
      <c r="AD30" s="453">
        <v>0</v>
      </c>
      <c r="AE30" s="453">
        <v>10.23270904</v>
      </c>
      <c r="AF30" s="454">
        <v>17.638660999999999</v>
      </c>
      <c r="AG30" s="453">
        <v>0</v>
      </c>
      <c r="AH30" s="453">
        <v>1923.817798</v>
      </c>
      <c r="AI30" s="453">
        <v>0</v>
      </c>
      <c r="AJ30" s="453">
        <v>0.39527600000000002</v>
      </c>
      <c r="AK30" s="454">
        <v>39.330275</v>
      </c>
      <c r="AL30" s="453">
        <v>0</v>
      </c>
      <c r="AM30" s="453">
        <v>0</v>
      </c>
      <c r="AN30" s="453">
        <v>0</v>
      </c>
      <c r="AO30" s="453">
        <v>0.198434</v>
      </c>
      <c r="AP30" s="454">
        <v>0</v>
      </c>
      <c r="AQ30" s="453">
        <v>74.873445000000004</v>
      </c>
      <c r="AR30" s="453">
        <v>0</v>
      </c>
      <c r="AS30" s="453">
        <v>0</v>
      </c>
      <c r="AT30" s="453">
        <v>0</v>
      </c>
      <c r="AU30" s="454">
        <v>78.073854999999995</v>
      </c>
      <c r="AV30" s="453">
        <v>0</v>
      </c>
      <c r="AW30" s="453">
        <v>0</v>
      </c>
      <c r="AX30" s="453">
        <v>0.30390333000000003</v>
      </c>
      <c r="AY30" s="453">
        <v>0</v>
      </c>
      <c r="AZ30" s="454">
        <v>0</v>
      </c>
      <c r="BA30" s="453">
        <v>0</v>
      </c>
      <c r="BB30" s="453">
        <v>0</v>
      </c>
      <c r="BC30" s="454">
        <v>24.255464</v>
      </c>
      <c r="BE30" s="85">
        <v>0</v>
      </c>
      <c r="BF30" s="85">
        <v>0</v>
      </c>
      <c r="BG30" s="85">
        <v>0</v>
      </c>
      <c r="BH30" s="85">
        <v>0</v>
      </c>
      <c r="BI30" s="85">
        <v>0</v>
      </c>
      <c r="BJ30" s="85">
        <v>0</v>
      </c>
      <c r="BK30" s="85">
        <v>0</v>
      </c>
      <c r="BL30" s="85">
        <v>0</v>
      </c>
      <c r="BM30" s="85">
        <v>0</v>
      </c>
      <c r="BN30" s="85">
        <v>0</v>
      </c>
      <c r="BO30" s="85">
        <v>0</v>
      </c>
      <c r="BP30" s="85">
        <v>0</v>
      </c>
    </row>
    <row r="31" spans="2:68" ht="20.45" customHeight="1">
      <c r="B31" s="403" t="s">
        <v>345</v>
      </c>
      <c r="C31" s="452">
        <v>51480.357137539992</v>
      </c>
      <c r="D31" s="453">
        <v>15751.094848680001</v>
      </c>
      <c r="E31" s="453">
        <v>19028.506984</v>
      </c>
      <c r="F31" s="453">
        <v>4369.8658914099997</v>
      </c>
      <c r="G31" s="454">
        <v>851.79429358000004</v>
      </c>
      <c r="H31" s="453">
        <v>5342.7182519999997</v>
      </c>
      <c r="I31" s="453">
        <v>2713.9201790000002</v>
      </c>
      <c r="J31" s="453">
        <v>133.749212</v>
      </c>
      <c r="K31" s="453">
        <v>0</v>
      </c>
      <c r="L31" s="454">
        <v>240.85187116999998</v>
      </c>
      <c r="M31" s="453">
        <v>44.684868700000003</v>
      </c>
      <c r="N31" s="453">
        <v>740.34614999999997</v>
      </c>
      <c r="O31" s="453">
        <v>584.40094060000001</v>
      </c>
      <c r="P31" s="453">
        <v>0</v>
      </c>
      <c r="Q31" s="454">
        <v>0</v>
      </c>
      <c r="R31" s="453">
        <v>0</v>
      </c>
      <c r="S31" s="453">
        <v>0</v>
      </c>
      <c r="T31" s="453">
        <v>119.34382872</v>
      </c>
      <c r="U31" s="453">
        <v>0</v>
      </c>
      <c r="V31" s="454">
        <v>348.65350699999999</v>
      </c>
      <c r="W31" s="453">
        <v>0.219192</v>
      </c>
      <c r="X31" s="453">
        <v>0</v>
      </c>
      <c r="Y31" s="453">
        <v>0</v>
      </c>
      <c r="Z31" s="453">
        <v>1201.714285</v>
      </c>
      <c r="AA31" s="454">
        <v>0</v>
      </c>
      <c r="AB31" s="453">
        <v>0</v>
      </c>
      <c r="AC31" s="453">
        <v>4.3881839999999999</v>
      </c>
      <c r="AD31" s="453">
        <v>0</v>
      </c>
      <c r="AE31" s="453">
        <v>0</v>
      </c>
      <c r="AF31" s="454">
        <v>0.63690800000000003</v>
      </c>
      <c r="AG31" s="453">
        <v>0</v>
      </c>
      <c r="AH31" s="453">
        <v>0</v>
      </c>
      <c r="AI31" s="453">
        <v>0</v>
      </c>
      <c r="AJ31" s="453">
        <v>0</v>
      </c>
      <c r="AK31" s="454">
        <v>0</v>
      </c>
      <c r="AL31" s="453">
        <v>3.46774168</v>
      </c>
      <c r="AM31" s="453">
        <v>0</v>
      </c>
      <c r="AN31" s="453">
        <v>0</v>
      </c>
      <c r="AO31" s="453">
        <v>0</v>
      </c>
      <c r="AP31" s="454">
        <v>0</v>
      </c>
      <c r="AQ31" s="453">
        <v>0</v>
      </c>
      <c r="AR31" s="453">
        <v>0</v>
      </c>
      <c r="AS31" s="453">
        <v>0</v>
      </c>
      <c r="AT31" s="453">
        <v>0</v>
      </c>
      <c r="AU31" s="454">
        <v>0</v>
      </c>
      <c r="AV31" s="453">
        <v>0</v>
      </c>
      <c r="AW31" s="453">
        <v>0</v>
      </c>
      <c r="AX31" s="453">
        <v>0</v>
      </c>
      <c r="AY31" s="453">
        <v>0</v>
      </c>
      <c r="AZ31" s="454">
        <v>0</v>
      </c>
      <c r="BA31" s="453">
        <v>0</v>
      </c>
      <c r="BB31" s="453">
        <v>0</v>
      </c>
      <c r="BC31" s="454">
        <v>0</v>
      </c>
      <c r="BE31" s="85">
        <v>0</v>
      </c>
      <c r="BF31" s="85">
        <v>0</v>
      </c>
      <c r="BG31" s="85">
        <v>0</v>
      </c>
      <c r="BH31" s="85">
        <v>0</v>
      </c>
      <c r="BI31" s="85">
        <v>0</v>
      </c>
      <c r="BJ31" s="85">
        <v>0</v>
      </c>
      <c r="BK31" s="85">
        <v>0</v>
      </c>
      <c r="BL31" s="85">
        <v>0</v>
      </c>
      <c r="BM31" s="85">
        <v>0</v>
      </c>
      <c r="BN31" s="85">
        <v>0</v>
      </c>
      <c r="BO31" s="85">
        <v>0</v>
      </c>
      <c r="BP31" s="85">
        <v>0</v>
      </c>
    </row>
    <row r="32" spans="2:68" ht="20.45" customHeight="1">
      <c r="B32" s="402" t="s">
        <v>347</v>
      </c>
      <c r="C32" s="452">
        <v>180934.87023870999</v>
      </c>
      <c r="D32" s="453">
        <v>34831.526300660007</v>
      </c>
      <c r="E32" s="453">
        <v>21161.200158</v>
      </c>
      <c r="F32" s="453">
        <v>17038.693557219998</v>
      </c>
      <c r="G32" s="454">
        <v>15039.505106840001</v>
      </c>
      <c r="H32" s="453">
        <v>22162.125312</v>
      </c>
      <c r="I32" s="453">
        <v>14058.677661</v>
      </c>
      <c r="J32" s="453">
        <v>6986.9764590000004</v>
      </c>
      <c r="K32" s="453">
        <v>2264.0456326799999</v>
      </c>
      <c r="L32" s="454">
        <v>4889.3209891699998</v>
      </c>
      <c r="M32" s="453">
        <v>12770.44882365</v>
      </c>
      <c r="N32" s="453">
        <v>2764.3024089999999</v>
      </c>
      <c r="O32" s="453">
        <v>3357.5201664400001</v>
      </c>
      <c r="P32" s="453">
        <v>661.53335738999999</v>
      </c>
      <c r="Q32" s="454">
        <v>0</v>
      </c>
      <c r="R32" s="453">
        <v>1316.6532360000001</v>
      </c>
      <c r="S32" s="453">
        <v>0</v>
      </c>
      <c r="T32" s="453">
        <v>4060.2830923000001</v>
      </c>
      <c r="U32" s="453">
        <v>340.04510399999998</v>
      </c>
      <c r="V32" s="454">
        <v>2611.3424869999999</v>
      </c>
      <c r="W32" s="453">
        <v>2256.2132230000002</v>
      </c>
      <c r="X32" s="453">
        <v>1848.0389970000001</v>
      </c>
      <c r="Y32" s="453">
        <v>0</v>
      </c>
      <c r="Z32" s="453">
        <v>2021.622474</v>
      </c>
      <c r="AA32" s="454">
        <v>2298.3799939999999</v>
      </c>
      <c r="AB32" s="453">
        <v>771.16238599999997</v>
      </c>
      <c r="AC32" s="453">
        <v>1066.7044579999999</v>
      </c>
      <c r="AD32" s="453">
        <v>0</v>
      </c>
      <c r="AE32" s="453">
        <v>916.57177248000005</v>
      </c>
      <c r="AF32" s="454">
        <v>445.19067799999999</v>
      </c>
      <c r="AG32" s="453">
        <v>0</v>
      </c>
      <c r="AH32" s="453">
        <v>498.08234099999999</v>
      </c>
      <c r="AI32" s="453">
        <v>0</v>
      </c>
      <c r="AJ32" s="453">
        <v>123.78794600000001</v>
      </c>
      <c r="AK32" s="454">
        <v>45.378070999999998</v>
      </c>
      <c r="AL32" s="453">
        <v>347.43505152</v>
      </c>
      <c r="AM32" s="453">
        <v>0</v>
      </c>
      <c r="AN32" s="453">
        <v>0</v>
      </c>
      <c r="AO32" s="453">
        <v>1102.7857409999999</v>
      </c>
      <c r="AP32" s="454">
        <v>416.38418704000003</v>
      </c>
      <c r="AQ32" s="453">
        <v>99.843092999999996</v>
      </c>
      <c r="AR32" s="453">
        <v>55.683566999999996</v>
      </c>
      <c r="AS32" s="453">
        <v>60.275063159999995</v>
      </c>
      <c r="AT32" s="453">
        <v>0</v>
      </c>
      <c r="AU32" s="454">
        <v>150.32826499999999</v>
      </c>
      <c r="AV32" s="453">
        <v>58.267884000000002</v>
      </c>
      <c r="AW32" s="453">
        <v>3.244675</v>
      </c>
      <c r="AX32" s="453">
        <v>0.92128715999999999</v>
      </c>
      <c r="AY32" s="453">
        <v>0</v>
      </c>
      <c r="AZ32" s="454">
        <v>0</v>
      </c>
      <c r="BA32" s="453">
        <v>0</v>
      </c>
      <c r="BB32" s="453">
        <v>0</v>
      </c>
      <c r="BC32" s="454">
        <v>34.369231999999997</v>
      </c>
      <c r="BE32" s="85">
        <v>0</v>
      </c>
      <c r="BF32" s="85">
        <v>0</v>
      </c>
      <c r="BG32" s="85">
        <v>0</v>
      </c>
      <c r="BH32" s="85">
        <v>0</v>
      </c>
      <c r="BI32" s="85">
        <v>0</v>
      </c>
      <c r="BJ32" s="85">
        <v>0</v>
      </c>
      <c r="BK32" s="85">
        <v>0</v>
      </c>
      <c r="BL32" s="85">
        <v>0</v>
      </c>
      <c r="BM32" s="85">
        <v>0</v>
      </c>
      <c r="BN32" s="85">
        <v>0</v>
      </c>
      <c r="BO32" s="85">
        <v>0</v>
      </c>
      <c r="BP32" s="85">
        <v>0</v>
      </c>
    </row>
    <row r="33" spans="2:68" ht="20.45" customHeight="1">
      <c r="B33" s="403" t="s">
        <v>343</v>
      </c>
      <c r="C33" s="452">
        <v>73692.441419249997</v>
      </c>
      <c r="D33" s="453">
        <v>10386.76754366</v>
      </c>
      <c r="E33" s="453">
        <v>6991.1446310000001</v>
      </c>
      <c r="F33" s="453">
        <v>8710.3743715599994</v>
      </c>
      <c r="G33" s="454">
        <v>4037.0215889000001</v>
      </c>
      <c r="H33" s="453">
        <v>5338.4034760000004</v>
      </c>
      <c r="I33" s="453">
        <v>6567.48063</v>
      </c>
      <c r="J33" s="453">
        <v>4677.5548500000004</v>
      </c>
      <c r="K33" s="453">
        <v>2264.0456326799999</v>
      </c>
      <c r="L33" s="454">
        <v>4536.0067599100003</v>
      </c>
      <c r="M33" s="453">
        <v>1641.5960409000002</v>
      </c>
      <c r="N33" s="453">
        <v>1701.773044</v>
      </c>
      <c r="O33" s="453">
        <v>2821.1817425700001</v>
      </c>
      <c r="P33" s="453">
        <v>661.53335738999999</v>
      </c>
      <c r="Q33" s="454">
        <v>0</v>
      </c>
      <c r="R33" s="453">
        <v>368.37545899999998</v>
      </c>
      <c r="S33" s="453">
        <v>0</v>
      </c>
      <c r="T33" s="453">
        <v>1053.97041971</v>
      </c>
      <c r="U33" s="453">
        <v>340.04510399999998</v>
      </c>
      <c r="V33" s="454">
        <v>861.84725200000003</v>
      </c>
      <c r="W33" s="453">
        <v>1890.0566449999999</v>
      </c>
      <c r="X33" s="453">
        <v>1847.619974</v>
      </c>
      <c r="Y33" s="453">
        <v>0</v>
      </c>
      <c r="Z33" s="453">
        <v>1939.6460529999999</v>
      </c>
      <c r="AA33" s="454">
        <v>0</v>
      </c>
      <c r="AB33" s="453">
        <v>575.90823599999999</v>
      </c>
      <c r="AC33" s="453">
        <v>1026.9824980000001</v>
      </c>
      <c r="AD33" s="453">
        <v>0</v>
      </c>
      <c r="AE33" s="453">
        <v>879.04140520999999</v>
      </c>
      <c r="AF33" s="454">
        <v>394.36877800000002</v>
      </c>
      <c r="AG33" s="453">
        <v>0</v>
      </c>
      <c r="AH33" s="453">
        <v>0</v>
      </c>
      <c r="AI33" s="453">
        <v>0</v>
      </c>
      <c r="AJ33" s="453">
        <v>122.650475</v>
      </c>
      <c r="AK33" s="454">
        <v>0</v>
      </c>
      <c r="AL33" s="453">
        <v>345.05333855999999</v>
      </c>
      <c r="AM33" s="453">
        <v>0</v>
      </c>
      <c r="AN33" s="453">
        <v>0</v>
      </c>
      <c r="AO33" s="453">
        <v>1045.054363</v>
      </c>
      <c r="AP33" s="454">
        <v>416.38418704000003</v>
      </c>
      <c r="AQ33" s="453">
        <v>0</v>
      </c>
      <c r="AR33" s="453">
        <v>55.683566999999996</v>
      </c>
      <c r="AS33" s="453">
        <v>60.275063159999995</v>
      </c>
      <c r="AT33" s="453">
        <v>0</v>
      </c>
      <c r="AU33" s="454">
        <v>73.082374000000002</v>
      </c>
      <c r="AV33" s="453">
        <v>58.267884000000002</v>
      </c>
      <c r="AW33" s="453">
        <v>3.244675</v>
      </c>
      <c r="AX33" s="453">
        <v>0</v>
      </c>
      <c r="AY33" s="453">
        <v>0</v>
      </c>
      <c r="AZ33" s="454">
        <v>0</v>
      </c>
      <c r="BA33" s="453">
        <v>0</v>
      </c>
      <c r="BB33" s="453">
        <v>0</v>
      </c>
      <c r="BC33" s="454">
        <v>0</v>
      </c>
      <c r="BE33" s="85">
        <v>0</v>
      </c>
      <c r="BF33" s="85">
        <v>0</v>
      </c>
      <c r="BG33" s="85">
        <v>0</v>
      </c>
      <c r="BH33" s="85">
        <v>0</v>
      </c>
      <c r="BI33" s="85">
        <v>0</v>
      </c>
      <c r="BJ33" s="85">
        <v>0</v>
      </c>
      <c r="BK33" s="85">
        <v>0</v>
      </c>
      <c r="BL33" s="85">
        <v>0</v>
      </c>
      <c r="BM33" s="85">
        <v>0</v>
      </c>
      <c r="BN33" s="85">
        <v>0</v>
      </c>
      <c r="BO33" s="85">
        <v>0</v>
      </c>
      <c r="BP33" s="85">
        <v>0</v>
      </c>
    </row>
    <row r="34" spans="2:68" ht="20.45" customHeight="1">
      <c r="B34" s="403" t="s">
        <v>344</v>
      </c>
      <c r="C34" s="452">
        <v>61979.635174510004</v>
      </c>
      <c r="D34" s="453">
        <v>16082.43796067</v>
      </c>
      <c r="E34" s="453">
        <v>6008.7750459999997</v>
      </c>
      <c r="F34" s="453">
        <v>5361.6718327299996</v>
      </c>
      <c r="G34" s="454">
        <v>8801.1751139400003</v>
      </c>
      <c r="H34" s="453">
        <v>1731.1986549999999</v>
      </c>
      <c r="I34" s="453">
        <v>3092.1081260000001</v>
      </c>
      <c r="J34" s="453">
        <v>1751.2363909999999</v>
      </c>
      <c r="K34" s="453">
        <v>0</v>
      </c>
      <c r="L34" s="454">
        <v>177.48565722999999</v>
      </c>
      <c r="M34" s="453">
        <v>11107.533265399999</v>
      </c>
      <c r="N34" s="453">
        <v>366.45728300000002</v>
      </c>
      <c r="O34" s="453">
        <v>309.13126782999996</v>
      </c>
      <c r="P34" s="453">
        <v>0</v>
      </c>
      <c r="Q34" s="454">
        <v>0</v>
      </c>
      <c r="R34" s="453">
        <v>948.27777700000001</v>
      </c>
      <c r="S34" s="453">
        <v>0</v>
      </c>
      <c r="T34" s="453">
        <v>2728.6197132800003</v>
      </c>
      <c r="U34" s="453">
        <v>0</v>
      </c>
      <c r="V34" s="454">
        <v>26.391726999999999</v>
      </c>
      <c r="W34" s="453">
        <v>81.625563</v>
      </c>
      <c r="X34" s="453">
        <v>0.41902299999999998</v>
      </c>
      <c r="Y34" s="453">
        <v>0</v>
      </c>
      <c r="Z34" s="453">
        <v>1.789077</v>
      </c>
      <c r="AA34" s="454">
        <v>2298.3799939999999</v>
      </c>
      <c r="AB34" s="453">
        <v>195.25415000000001</v>
      </c>
      <c r="AC34" s="453">
        <v>36.271469000000003</v>
      </c>
      <c r="AD34" s="453">
        <v>0</v>
      </c>
      <c r="AE34" s="453">
        <v>37.530367270000006</v>
      </c>
      <c r="AF34" s="454">
        <v>22.526177000000001</v>
      </c>
      <c r="AG34" s="453">
        <v>0</v>
      </c>
      <c r="AH34" s="453">
        <v>498.08234099999999</v>
      </c>
      <c r="AI34" s="453">
        <v>0</v>
      </c>
      <c r="AJ34" s="453">
        <v>1.1374709999999999</v>
      </c>
      <c r="AK34" s="454">
        <v>45.378070999999998</v>
      </c>
      <c r="AL34" s="453">
        <v>0</v>
      </c>
      <c r="AM34" s="453">
        <v>0</v>
      </c>
      <c r="AN34" s="453">
        <v>0</v>
      </c>
      <c r="AO34" s="453">
        <v>57.731377999999999</v>
      </c>
      <c r="AP34" s="454">
        <v>0</v>
      </c>
      <c r="AQ34" s="453">
        <v>99.843092999999996</v>
      </c>
      <c r="AR34" s="453">
        <v>0</v>
      </c>
      <c r="AS34" s="453">
        <v>0</v>
      </c>
      <c r="AT34" s="453">
        <v>0</v>
      </c>
      <c r="AU34" s="454">
        <v>75.876665000000003</v>
      </c>
      <c r="AV34" s="453">
        <v>0</v>
      </c>
      <c r="AW34" s="453">
        <v>0</v>
      </c>
      <c r="AX34" s="453">
        <v>0.92128715999999999</v>
      </c>
      <c r="AY34" s="453">
        <v>0</v>
      </c>
      <c r="AZ34" s="454">
        <v>0</v>
      </c>
      <c r="BA34" s="453">
        <v>0</v>
      </c>
      <c r="BB34" s="453">
        <v>0</v>
      </c>
      <c r="BC34" s="454">
        <v>34.369231999999997</v>
      </c>
      <c r="BE34" s="85">
        <v>0</v>
      </c>
      <c r="BF34" s="85">
        <v>0</v>
      </c>
      <c r="BG34" s="85">
        <v>0</v>
      </c>
      <c r="BH34" s="85">
        <v>0</v>
      </c>
      <c r="BI34" s="85">
        <v>0</v>
      </c>
      <c r="BJ34" s="85">
        <v>0</v>
      </c>
      <c r="BK34" s="85">
        <v>0</v>
      </c>
      <c r="BL34" s="85">
        <v>0</v>
      </c>
      <c r="BM34" s="85">
        <v>0</v>
      </c>
      <c r="BN34" s="85">
        <v>0</v>
      </c>
      <c r="BO34" s="85">
        <v>0</v>
      </c>
      <c r="BP34" s="85">
        <v>0</v>
      </c>
    </row>
    <row r="35" spans="2:68" ht="20.45" customHeight="1">
      <c r="B35" s="403" t="s">
        <v>345</v>
      </c>
      <c r="C35" s="452">
        <v>45262.793644949998</v>
      </c>
      <c r="D35" s="453">
        <v>8362.3207963299992</v>
      </c>
      <c r="E35" s="453">
        <v>8161.2804809999998</v>
      </c>
      <c r="F35" s="453">
        <v>2966.6473529299997</v>
      </c>
      <c r="G35" s="454">
        <v>2201.3084039999999</v>
      </c>
      <c r="H35" s="453">
        <v>15092.523181</v>
      </c>
      <c r="I35" s="453">
        <v>4399.0889049999996</v>
      </c>
      <c r="J35" s="453">
        <v>558.18521799999996</v>
      </c>
      <c r="K35" s="453">
        <v>0</v>
      </c>
      <c r="L35" s="454">
        <v>175.82857203</v>
      </c>
      <c r="M35" s="453">
        <v>21.319517350000002</v>
      </c>
      <c r="N35" s="453">
        <v>696.07208200000002</v>
      </c>
      <c r="O35" s="453">
        <v>227.20715604</v>
      </c>
      <c r="P35" s="453">
        <v>0</v>
      </c>
      <c r="Q35" s="454">
        <v>0</v>
      </c>
      <c r="R35" s="453">
        <v>0</v>
      </c>
      <c r="S35" s="453">
        <v>0</v>
      </c>
      <c r="T35" s="453">
        <v>277.69295930999999</v>
      </c>
      <c r="U35" s="453">
        <v>0</v>
      </c>
      <c r="V35" s="454">
        <v>1723.1035079999999</v>
      </c>
      <c r="W35" s="453">
        <v>284.53101500000002</v>
      </c>
      <c r="X35" s="453">
        <v>0</v>
      </c>
      <c r="Y35" s="453">
        <v>0</v>
      </c>
      <c r="Z35" s="453">
        <v>80.187343999999996</v>
      </c>
      <c r="AA35" s="454">
        <v>0</v>
      </c>
      <c r="AB35" s="453">
        <v>0</v>
      </c>
      <c r="AC35" s="453">
        <v>3.450491</v>
      </c>
      <c r="AD35" s="453">
        <v>0</v>
      </c>
      <c r="AE35" s="453">
        <v>0</v>
      </c>
      <c r="AF35" s="454">
        <v>28.295722999999999</v>
      </c>
      <c r="AG35" s="453">
        <v>0</v>
      </c>
      <c r="AH35" s="453">
        <v>0</v>
      </c>
      <c r="AI35" s="453">
        <v>0</v>
      </c>
      <c r="AJ35" s="453">
        <v>0</v>
      </c>
      <c r="AK35" s="454">
        <v>0</v>
      </c>
      <c r="AL35" s="453">
        <v>2.3817129599999998</v>
      </c>
      <c r="AM35" s="453">
        <v>0</v>
      </c>
      <c r="AN35" s="453">
        <v>0</v>
      </c>
      <c r="AO35" s="453">
        <v>0</v>
      </c>
      <c r="AP35" s="454">
        <v>0</v>
      </c>
      <c r="AQ35" s="453">
        <v>0</v>
      </c>
      <c r="AR35" s="453">
        <v>0</v>
      </c>
      <c r="AS35" s="453">
        <v>0</v>
      </c>
      <c r="AT35" s="453">
        <v>0</v>
      </c>
      <c r="AU35" s="454">
        <v>1.3692260000000001</v>
      </c>
      <c r="AV35" s="453">
        <v>0</v>
      </c>
      <c r="AW35" s="453">
        <v>0</v>
      </c>
      <c r="AX35" s="453">
        <v>0</v>
      </c>
      <c r="AY35" s="453">
        <v>0</v>
      </c>
      <c r="AZ35" s="454">
        <v>0</v>
      </c>
      <c r="BA35" s="453">
        <v>0</v>
      </c>
      <c r="BB35" s="453">
        <v>0</v>
      </c>
      <c r="BC35" s="454">
        <v>0</v>
      </c>
      <c r="BE35" s="85">
        <v>0</v>
      </c>
      <c r="BF35" s="85">
        <v>0</v>
      </c>
      <c r="BG35" s="85">
        <v>0</v>
      </c>
      <c r="BH35" s="85">
        <v>0</v>
      </c>
      <c r="BI35" s="85">
        <v>0</v>
      </c>
      <c r="BJ35" s="85">
        <v>0</v>
      </c>
      <c r="BK35" s="85">
        <v>0</v>
      </c>
      <c r="BL35" s="85">
        <v>0</v>
      </c>
      <c r="BM35" s="85">
        <v>0</v>
      </c>
      <c r="BN35" s="85">
        <v>0</v>
      </c>
      <c r="BO35" s="85">
        <v>0</v>
      </c>
      <c r="BP35" s="85">
        <v>0</v>
      </c>
    </row>
    <row r="36" spans="2:68" ht="20.45" customHeight="1">
      <c r="B36" s="402" t="s">
        <v>348</v>
      </c>
      <c r="C36" s="452">
        <v>20382.874572069999</v>
      </c>
      <c r="D36" s="453">
        <v>11107.06593907</v>
      </c>
      <c r="E36" s="453">
        <v>9275.8086330000006</v>
      </c>
      <c r="F36" s="453">
        <v>0</v>
      </c>
      <c r="G36" s="454">
        <v>0</v>
      </c>
      <c r="H36" s="453">
        <v>0</v>
      </c>
      <c r="I36" s="453">
        <v>0</v>
      </c>
      <c r="J36" s="453">
        <v>0</v>
      </c>
      <c r="K36" s="453">
        <v>0</v>
      </c>
      <c r="L36" s="454">
        <v>0</v>
      </c>
      <c r="M36" s="453">
        <v>0</v>
      </c>
      <c r="N36" s="453">
        <v>0</v>
      </c>
      <c r="O36" s="453">
        <v>0</v>
      </c>
      <c r="P36" s="453">
        <v>0</v>
      </c>
      <c r="Q36" s="454">
        <v>0</v>
      </c>
      <c r="R36" s="453">
        <v>0</v>
      </c>
      <c r="S36" s="453">
        <v>0</v>
      </c>
      <c r="T36" s="453">
        <v>0</v>
      </c>
      <c r="U36" s="453">
        <v>0</v>
      </c>
      <c r="V36" s="454">
        <v>0</v>
      </c>
      <c r="W36" s="453">
        <v>0</v>
      </c>
      <c r="X36" s="453">
        <v>0</v>
      </c>
      <c r="Y36" s="453">
        <v>0</v>
      </c>
      <c r="Z36" s="453">
        <v>0</v>
      </c>
      <c r="AA36" s="454">
        <v>0</v>
      </c>
      <c r="AB36" s="453">
        <v>0</v>
      </c>
      <c r="AC36" s="453">
        <v>0</v>
      </c>
      <c r="AD36" s="453">
        <v>0</v>
      </c>
      <c r="AE36" s="453">
        <v>0</v>
      </c>
      <c r="AF36" s="454">
        <v>0</v>
      </c>
      <c r="AG36" s="453">
        <v>0</v>
      </c>
      <c r="AH36" s="453">
        <v>0</v>
      </c>
      <c r="AI36" s="453">
        <v>0</v>
      </c>
      <c r="AJ36" s="453">
        <v>0</v>
      </c>
      <c r="AK36" s="454">
        <v>0</v>
      </c>
      <c r="AL36" s="453">
        <v>0</v>
      </c>
      <c r="AM36" s="453">
        <v>0</v>
      </c>
      <c r="AN36" s="453">
        <v>0</v>
      </c>
      <c r="AO36" s="453">
        <v>0</v>
      </c>
      <c r="AP36" s="454">
        <v>0</v>
      </c>
      <c r="AQ36" s="453">
        <v>0</v>
      </c>
      <c r="AR36" s="453">
        <v>0</v>
      </c>
      <c r="AS36" s="453">
        <v>0</v>
      </c>
      <c r="AT36" s="453">
        <v>0</v>
      </c>
      <c r="AU36" s="454">
        <v>0</v>
      </c>
      <c r="AV36" s="453">
        <v>0</v>
      </c>
      <c r="AW36" s="453">
        <v>0</v>
      </c>
      <c r="AX36" s="453">
        <v>0</v>
      </c>
      <c r="AY36" s="453">
        <v>0</v>
      </c>
      <c r="AZ36" s="454">
        <v>0</v>
      </c>
      <c r="BA36" s="453">
        <v>0</v>
      </c>
      <c r="BB36" s="453">
        <v>0</v>
      </c>
      <c r="BC36" s="454">
        <v>0</v>
      </c>
      <c r="BE36" s="85">
        <v>0</v>
      </c>
      <c r="BF36" s="85">
        <v>0</v>
      </c>
      <c r="BG36" s="85">
        <v>0</v>
      </c>
      <c r="BH36" s="85">
        <v>0</v>
      </c>
      <c r="BI36" s="85">
        <v>0</v>
      </c>
      <c r="BJ36" s="85">
        <v>0</v>
      </c>
      <c r="BK36" s="85">
        <v>0</v>
      </c>
      <c r="BL36" s="85">
        <v>0</v>
      </c>
      <c r="BM36" s="85">
        <v>0</v>
      </c>
      <c r="BN36" s="85">
        <v>0</v>
      </c>
      <c r="BO36" s="85">
        <v>0</v>
      </c>
      <c r="BP36" s="85">
        <v>0</v>
      </c>
    </row>
    <row r="37" spans="2:68" ht="20.45" customHeight="1">
      <c r="B37" s="404" t="s">
        <v>349</v>
      </c>
      <c r="C37" s="452">
        <v>8059421.5531871188</v>
      </c>
      <c r="D37" s="453">
        <v>2065493.72518771</v>
      </c>
      <c r="E37" s="453">
        <v>948768.07925800001</v>
      </c>
      <c r="F37" s="453">
        <v>1219401.0474114099</v>
      </c>
      <c r="G37" s="454">
        <v>527670.78892069997</v>
      </c>
      <c r="H37" s="453">
        <v>534227.191995</v>
      </c>
      <c r="I37" s="453">
        <v>480322.80859999999</v>
      </c>
      <c r="J37" s="453">
        <v>475911.427356</v>
      </c>
      <c r="K37" s="453">
        <v>157994.17099787999</v>
      </c>
      <c r="L37" s="454">
        <v>273908.38040969003</v>
      </c>
      <c r="M37" s="453">
        <v>208667.91335351</v>
      </c>
      <c r="N37" s="453">
        <v>70935.003882999998</v>
      </c>
      <c r="O37" s="453">
        <v>189274.22137009</v>
      </c>
      <c r="P37" s="453">
        <v>56770.923753260002</v>
      </c>
      <c r="Q37" s="454">
        <v>21358.685592000002</v>
      </c>
      <c r="R37" s="453">
        <v>52311.733549999997</v>
      </c>
      <c r="S37" s="453">
        <v>44509.238191999997</v>
      </c>
      <c r="T37" s="453">
        <v>81148.2763959</v>
      </c>
      <c r="U37" s="453">
        <v>10276.628616</v>
      </c>
      <c r="V37" s="454">
        <v>87207.47928</v>
      </c>
      <c r="W37" s="453">
        <v>88282.648874000006</v>
      </c>
      <c r="X37" s="453">
        <v>103047.714188</v>
      </c>
      <c r="Y37" s="453">
        <v>0</v>
      </c>
      <c r="Z37" s="453">
        <v>63047.959000000003</v>
      </c>
      <c r="AA37" s="454">
        <v>62195.503319000003</v>
      </c>
      <c r="AB37" s="453">
        <v>29200.842753000001</v>
      </c>
      <c r="AC37" s="453">
        <v>30124.362147</v>
      </c>
      <c r="AD37" s="453">
        <v>223.5</v>
      </c>
      <c r="AE37" s="453">
        <v>46393.594666029996</v>
      </c>
      <c r="AF37" s="454">
        <v>23717.247156000001</v>
      </c>
      <c r="AG37" s="453">
        <v>8047.1759430000002</v>
      </c>
      <c r="AH37" s="453">
        <v>31883.978761999999</v>
      </c>
      <c r="AI37" s="453">
        <v>0</v>
      </c>
      <c r="AJ37" s="453">
        <v>15288.609085</v>
      </c>
      <c r="AK37" s="454">
        <v>311.06766599999997</v>
      </c>
      <c r="AL37" s="453">
        <v>12735.849936979999</v>
      </c>
      <c r="AM37" s="453">
        <v>2617.6400558999999</v>
      </c>
      <c r="AN37" s="453">
        <v>5286.3176990000002</v>
      </c>
      <c r="AO37" s="453">
        <v>1300.6475909999999</v>
      </c>
      <c r="AP37" s="454">
        <v>7959.1688380200003</v>
      </c>
      <c r="AQ37" s="453">
        <v>7951.339962</v>
      </c>
      <c r="AR37" s="453">
        <v>4102.0343089999997</v>
      </c>
      <c r="AS37" s="453">
        <v>2815.02979891</v>
      </c>
      <c r="AT37" s="453">
        <v>152.02896000000001</v>
      </c>
      <c r="AU37" s="454">
        <v>997.69515799999999</v>
      </c>
      <c r="AV37" s="453">
        <v>3638.4341989999998</v>
      </c>
      <c r="AW37" s="453">
        <v>1455.458492</v>
      </c>
      <c r="AX37" s="453">
        <v>3.2911489</v>
      </c>
      <c r="AY37" s="453">
        <v>0</v>
      </c>
      <c r="AZ37" s="454">
        <v>0</v>
      </c>
      <c r="BA37" s="453">
        <v>0.31970323</v>
      </c>
      <c r="BB37" s="453">
        <v>0</v>
      </c>
      <c r="BC37" s="454">
        <v>484.36965400000003</v>
      </c>
      <c r="BE37" s="85">
        <v>0</v>
      </c>
      <c r="BF37" s="85">
        <v>0</v>
      </c>
      <c r="BG37" s="85">
        <v>0</v>
      </c>
      <c r="BH37" s="85">
        <v>0</v>
      </c>
      <c r="BI37" s="85">
        <v>0</v>
      </c>
      <c r="BJ37" s="85">
        <v>0</v>
      </c>
      <c r="BK37" s="85">
        <v>0</v>
      </c>
      <c r="BL37" s="85">
        <v>0</v>
      </c>
      <c r="BM37" s="85">
        <v>0</v>
      </c>
      <c r="BN37" s="85">
        <v>0</v>
      </c>
      <c r="BO37" s="85">
        <v>0</v>
      </c>
      <c r="BP37" s="85">
        <v>0</v>
      </c>
    </row>
    <row r="38" spans="2:68" ht="20.45" customHeight="1">
      <c r="B38" s="404" t="s">
        <v>350</v>
      </c>
      <c r="C38" s="452">
        <v>15843.652078450001</v>
      </c>
      <c r="D38" s="453">
        <v>-653.55635192999989</v>
      </c>
      <c r="E38" s="453">
        <v>4933.580301</v>
      </c>
      <c r="F38" s="453">
        <v>3744.36906559</v>
      </c>
      <c r="G38" s="454">
        <v>384.21996077</v>
      </c>
      <c r="H38" s="453">
        <v>4388.3370960000002</v>
      </c>
      <c r="I38" s="453">
        <v>0</v>
      </c>
      <c r="J38" s="453">
        <v>1106.216674</v>
      </c>
      <c r="K38" s="453">
        <v>-119.87853951000001</v>
      </c>
      <c r="L38" s="454">
        <v>-1259.9630239800001</v>
      </c>
      <c r="M38" s="453">
        <v>0</v>
      </c>
      <c r="N38" s="453">
        <v>37.970851000000003</v>
      </c>
      <c r="O38" s="453">
        <v>716.3907791900001</v>
      </c>
      <c r="P38" s="453">
        <v>0</v>
      </c>
      <c r="Q38" s="454">
        <v>0</v>
      </c>
      <c r="R38" s="453">
        <v>-28.622115000000001</v>
      </c>
      <c r="S38" s="453">
        <v>0</v>
      </c>
      <c r="T38" s="453">
        <v>40.705477610000003</v>
      </c>
      <c r="U38" s="453">
        <v>-14.257917000000001</v>
      </c>
      <c r="V38" s="454">
        <v>-38.218089999999997</v>
      </c>
      <c r="W38" s="453">
        <v>481.07357999999999</v>
      </c>
      <c r="X38" s="453">
        <v>-137.72661400000001</v>
      </c>
      <c r="Y38" s="453">
        <v>0</v>
      </c>
      <c r="Z38" s="453">
        <v>-177.340891</v>
      </c>
      <c r="AA38" s="454">
        <v>369.594875</v>
      </c>
      <c r="AB38" s="453">
        <v>0</v>
      </c>
      <c r="AC38" s="453">
        <v>-269.49918400000001</v>
      </c>
      <c r="AD38" s="453">
        <v>0</v>
      </c>
      <c r="AE38" s="453">
        <v>160.06149683000001</v>
      </c>
      <c r="AF38" s="454">
        <v>23.714361</v>
      </c>
      <c r="AG38" s="453">
        <v>0</v>
      </c>
      <c r="AH38" s="453">
        <v>2222.7487030000002</v>
      </c>
      <c r="AI38" s="453">
        <v>0</v>
      </c>
      <c r="AJ38" s="453">
        <v>0</v>
      </c>
      <c r="AK38" s="454">
        <v>0</v>
      </c>
      <c r="AL38" s="453">
        <v>-60.204455600000003</v>
      </c>
      <c r="AM38" s="453">
        <v>7.642336999999999E-2</v>
      </c>
      <c r="AN38" s="453">
        <v>1.623227</v>
      </c>
      <c r="AO38" s="453">
        <v>-4.7830349999999999</v>
      </c>
      <c r="AP38" s="454">
        <v>0</v>
      </c>
      <c r="AQ38" s="453">
        <v>0</v>
      </c>
      <c r="AR38" s="453">
        <v>-12.442130000000001</v>
      </c>
      <c r="AS38" s="453">
        <v>-14.079385890000001</v>
      </c>
      <c r="AT38" s="453">
        <v>0</v>
      </c>
      <c r="AU38" s="454">
        <v>0</v>
      </c>
      <c r="AV38" s="453">
        <v>0</v>
      </c>
      <c r="AW38" s="453">
        <v>0</v>
      </c>
      <c r="AX38" s="453">
        <v>0</v>
      </c>
      <c r="AY38" s="453">
        <v>0</v>
      </c>
      <c r="AZ38" s="454">
        <v>0</v>
      </c>
      <c r="BA38" s="453">
        <v>0</v>
      </c>
      <c r="BB38" s="453">
        <v>0</v>
      </c>
      <c r="BC38" s="454">
        <v>23.540939999999999</v>
      </c>
      <c r="BE38" s="85">
        <v>0</v>
      </c>
      <c r="BF38" s="85">
        <v>0</v>
      </c>
      <c r="BG38" s="85">
        <v>0</v>
      </c>
      <c r="BH38" s="85">
        <v>0</v>
      </c>
      <c r="BI38" s="85">
        <v>0</v>
      </c>
      <c r="BJ38" s="85">
        <v>0</v>
      </c>
      <c r="BK38" s="85">
        <v>0</v>
      </c>
      <c r="BL38" s="85">
        <v>0</v>
      </c>
      <c r="BM38" s="85">
        <v>0</v>
      </c>
      <c r="BN38" s="85">
        <v>0</v>
      </c>
      <c r="BO38" s="85">
        <v>0</v>
      </c>
      <c r="BP38" s="85">
        <v>0</v>
      </c>
    </row>
    <row r="39" spans="2:68" ht="20.45" customHeight="1">
      <c r="B39" s="404" t="s">
        <v>351</v>
      </c>
      <c r="C39" s="452">
        <v>-264353.14437458996</v>
      </c>
      <c r="D39" s="453">
        <v>-64064.395775669997</v>
      </c>
      <c r="E39" s="453">
        <v>-29997.522561000002</v>
      </c>
      <c r="F39" s="453">
        <v>-22484.755642880002</v>
      </c>
      <c r="G39" s="454">
        <v>-28020.509327689997</v>
      </c>
      <c r="H39" s="453">
        <v>-15714.23848</v>
      </c>
      <c r="I39" s="453">
        <v>-18260.683449</v>
      </c>
      <c r="J39" s="453">
        <v>-10828.076005000001</v>
      </c>
      <c r="K39" s="453">
        <v>-4306.0955538600001</v>
      </c>
      <c r="L39" s="454">
        <v>-5736.9823927299994</v>
      </c>
      <c r="M39" s="453">
        <v>-25787.23103984</v>
      </c>
      <c r="N39" s="453">
        <v>-2347.9779239999998</v>
      </c>
      <c r="O39" s="453">
        <v>-4091.6269049799998</v>
      </c>
      <c r="P39" s="453">
        <v>-969.42844448000005</v>
      </c>
      <c r="Q39" s="454">
        <v>-142.66227799999999</v>
      </c>
      <c r="R39" s="453">
        <v>-3155.6406229999998</v>
      </c>
      <c r="S39" s="453">
        <v>-438.47957100000002</v>
      </c>
      <c r="T39" s="453">
        <v>-6298.9850862399999</v>
      </c>
      <c r="U39" s="453">
        <v>-349.01401199999998</v>
      </c>
      <c r="V39" s="454">
        <v>-1975.9973440000001</v>
      </c>
      <c r="W39" s="453">
        <v>-2540.7330630000001</v>
      </c>
      <c r="X39" s="453">
        <v>-1318.7163760000001</v>
      </c>
      <c r="Y39" s="453">
        <v>0</v>
      </c>
      <c r="Z39" s="453">
        <v>-1933.411681</v>
      </c>
      <c r="AA39" s="454">
        <v>-5183.2648300000001</v>
      </c>
      <c r="AB39" s="453">
        <v>-890.64643799999999</v>
      </c>
      <c r="AC39" s="453">
        <v>-1902.5322430000001</v>
      </c>
      <c r="AD39" s="453">
        <v>-1.2436959999999999</v>
      </c>
      <c r="AE39" s="453">
        <v>-801.88660483000001</v>
      </c>
      <c r="AF39" s="454">
        <v>-640.65450999999996</v>
      </c>
      <c r="AG39" s="453">
        <v>-61.429488999999997</v>
      </c>
      <c r="AH39" s="453">
        <v>-1131.9228430000001</v>
      </c>
      <c r="AI39" s="453">
        <v>0</v>
      </c>
      <c r="AJ39" s="453">
        <v>-239.55215799999999</v>
      </c>
      <c r="AK39" s="454">
        <v>-95.031856000000005</v>
      </c>
      <c r="AL39" s="453">
        <v>-227.00562786</v>
      </c>
      <c r="AM39" s="453">
        <v>-11.149997599999999</v>
      </c>
      <c r="AN39" s="453">
        <v>-100.86806</v>
      </c>
      <c r="AO39" s="453">
        <v>-1302.2801910000001</v>
      </c>
      <c r="AP39" s="454">
        <v>-301.41974847</v>
      </c>
      <c r="AQ39" s="453">
        <v>-227.46456699999999</v>
      </c>
      <c r="AR39" s="453">
        <v>-40.213825</v>
      </c>
      <c r="AS39" s="453">
        <v>-75.167761530000007</v>
      </c>
      <c r="AT39" s="453">
        <v>-1.229514</v>
      </c>
      <c r="AU39" s="454">
        <v>-206.871013</v>
      </c>
      <c r="AV39" s="453">
        <v>-76.433177000000001</v>
      </c>
      <c r="AW39" s="453">
        <v>-9.1382220000000007</v>
      </c>
      <c r="AX39" s="453">
        <v>-1.0136995</v>
      </c>
      <c r="AY39" s="453">
        <v>0</v>
      </c>
      <c r="AZ39" s="454">
        <v>0</v>
      </c>
      <c r="BA39" s="453">
        <v>-0.49974043000000001</v>
      </c>
      <c r="BB39" s="453">
        <v>0</v>
      </c>
      <c r="BC39" s="454">
        <v>-61.061027000000003</v>
      </c>
      <c r="BE39" s="85">
        <v>0</v>
      </c>
      <c r="BF39" s="85">
        <v>0</v>
      </c>
      <c r="BG39" s="85">
        <v>0</v>
      </c>
      <c r="BH39" s="85">
        <v>0</v>
      </c>
      <c r="BI39" s="85">
        <v>0</v>
      </c>
      <c r="BJ39" s="85">
        <v>0</v>
      </c>
      <c r="BK39" s="85">
        <v>0</v>
      </c>
      <c r="BL39" s="85">
        <v>0</v>
      </c>
      <c r="BM39" s="85">
        <v>0</v>
      </c>
      <c r="BN39" s="85">
        <v>0</v>
      </c>
      <c r="BO39" s="85">
        <v>0</v>
      </c>
      <c r="BP39" s="85">
        <v>0</v>
      </c>
    </row>
    <row r="40" spans="2:68" ht="20.45" customHeight="1">
      <c r="B40" s="401" t="s">
        <v>352</v>
      </c>
      <c r="C40" s="452">
        <v>7810912.0608909791</v>
      </c>
      <c r="D40" s="453">
        <v>2000775.7730601102</v>
      </c>
      <c r="E40" s="453">
        <v>923704.13699799997</v>
      </c>
      <c r="F40" s="453">
        <v>1200660.6608341201</v>
      </c>
      <c r="G40" s="454">
        <v>500034.49955378001</v>
      </c>
      <c r="H40" s="453">
        <v>522901.29061099997</v>
      </c>
      <c r="I40" s="453">
        <v>462062.12515099999</v>
      </c>
      <c r="J40" s="453">
        <v>466189.56802499999</v>
      </c>
      <c r="K40" s="453">
        <v>153568.19690451</v>
      </c>
      <c r="L40" s="454">
        <v>266911.43499298004</v>
      </c>
      <c r="M40" s="453">
        <v>182880.68231367003</v>
      </c>
      <c r="N40" s="453">
        <v>68624.996809999997</v>
      </c>
      <c r="O40" s="453">
        <v>185898.98524429998</v>
      </c>
      <c r="P40" s="453">
        <v>55801.495308780002</v>
      </c>
      <c r="Q40" s="454">
        <v>21216.023313999998</v>
      </c>
      <c r="R40" s="453">
        <v>49127.470812</v>
      </c>
      <c r="S40" s="453">
        <v>44070.758621000001</v>
      </c>
      <c r="T40" s="453">
        <v>74889.996787270007</v>
      </c>
      <c r="U40" s="453">
        <v>9913.3566869999995</v>
      </c>
      <c r="V40" s="454">
        <v>85193.263846000002</v>
      </c>
      <c r="W40" s="453">
        <v>86222.989390999996</v>
      </c>
      <c r="X40" s="453">
        <v>101591.271198</v>
      </c>
      <c r="Y40" s="453">
        <v>0</v>
      </c>
      <c r="Z40" s="453">
        <v>60937.206427999998</v>
      </c>
      <c r="AA40" s="454">
        <v>57381.833363999998</v>
      </c>
      <c r="AB40" s="453">
        <v>28310.196315000001</v>
      </c>
      <c r="AC40" s="453">
        <v>27952.330720000002</v>
      </c>
      <c r="AD40" s="453">
        <v>222.256304</v>
      </c>
      <c r="AE40" s="453">
        <v>45751.769558029999</v>
      </c>
      <c r="AF40" s="454">
        <v>23100.307006999999</v>
      </c>
      <c r="AG40" s="453">
        <v>7985.7464540000001</v>
      </c>
      <c r="AH40" s="453">
        <v>32974.804622000003</v>
      </c>
      <c r="AI40" s="453">
        <v>0</v>
      </c>
      <c r="AJ40" s="453">
        <v>15049.056927</v>
      </c>
      <c r="AK40" s="454">
        <v>216.03581</v>
      </c>
      <c r="AL40" s="453">
        <v>12448.639853520001</v>
      </c>
      <c r="AM40" s="453">
        <v>2606.56648167</v>
      </c>
      <c r="AN40" s="453">
        <v>5187.0728660000004</v>
      </c>
      <c r="AO40" s="453">
        <v>-6.415635</v>
      </c>
      <c r="AP40" s="454">
        <v>7657.7490895500005</v>
      </c>
      <c r="AQ40" s="453">
        <v>7723.875395</v>
      </c>
      <c r="AR40" s="453">
        <v>4049.3783539999999</v>
      </c>
      <c r="AS40" s="453">
        <v>2725.7826514899998</v>
      </c>
      <c r="AT40" s="453">
        <v>150.79944599999999</v>
      </c>
      <c r="AU40" s="454">
        <v>790.82414500000004</v>
      </c>
      <c r="AV40" s="453">
        <v>3562.0010219999999</v>
      </c>
      <c r="AW40" s="453">
        <v>1446.3202699999999</v>
      </c>
      <c r="AX40" s="453">
        <v>2.2774494000000001</v>
      </c>
      <c r="AY40" s="453">
        <v>0</v>
      </c>
      <c r="AZ40" s="454">
        <v>0</v>
      </c>
      <c r="BA40" s="453">
        <v>-0.18003720000000001</v>
      </c>
      <c r="BB40" s="453">
        <v>0</v>
      </c>
      <c r="BC40" s="454">
        <v>446.84956699999998</v>
      </c>
      <c r="BE40" s="85">
        <v>0</v>
      </c>
      <c r="BF40" s="85">
        <v>0</v>
      </c>
      <c r="BG40" s="85">
        <v>0</v>
      </c>
      <c r="BH40" s="85">
        <v>0</v>
      </c>
      <c r="BI40" s="85">
        <v>0</v>
      </c>
      <c r="BJ40" s="85">
        <v>0</v>
      </c>
      <c r="BK40" s="85">
        <v>0</v>
      </c>
      <c r="BL40" s="85">
        <v>0</v>
      </c>
      <c r="BM40" s="85">
        <v>0</v>
      </c>
      <c r="BN40" s="85">
        <v>0</v>
      </c>
      <c r="BO40" s="85">
        <v>0</v>
      </c>
      <c r="BP40" s="85">
        <v>0</v>
      </c>
    </row>
    <row r="41" spans="2:68" ht="20.45" customHeight="1">
      <c r="B41" s="401" t="s">
        <v>353</v>
      </c>
      <c r="C41" s="452">
        <v>749.77529076999997</v>
      </c>
      <c r="D41" s="453">
        <v>0</v>
      </c>
      <c r="E41" s="453">
        <v>0</v>
      </c>
      <c r="F41" s="453">
        <v>713.20563915000002</v>
      </c>
      <c r="G41" s="454">
        <v>0</v>
      </c>
      <c r="H41" s="453">
        <v>0</v>
      </c>
      <c r="I41" s="453">
        <v>0</v>
      </c>
      <c r="J41" s="453">
        <v>0</v>
      </c>
      <c r="K41" s="453">
        <v>0</v>
      </c>
      <c r="L41" s="454">
        <v>0</v>
      </c>
      <c r="M41" s="453">
        <v>0</v>
      </c>
      <c r="N41" s="453">
        <v>0</v>
      </c>
      <c r="O41" s="453">
        <v>36.569651619999995</v>
      </c>
      <c r="P41" s="453">
        <v>0</v>
      </c>
      <c r="Q41" s="454">
        <v>0</v>
      </c>
      <c r="R41" s="453">
        <v>0</v>
      </c>
      <c r="S41" s="453">
        <v>0</v>
      </c>
      <c r="T41" s="453">
        <v>0</v>
      </c>
      <c r="U41" s="453">
        <v>0</v>
      </c>
      <c r="V41" s="454">
        <v>0</v>
      </c>
      <c r="W41" s="453">
        <v>0</v>
      </c>
      <c r="X41" s="453">
        <v>0</v>
      </c>
      <c r="Y41" s="453">
        <v>0</v>
      </c>
      <c r="Z41" s="453">
        <v>0</v>
      </c>
      <c r="AA41" s="454">
        <v>0</v>
      </c>
      <c r="AB41" s="453">
        <v>0</v>
      </c>
      <c r="AC41" s="453">
        <v>0</v>
      </c>
      <c r="AD41" s="453">
        <v>0</v>
      </c>
      <c r="AE41" s="453">
        <v>0</v>
      </c>
      <c r="AF41" s="454">
        <v>0</v>
      </c>
      <c r="AG41" s="453">
        <v>0</v>
      </c>
      <c r="AH41" s="453">
        <v>0</v>
      </c>
      <c r="AI41" s="453">
        <v>0</v>
      </c>
      <c r="AJ41" s="453">
        <v>0</v>
      </c>
      <c r="AK41" s="454">
        <v>0</v>
      </c>
      <c r="AL41" s="453">
        <v>0</v>
      </c>
      <c r="AM41" s="453">
        <v>0</v>
      </c>
      <c r="AN41" s="453">
        <v>0</v>
      </c>
      <c r="AO41" s="453">
        <v>0</v>
      </c>
      <c r="AP41" s="454">
        <v>0</v>
      </c>
      <c r="AQ41" s="453">
        <v>0</v>
      </c>
      <c r="AR41" s="453">
        <v>0</v>
      </c>
      <c r="AS41" s="453">
        <v>0</v>
      </c>
      <c r="AT41" s="453">
        <v>0</v>
      </c>
      <c r="AU41" s="454">
        <v>0</v>
      </c>
      <c r="AV41" s="453">
        <v>0</v>
      </c>
      <c r="AW41" s="453">
        <v>0</v>
      </c>
      <c r="AX41" s="453">
        <v>0</v>
      </c>
      <c r="AY41" s="453">
        <v>0</v>
      </c>
      <c r="AZ41" s="454">
        <v>0</v>
      </c>
      <c r="BA41" s="453">
        <v>0</v>
      </c>
      <c r="BB41" s="453">
        <v>0</v>
      </c>
      <c r="BC41" s="454">
        <v>0</v>
      </c>
      <c r="BE41" s="85">
        <v>0</v>
      </c>
      <c r="BF41" s="85">
        <v>0</v>
      </c>
      <c r="BG41" s="85">
        <v>0</v>
      </c>
      <c r="BH41" s="85">
        <v>0</v>
      </c>
      <c r="BI41" s="85">
        <v>0</v>
      </c>
      <c r="BJ41" s="85">
        <v>0</v>
      </c>
      <c r="BK41" s="85">
        <v>0</v>
      </c>
      <c r="BL41" s="85">
        <v>0</v>
      </c>
      <c r="BM41" s="85">
        <v>0</v>
      </c>
      <c r="BN41" s="85">
        <v>0</v>
      </c>
      <c r="BO41" s="85">
        <v>0</v>
      </c>
      <c r="BP41" s="85">
        <v>0</v>
      </c>
    </row>
    <row r="42" spans="2:68" ht="20.45" customHeight="1">
      <c r="B42" s="400" t="s">
        <v>354</v>
      </c>
      <c r="C42" s="452">
        <v>7811661.8361817496</v>
      </c>
      <c r="D42" s="453">
        <v>2000775.7730601102</v>
      </c>
      <c r="E42" s="453">
        <v>923704.13699799997</v>
      </c>
      <c r="F42" s="453">
        <v>1201373.8664732701</v>
      </c>
      <c r="G42" s="454">
        <v>500034.49955378001</v>
      </c>
      <c r="H42" s="453">
        <v>522901.29061099997</v>
      </c>
      <c r="I42" s="453">
        <v>462062.12515099999</v>
      </c>
      <c r="J42" s="453">
        <v>466189.56802499999</v>
      </c>
      <c r="K42" s="453">
        <v>153568.19690451</v>
      </c>
      <c r="L42" s="454">
        <v>266911.43499298004</v>
      </c>
      <c r="M42" s="453">
        <v>182880.68231367003</v>
      </c>
      <c r="N42" s="453">
        <v>68624.996809999997</v>
      </c>
      <c r="O42" s="453">
        <v>185935.55489592001</v>
      </c>
      <c r="P42" s="453">
        <v>55801.495308780002</v>
      </c>
      <c r="Q42" s="454">
        <v>21216.023313999998</v>
      </c>
      <c r="R42" s="453">
        <v>49127.470812</v>
      </c>
      <c r="S42" s="453">
        <v>44070.758621000001</v>
      </c>
      <c r="T42" s="453">
        <v>74889.996787270007</v>
      </c>
      <c r="U42" s="453">
        <v>9913.3566869999995</v>
      </c>
      <c r="V42" s="454">
        <v>85193.263846000002</v>
      </c>
      <c r="W42" s="453">
        <v>86222.989390999996</v>
      </c>
      <c r="X42" s="453">
        <v>101591.271198</v>
      </c>
      <c r="Y42" s="453">
        <v>0</v>
      </c>
      <c r="Z42" s="453">
        <v>60937.206427999998</v>
      </c>
      <c r="AA42" s="454">
        <v>57381.833363999998</v>
      </c>
      <c r="AB42" s="453">
        <v>28310.196315000001</v>
      </c>
      <c r="AC42" s="453">
        <v>27952.330720000002</v>
      </c>
      <c r="AD42" s="453">
        <v>222.256304</v>
      </c>
      <c r="AE42" s="453">
        <v>45751.769558029999</v>
      </c>
      <c r="AF42" s="454">
        <v>23100.307006999999</v>
      </c>
      <c r="AG42" s="453">
        <v>7985.7464540000001</v>
      </c>
      <c r="AH42" s="453">
        <v>32974.804622000003</v>
      </c>
      <c r="AI42" s="453">
        <v>0</v>
      </c>
      <c r="AJ42" s="453">
        <v>15049.056927</v>
      </c>
      <c r="AK42" s="454">
        <v>216.03581</v>
      </c>
      <c r="AL42" s="453">
        <v>12448.639853520001</v>
      </c>
      <c r="AM42" s="453">
        <v>2606.56648167</v>
      </c>
      <c r="AN42" s="453">
        <v>5187.0728660000004</v>
      </c>
      <c r="AO42" s="453">
        <v>-6.415635</v>
      </c>
      <c r="AP42" s="454">
        <v>7657.7490895500005</v>
      </c>
      <c r="AQ42" s="453">
        <v>7723.875395</v>
      </c>
      <c r="AR42" s="453">
        <v>4049.3783539999999</v>
      </c>
      <c r="AS42" s="453">
        <v>2725.7826514899998</v>
      </c>
      <c r="AT42" s="453">
        <v>150.79944599999999</v>
      </c>
      <c r="AU42" s="454">
        <v>790.82414500000004</v>
      </c>
      <c r="AV42" s="453">
        <v>3562.0010219999999</v>
      </c>
      <c r="AW42" s="453">
        <v>1446.3202699999999</v>
      </c>
      <c r="AX42" s="453">
        <v>2.2774494000000001</v>
      </c>
      <c r="AY42" s="453">
        <v>0</v>
      </c>
      <c r="AZ42" s="454">
        <v>0</v>
      </c>
      <c r="BA42" s="453">
        <v>-0.18003720000000001</v>
      </c>
      <c r="BB42" s="453">
        <v>0</v>
      </c>
      <c r="BC42" s="454">
        <v>446.84956699999998</v>
      </c>
      <c r="BE42" s="85">
        <v>0</v>
      </c>
      <c r="BF42" s="85">
        <v>0</v>
      </c>
      <c r="BG42" s="85">
        <v>0</v>
      </c>
      <c r="BH42" s="85">
        <v>0</v>
      </c>
      <c r="BI42" s="85">
        <v>0</v>
      </c>
      <c r="BJ42" s="85">
        <v>0</v>
      </c>
      <c r="BK42" s="85">
        <v>0</v>
      </c>
      <c r="BL42" s="85">
        <v>0</v>
      </c>
      <c r="BM42" s="85">
        <v>0</v>
      </c>
      <c r="BN42" s="85">
        <v>0</v>
      </c>
      <c r="BO42" s="85">
        <v>0</v>
      </c>
      <c r="BP42" s="85">
        <v>0</v>
      </c>
    </row>
    <row r="43" spans="2:68" ht="20.45" customHeight="1">
      <c r="B43" s="400" t="s">
        <v>355</v>
      </c>
      <c r="C43" s="452">
        <v>3558.4658966800002</v>
      </c>
      <c r="D43" s="453">
        <v>1E-8</v>
      </c>
      <c r="E43" s="453">
        <v>89.307091999999997</v>
      </c>
      <c r="F43" s="453">
        <v>3469.1588046699999</v>
      </c>
      <c r="G43" s="454">
        <v>0</v>
      </c>
      <c r="H43" s="453">
        <v>0</v>
      </c>
      <c r="I43" s="453">
        <v>0</v>
      </c>
      <c r="J43" s="453">
        <v>0</v>
      </c>
      <c r="K43" s="453">
        <v>0</v>
      </c>
      <c r="L43" s="454">
        <v>0</v>
      </c>
      <c r="M43" s="453">
        <v>0</v>
      </c>
      <c r="N43" s="453">
        <v>0</v>
      </c>
      <c r="O43" s="453">
        <v>0</v>
      </c>
      <c r="P43" s="453">
        <v>0</v>
      </c>
      <c r="Q43" s="454">
        <v>0</v>
      </c>
      <c r="R43" s="453">
        <v>0</v>
      </c>
      <c r="S43" s="453">
        <v>0</v>
      </c>
      <c r="T43" s="453">
        <v>0</v>
      </c>
      <c r="U43" s="453">
        <v>0</v>
      </c>
      <c r="V43" s="454">
        <v>0</v>
      </c>
      <c r="W43" s="453">
        <v>0</v>
      </c>
      <c r="X43" s="453">
        <v>0</v>
      </c>
      <c r="Y43" s="453">
        <v>0</v>
      </c>
      <c r="Z43" s="453">
        <v>0</v>
      </c>
      <c r="AA43" s="454">
        <v>0</v>
      </c>
      <c r="AB43" s="453">
        <v>0</v>
      </c>
      <c r="AC43" s="453">
        <v>0</v>
      </c>
      <c r="AD43" s="453">
        <v>0</v>
      </c>
      <c r="AE43" s="453">
        <v>0</v>
      </c>
      <c r="AF43" s="454">
        <v>0</v>
      </c>
      <c r="AG43" s="453">
        <v>0</v>
      </c>
      <c r="AH43" s="453">
        <v>0</v>
      </c>
      <c r="AI43" s="453">
        <v>0</v>
      </c>
      <c r="AJ43" s="453">
        <v>0</v>
      </c>
      <c r="AK43" s="454">
        <v>0</v>
      </c>
      <c r="AL43" s="453">
        <v>0</v>
      </c>
      <c r="AM43" s="453">
        <v>0</v>
      </c>
      <c r="AN43" s="453">
        <v>0</v>
      </c>
      <c r="AO43" s="453">
        <v>0</v>
      </c>
      <c r="AP43" s="454">
        <v>0</v>
      </c>
      <c r="AQ43" s="453">
        <v>0</v>
      </c>
      <c r="AR43" s="453">
        <v>0</v>
      </c>
      <c r="AS43" s="453">
        <v>0</v>
      </c>
      <c r="AT43" s="453">
        <v>0</v>
      </c>
      <c r="AU43" s="454">
        <v>0</v>
      </c>
      <c r="AV43" s="453">
        <v>0</v>
      </c>
      <c r="AW43" s="453">
        <v>0</v>
      </c>
      <c r="AX43" s="453">
        <v>0</v>
      </c>
      <c r="AY43" s="453">
        <v>0</v>
      </c>
      <c r="AZ43" s="454">
        <v>0</v>
      </c>
      <c r="BA43" s="453">
        <v>0</v>
      </c>
      <c r="BB43" s="453">
        <v>0</v>
      </c>
      <c r="BC43" s="454">
        <v>0</v>
      </c>
      <c r="BE43" s="85">
        <v>0</v>
      </c>
      <c r="BF43" s="85">
        <v>0</v>
      </c>
      <c r="BG43" s="85">
        <v>0</v>
      </c>
      <c r="BH43" s="85">
        <v>0</v>
      </c>
      <c r="BI43" s="85">
        <v>0</v>
      </c>
      <c r="BJ43" s="85">
        <v>0</v>
      </c>
      <c r="BK43" s="85">
        <v>0</v>
      </c>
      <c r="BL43" s="85">
        <v>0</v>
      </c>
      <c r="BM43" s="85">
        <v>0</v>
      </c>
      <c r="BN43" s="85">
        <v>0</v>
      </c>
      <c r="BO43" s="85">
        <v>0</v>
      </c>
      <c r="BP43" s="85">
        <v>0</v>
      </c>
    </row>
    <row r="44" spans="2:68" ht="20.45" customHeight="1">
      <c r="B44" s="400" t="s">
        <v>356</v>
      </c>
      <c r="C44" s="452">
        <v>603087.93438734999</v>
      </c>
      <c r="D44" s="453">
        <v>155120.04316104998</v>
      </c>
      <c r="E44" s="453">
        <v>97955.183367000005</v>
      </c>
      <c r="F44" s="453">
        <v>40163.904027780001</v>
      </c>
      <c r="G44" s="454">
        <v>21551.122023870001</v>
      </c>
      <c r="H44" s="453">
        <v>38802.658409000003</v>
      </c>
      <c r="I44" s="453">
        <v>26224.621077</v>
      </c>
      <c r="J44" s="453">
        <v>23247.851480000001</v>
      </c>
      <c r="K44" s="453">
        <v>22911.202508830003</v>
      </c>
      <c r="L44" s="454">
        <v>4892.9688659799995</v>
      </c>
      <c r="M44" s="453">
        <v>7121.3410761499999</v>
      </c>
      <c r="N44" s="453">
        <v>1353.5120099999999</v>
      </c>
      <c r="O44" s="453">
        <v>4550.6631183500003</v>
      </c>
      <c r="P44" s="453">
        <v>25371.282088509997</v>
      </c>
      <c r="Q44" s="454">
        <v>32144.561829999999</v>
      </c>
      <c r="R44" s="453">
        <v>5349.7397099999998</v>
      </c>
      <c r="S44" s="453">
        <v>23100.673782999998</v>
      </c>
      <c r="T44" s="453">
        <v>10855.030727920001</v>
      </c>
      <c r="U44" s="453">
        <v>4159.6081240000003</v>
      </c>
      <c r="V44" s="454">
        <v>13819.133851000001</v>
      </c>
      <c r="W44" s="453">
        <v>1174.016946</v>
      </c>
      <c r="X44" s="453">
        <v>975.28057000000001</v>
      </c>
      <c r="Y44" s="453">
        <v>18111.015947</v>
      </c>
      <c r="Z44" s="453">
        <v>1229.348475</v>
      </c>
      <c r="AA44" s="454">
        <v>2212.2315619999999</v>
      </c>
      <c r="AB44" s="453">
        <v>4274.6003890000002</v>
      </c>
      <c r="AC44" s="453">
        <v>753.66508699999997</v>
      </c>
      <c r="AD44" s="453">
        <v>76.852452</v>
      </c>
      <c r="AE44" s="453">
        <v>807.87582745000009</v>
      </c>
      <c r="AF44" s="454">
        <v>1852.3169</v>
      </c>
      <c r="AG44" s="453">
        <v>1384.3728799999999</v>
      </c>
      <c r="AH44" s="453">
        <v>2150.607716</v>
      </c>
      <c r="AI44" s="453">
        <v>6444.9025270000002</v>
      </c>
      <c r="AJ44" s="453">
        <v>1093.523557</v>
      </c>
      <c r="AK44" s="454">
        <v>163.57854900000001</v>
      </c>
      <c r="AL44" s="453">
        <v>482.46201394999997</v>
      </c>
      <c r="AM44" s="453">
        <v>3.0856827999999998</v>
      </c>
      <c r="AN44" s="453">
        <v>54.138936000000001</v>
      </c>
      <c r="AO44" s="453">
        <v>394.55341900000002</v>
      </c>
      <c r="AP44" s="454">
        <v>19.351172579999997</v>
      </c>
      <c r="AQ44" s="453">
        <v>55.378585000000001</v>
      </c>
      <c r="AR44" s="453">
        <v>2.2030799999999999</v>
      </c>
      <c r="AS44" s="453">
        <v>0</v>
      </c>
      <c r="AT44" s="453">
        <v>82.418882999999994</v>
      </c>
      <c r="AU44" s="454">
        <v>180.27042399999999</v>
      </c>
      <c r="AV44" s="453">
        <v>0.77013799999999999</v>
      </c>
      <c r="AW44" s="453">
        <v>245.53146799999999</v>
      </c>
      <c r="AX44" s="453">
        <v>29.072437559999997</v>
      </c>
      <c r="AY44" s="453">
        <v>51.565846000000001</v>
      </c>
      <c r="AZ44" s="454">
        <v>3.0411072999999997</v>
      </c>
      <c r="BA44" s="453">
        <v>10.526895269999999</v>
      </c>
      <c r="BB44" s="453">
        <v>50.306244999999997</v>
      </c>
      <c r="BC44" s="454">
        <v>23.96743</v>
      </c>
      <c r="BE44" s="85">
        <v>0</v>
      </c>
      <c r="BF44" s="85">
        <v>0</v>
      </c>
      <c r="BG44" s="85">
        <v>0</v>
      </c>
      <c r="BH44" s="85">
        <v>0</v>
      </c>
      <c r="BI44" s="85">
        <v>0</v>
      </c>
      <c r="BJ44" s="85">
        <v>0</v>
      </c>
      <c r="BK44" s="85">
        <v>0</v>
      </c>
      <c r="BL44" s="85">
        <v>0</v>
      </c>
      <c r="BM44" s="85">
        <v>0</v>
      </c>
      <c r="BN44" s="85">
        <v>0</v>
      </c>
      <c r="BO44" s="85">
        <v>0</v>
      </c>
      <c r="BP44" s="85">
        <v>0</v>
      </c>
    </row>
    <row r="45" spans="2:68" ht="20.45" customHeight="1">
      <c r="B45" s="400" t="s">
        <v>357</v>
      </c>
      <c r="C45" s="452">
        <v>19565.563751409998</v>
      </c>
      <c r="D45" s="453">
        <v>1821.92228531</v>
      </c>
      <c r="E45" s="453">
        <v>1723.302492</v>
      </c>
      <c r="F45" s="453">
        <v>4680.20819441</v>
      </c>
      <c r="G45" s="454">
        <v>82.928557510000005</v>
      </c>
      <c r="H45" s="453">
        <v>1134.803042</v>
      </c>
      <c r="I45" s="453">
        <v>313.50205499999998</v>
      </c>
      <c r="J45" s="453">
        <v>911.06598399999996</v>
      </c>
      <c r="K45" s="453">
        <v>0</v>
      </c>
      <c r="L45" s="454">
        <v>1416.5447688800002</v>
      </c>
      <c r="M45" s="453">
        <v>257.53795263999996</v>
      </c>
      <c r="N45" s="453">
        <v>293.24519099999998</v>
      </c>
      <c r="O45" s="453">
        <v>1856.9150621700001</v>
      </c>
      <c r="P45" s="453">
        <v>292.31272514999995</v>
      </c>
      <c r="Q45" s="454">
        <v>0</v>
      </c>
      <c r="R45" s="453">
        <v>145.724141</v>
      </c>
      <c r="S45" s="453">
        <v>0</v>
      </c>
      <c r="T45" s="453">
        <v>382.86264511000002</v>
      </c>
      <c r="U45" s="453">
        <v>33.715988000000003</v>
      </c>
      <c r="V45" s="454">
        <v>24.555828999999999</v>
      </c>
      <c r="W45" s="453">
        <v>847.57599100000004</v>
      </c>
      <c r="X45" s="453">
        <v>247.84889200000001</v>
      </c>
      <c r="Y45" s="453">
        <v>0</v>
      </c>
      <c r="Z45" s="453">
        <v>430.31986599999999</v>
      </c>
      <c r="AA45" s="454">
        <v>0</v>
      </c>
      <c r="AB45" s="453">
        <v>161.09634299999999</v>
      </c>
      <c r="AC45" s="453">
        <v>18.570903999999999</v>
      </c>
      <c r="AD45" s="453">
        <v>0</v>
      </c>
      <c r="AE45" s="453">
        <v>1229.8430923399999</v>
      </c>
      <c r="AF45" s="454">
        <v>309.14093500000001</v>
      </c>
      <c r="AG45" s="453">
        <v>0</v>
      </c>
      <c r="AH45" s="453">
        <v>0</v>
      </c>
      <c r="AI45" s="453">
        <v>0</v>
      </c>
      <c r="AJ45" s="453">
        <v>466.58588900000001</v>
      </c>
      <c r="AK45" s="454">
        <v>0</v>
      </c>
      <c r="AL45" s="453">
        <v>222.10910676</v>
      </c>
      <c r="AM45" s="453">
        <v>0</v>
      </c>
      <c r="AN45" s="453">
        <v>0</v>
      </c>
      <c r="AO45" s="453">
        <v>0.76772200000000002</v>
      </c>
      <c r="AP45" s="454">
        <v>146.80696913</v>
      </c>
      <c r="AQ45" s="453">
        <v>4.2461000000000002</v>
      </c>
      <c r="AR45" s="453">
        <v>0</v>
      </c>
      <c r="AS45" s="453">
        <v>0</v>
      </c>
      <c r="AT45" s="453">
        <v>0</v>
      </c>
      <c r="AU45" s="454">
        <v>105.178256</v>
      </c>
      <c r="AV45" s="453">
        <v>0</v>
      </c>
      <c r="AW45" s="453">
        <v>0</v>
      </c>
      <c r="AX45" s="453">
        <v>0</v>
      </c>
      <c r="AY45" s="453">
        <v>0</v>
      </c>
      <c r="AZ45" s="454">
        <v>0</v>
      </c>
      <c r="BA45" s="453">
        <v>0</v>
      </c>
      <c r="BB45" s="453">
        <v>0</v>
      </c>
      <c r="BC45" s="454">
        <v>4.3267720000000001</v>
      </c>
      <c r="BE45" s="85">
        <v>0</v>
      </c>
      <c r="BF45" s="85">
        <v>0</v>
      </c>
      <c r="BG45" s="85">
        <v>0</v>
      </c>
      <c r="BH45" s="85">
        <v>0</v>
      </c>
      <c r="BI45" s="85">
        <v>0</v>
      </c>
      <c r="BJ45" s="85">
        <v>0</v>
      </c>
      <c r="BK45" s="85">
        <v>0</v>
      </c>
      <c r="BL45" s="85">
        <v>0</v>
      </c>
      <c r="BM45" s="85">
        <v>0</v>
      </c>
      <c r="BN45" s="85">
        <v>0</v>
      </c>
      <c r="BO45" s="85">
        <v>0</v>
      </c>
      <c r="BP45" s="85">
        <v>0</v>
      </c>
    </row>
    <row r="46" spans="2:68" ht="42.6" customHeight="1">
      <c r="B46" s="405" t="s">
        <v>358</v>
      </c>
      <c r="C46" s="452">
        <v>719.99669146999997</v>
      </c>
      <c r="D46" s="453">
        <v>0</v>
      </c>
      <c r="E46" s="453">
        <v>33.835355999999997</v>
      </c>
      <c r="F46" s="453">
        <v>117.36706270000001</v>
      </c>
      <c r="G46" s="454">
        <v>0</v>
      </c>
      <c r="H46" s="453">
        <v>7.0540989999999999</v>
      </c>
      <c r="I46" s="453">
        <v>97.963519000000005</v>
      </c>
      <c r="J46" s="453">
        <v>0</v>
      </c>
      <c r="K46" s="453">
        <v>0</v>
      </c>
      <c r="L46" s="454">
        <v>85.357628769999991</v>
      </c>
      <c r="M46" s="453">
        <v>0</v>
      </c>
      <c r="N46" s="453">
        <v>0</v>
      </c>
      <c r="O46" s="453">
        <v>0</v>
      </c>
      <c r="P46" s="453">
        <v>0</v>
      </c>
      <c r="Q46" s="454">
        <v>0</v>
      </c>
      <c r="R46" s="453">
        <v>0</v>
      </c>
      <c r="S46" s="453">
        <v>0</v>
      </c>
      <c r="T46" s="453">
        <v>0</v>
      </c>
      <c r="U46" s="453">
        <v>0</v>
      </c>
      <c r="V46" s="454">
        <v>0</v>
      </c>
      <c r="W46" s="453">
        <v>0</v>
      </c>
      <c r="X46" s="453">
        <v>0</v>
      </c>
      <c r="Y46" s="453">
        <v>0</v>
      </c>
      <c r="Z46" s="453">
        <v>378.41902599999997</v>
      </c>
      <c r="AA46" s="454">
        <v>0</v>
      </c>
      <c r="AB46" s="453">
        <v>0</v>
      </c>
      <c r="AC46" s="453">
        <v>0</v>
      </c>
      <c r="AD46" s="453">
        <v>0</v>
      </c>
      <c r="AE46" s="453">
        <v>0</v>
      </c>
      <c r="AF46" s="454">
        <v>0</v>
      </c>
      <c r="AG46" s="453">
        <v>0</v>
      </c>
      <c r="AH46" s="453">
        <v>0</v>
      </c>
      <c r="AI46" s="453">
        <v>0</v>
      </c>
      <c r="AJ46" s="453">
        <v>0</v>
      </c>
      <c r="AK46" s="454">
        <v>0</v>
      </c>
      <c r="AL46" s="453">
        <v>0</v>
      </c>
      <c r="AM46" s="453">
        <v>0</v>
      </c>
      <c r="AN46" s="453">
        <v>0</v>
      </c>
      <c r="AO46" s="453">
        <v>0</v>
      </c>
      <c r="AP46" s="454">
        <v>0</v>
      </c>
      <c r="AQ46" s="453">
        <v>0</v>
      </c>
      <c r="AR46" s="453">
        <v>0</v>
      </c>
      <c r="AS46" s="453">
        <v>0</v>
      </c>
      <c r="AT46" s="453">
        <v>0</v>
      </c>
      <c r="AU46" s="454">
        <v>0</v>
      </c>
      <c r="AV46" s="453">
        <v>0</v>
      </c>
      <c r="AW46" s="453">
        <v>0</v>
      </c>
      <c r="AX46" s="453">
        <v>0</v>
      </c>
      <c r="AY46" s="453">
        <v>0</v>
      </c>
      <c r="AZ46" s="454">
        <v>0</v>
      </c>
      <c r="BA46" s="453">
        <v>0</v>
      </c>
      <c r="BB46" s="453">
        <v>0</v>
      </c>
      <c r="BC46" s="454">
        <v>0</v>
      </c>
      <c r="BE46" s="85">
        <v>0</v>
      </c>
      <c r="BF46" s="85">
        <v>0</v>
      </c>
      <c r="BG46" s="85">
        <v>0</v>
      </c>
      <c r="BH46" s="85">
        <v>0</v>
      </c>
      <c r="BI46" s="85">
        <v>0</v>
      </c>
      <c r="BJ46" s="85">
        <v>0</v>
      </c>
      <c r="BK46" s="85">
        <v>0</v>
      </c>
      <c r="BL46" s="85">
        <v>0</v>
      </c>
      <c r="BM46" s="85">
        <v>0</v>
      </c>
      <c r="BN46" s="85">
        <v>0</v>
      </c>
      <c r="BO46" s="85">
        <v>0</v>
      </c>
      <c r="BP46" s="85">
        <v>0</v>
      </c>
    </row>
    <row r="47" spans="2:68" ht="20.45" customHeight="1">
      <c r="B47" s="400" t="s">
        <v>359</v>
      </c>
      <c r="C47" s="452">
        <v>80262.218220669994</v>
      </c>
      <c r="D47" s="453">
        <v>2861.6307460500002</v>
      </c>
      <c r="E47" s="453">
        <v>5689.6511460000002</v>
      </c>
      <c r="F47" s="453">
        <v>3202.0855646599998</v>
      </c>
      <c r="G47" s="454">
        <v>18954.624107130003</v>
      </c>
      <c r="H47" s="453">
        <v>2400.6961289999999</v>
      </c>
      <c r="I47" s="453">
        <v>5753.082359</v>
      </c>
      <c r="J47" s="453">
        <v>3860.2194420000001</v>
      </c>
      <c r="K47" s="453">
        <v>458.11630847000004</v>
      </c>
      <c r="L47" s="454">
        <v>4526.3900335299995</v>
      </c>
      <c r="M47" s="453">
        <v>15472.697676719999</v>
      </c>
      <c r="N47" s="453">
        <v>1446.7868120000001</v>
      </c>
      <c r="O47" s="453">
        <v>490.13396619999997</v>
      </c>
      <c r="P47" s="453">
        <v>451.27484519000001</v>
      </c>
      <c r="Q47" s="454">
        <v>851.51790400000004</v>
      </c>
      <c r="R47" s="453">
        <v>184.24607900000001</v>
      </c>
      <c r="S47" s="453">
        <v>191.55383800000001</v>
      </c>
      <c r="T47" s="453">
        <v>1213.7890401099999</v>
      </c>
      <c r="U47" s="453">
        <v>195.57213899999999</v>
      </c>
      <c r="V47" s="454">
        <v>1673.482628</v>
      </c>
      <c r="W47" s="453">
        <v>2352.2768799999999</v>
      </c>
      <c r="X47" s="453">
        <v>111.568411</v>
      </c>
      <c r="Y47" s="453">
        <v>421.01265599999999</v>
      </c>
      <c r="Z47" s="453">
        <v>1138.3226549999999</v>
      </c>
      <c r="AA47" s="454">
        <v>152.328619</v>
      </c>
      <c r="AB47" s="453">
        <v>640.04655100000002</v>
      </c>
      <c r="AC47" s="453">
        <v>50.772480000000002</v>
      </c>
      <c r="AD47" s="453">
        <v>7.3005570000000004</v>
      </c>
      <c r="AE47" s="453">
        <v>67.829287170000001</v>
      </c>
      <c r="AF47" s="454">
        <v>1134.9942249999999</v>
      </c>
      <c r="AG47" s="453">
        <v>448.05084199999999</v>
      </c>
      <c r="AH47" s="453">
        <v>994.33857799999998</v>
      </c>
      <c r="AI47" s="453">
        <v>180.34102100000001</v>
      </c>
      <c r="AJ47" s="453">
        <v>195.75897800000001</v>
      </c>
      <c r="AK47" s="454">
        <v>335.15088200000002</v>
      </c>
      <c r="AL47" s="453">
        <v>111.4390207</v>
      </c>
      <c r="AM47" s="453">
        <v>197.28079500999999</v>
      </c>
      <c r="AN47" s="453">
        <v>7.9849360000000003</v>
      </c>
      <c r="AO47" s="453">
        <v>920.03125499999999</v>
      </c>
      <c r="AP47" s="454">
        <v>121.68369273</v>
      </c>
      <c r="AQ47" s="453">
        <v>403.01102400000002</v>
      </c>
      <c r="AR47" s="453">
        <v>11.32319</v>
      </c>
      <c r="AS47" s="453">
        <v>5.9310218600000004</v>
      </c>
      <c r="AT47" s="453">
        <v>27.380652000000001</v>
      </c>
      <c r="AU47" s="454">
        <v>98.857114999999993</v>
      </c>
      <c r="AV47" s="453">
        <v>9.5275680000000005</v>
      </c>
      <c r="AW47" s="453">
        <v>17.239004999999999</v>
      </c>
      <c r="AX47" s="453">
        <v>31.844531700000001</v>
      </c>
      <c r="AY47" s="453">
        <v>14.310964</v>
      </c>
      <c r="AZ47" s="454">
        <v>10.72236356</v>
      </c>
      <c r="BA47" s="453">
        <v>139.55804588000001</v>
      </c>
      <c r="BB47" s="453">
        <v>11.171059</v>
      </c>
      <c r="BC47" s="454">
        <v>15.278594999999999</v>
      </c>
      <c r="BE47" s="85">
        <v>0</v>
      </c>
      <c r="BF47" s="85">
        <v>0</v>
      </c>
      <c r="BG47" s="85">
        <v>0</v>
      </c>
      <c r="BH47" s="85">
        <v>0</v>
      </c>
      <c r="BI47" s="85">
        <v>0</v>
      </c>
      <c r="BJ47" s="85">
        <v>0</v>
      </c>
      <c r="BK47" s="85">
        <v>0</v>
      </c>
      <c r="BL47" s="85">
        <v>0</v>
      </c>
      <c r="BM47" s="85">
        <v>0</v>
      </c>
      <c r="BN47" s="85">
        <v>0</v>
      </c>
      <c r="BO47" s="85">
        <v>0</v>
      </c>
      <c r="BP47" s="85">
        <v>0</v>
      </c>
    </row>
    <row r="48" spans="2:68" ht="20.45" customHeight="1">
      <c r="B48" s="400" t="s">
        <v>360</v>
      </c>
      <c r="C48" s="452">
        <v>135735.91773715999</v>
      </c>
      <c r="D48" s="453">
        <v>38794.581870739996</v>
      </c>
      <c r="E48" s="453">
        <v>15230.577429999999</v>
      </c>
      <c r="F48" s="453">
        <v>26983.278747110002</v>
      </c>
      <c r="G48" s="454">
        <v>11371.372025889999</v>
      </c>
      <c r="H48" s="453">
        <v>2755.0171289999998</v>
      </c>
      <c r="I48" s="453">
        <v>5335.2410920000002</v>
      </c>
      <c r="J48" s="453">
        <v>2915.5090850000001</v>
      </c>
      <c r="K48" s="453">
        <v>1601.8184196700001</v>
      </c>
      <c r="L48" s="454">
        <v>3521.4276542199996</v>
      </c>
      <c r="M48" s="453">
        <v>12002.768063209998</v>
      </c>
      <c r="N48" s="453">
        <v>5781.0546599999998</v>
      </c>
      <c r="O48" s="453">
        <v>1454.25832588</v>
      </c>
      <c r="P48" s="453">
        <v>40.991019919999999</v>
      </c>
      <c r="Q48" s="454">
        <v>144.10597799999999</v>
      </c>
      <c r="R48" s="453">
        <v>300.01562899999999</v>
      </c>
      <c r="S48" s="453">
        <v>276.73828300000002</v>
      </c>
      <c r="T48" s="453">
        <v>553.16037614000004</v>
      </c>
      <c r="U48" s="453">
        <v>132.32078899999999</v>
      </c>
      <c r="V48" s="454">
        <v>1063.7581259999999</v>
      </c>
      <c r="W48" s="453">
        <v>549.880988</v>
      </c>
      <c r="X48" s="453">
        <v>76.632743000000005</v>
      </c>
      <c r="Y48" s="453">
        <v>125.62906</v>
      </c>
      <c r="Z48" s="453">
        <v>191.84247199999999</v>
      </c>
      <c r="AA48" s="454">
        <v>476.98250000000002</v>
      </c>
      <c r="AB48" s="453">
        <v>257.14549899999997</v>
      </c>
      <c r="AC48" s="453">
        <v>343.05976399999997</v>
      </c>
      <c r="AD48" s="453">
        <v>0.15126000000000001</v>
      </c>
      <c r="AE48" s="453">
        <v>859.94125096000005</v>
      </c>
      <c r="AF48" s="454">
        <v>1451.531211</v>
      </c>
      <c r="AG48" s="453">
        <v>9.7562739999999994</v>
      </c>
      <c r="AH48" s="453">
        <v>59.199347000000003</v>
      </c>
      <c r="AI48" s="453">
        <v>17.353876</v>
      </c>
      <c r="AJ48" s="453">
        <v>493.61087099999997</v>
      </c>
      <c r="AK48" s="454">
        <v>58.225385000000003</v>
      </c>
      <c r="AL48" s="453">
        <v>44.051775520000007</v>
      </c>
      <c r="AM48" s="453">
        <v>23.42487393</v>
      </c>
      <c r="AN48" s="453">
        <v>3.3382000000000001</v>
      </c>
      <c r="AO48" s="453">
        <v>18.832146999999999</v>
      </c>
      <c r="AP48" s="454">
        <v>6.0198079699999996</v>
      </c>
      <c r="AQ48" s="453">
        <v>0.37747199999999997</v>
      </c>
      <c r="AR48" s="453">
        <v>43.897559000000001</v>
      </c>
      <c r="AS48" s="453">
        <v>10.683588630000001</v>
      </c>
      <c r="AT48" s="453">
        <v>0</v>
      </c>
      <c r="AU48" s="454">
        <v>14.746506</v>
      </c>
      <c r="AV48" s="453">
        <v>3.579942</v>
      </c>
      <c r="AW48" s="453">
        <v>208.76769300000001</v>
      </c>
      <c r="AX48" s="453">
        <v>4.0935892599999999</v>
      </c>
      <c r="AY48" s="453">
        <v>0</v>
      </c>
      <c r="AZ48" s="454">
        <v>0</v>
      </c>
      <c r="BA48" s="453">
        <v>6.5248251100000001</v>
      </c>
      <c r="BB48" s="453">
        <v>90.785437000000002</v>
      </c>
      <c r="BC48" s="454">
        <v>27.857116000000001</v>
      </c>
      <c r="BE48" s="85">
        <v>0</v>
      </c>
      <c r="BF48" s="85">
        <v>0</v>
      </c>
      <c r="BG48" s="85">
        <v>0</v>
      </c>
      <c r="BH48" s="85">
        <v>0</v>
      </c>
      <c r="BI48" s="85">
        <v>0</v>
      </c>
      <c r="BJ48" s="85">
        <v>0</v>
      </c>
      <c r="BK48" s="85">
        <v>0</v>
      </c>
      <c r="BL48" s="85">
        <v>0</v>
      </c>
      <c r="BM48" s="85">
        <v>0</v>
      </c>
      <c r="BN48" s="85">
        <v>0</v>
      </c>
      <c r="BO48" s="85">
        <v>0</v>
      </c>
      <c r="BP48" s="85">
        <v>0</v>
      </c>
    </row>
    <row r="49" spans="1:104" ht="20.45" customHeight="1">
      <c r="B49" s="400" t="s">
        <v>361</v>
      </c>
      <c r="C49" s="452">
        <v>43452.275193480004</v>
      </c>
      <c r="D49" s="453">
        <v>4937.0974367099998</v>
      </c>
      <c r="E49" s="453">
        <v>5824.3095350000003</v>
      </c>
      <c r="F49" s="453">
        <v>4224.28332563</v>
      </c>
      <c r="G49" s="454">
        <v>7256.5454058300002</v>
      </c>
      <c r="H49" s="453">
        <v>1177.4903979999999</v>
      </c>
      <c r="I49" s="453">
        <v>2833.4366610000002</v>
      </c>
      <c r="J49" s="453">
        <v>481.48176100000001</v>
      </c>
      <c r="K49" s="453">
        <v>889.66194428999995</v>
      </c>
      <c r="L49" s="454">
        <v>2491.95171506</v>
      </c>
      <c r="M49" s="453">
        <v>4031.23678707</v>
      </c>
      <c r="N49" s="453">
        <v>1371.958216</v>
      </c>
      <c r="O49" s="453">
        <v>2664.3142857600001</v>
      </c>
      <c r="P49" s="453">
        <v>468.20874533</v>
      </c>
      <c r="Q49" s="454">
        <v>257.09177299999999</v>
      </c>
      <c r="R49" s="453">
        <v>260.557256</v>
      </c>
      <c r="S49" s="453">
        <v>223.02520999999999</v>
      </c>
      <c r="T49" s="453">
        <v>824.84577678999995</v>
      </c>
      <c r="U49" s="453">
        <v>164.77503899999999</v>
      </c>
      <c r="V49" s="454">
        <v>188.96964500000001</v>
      </c>
      <c r="W49" s="453">
        <v>417.15308599999997</v>
      </c>
      <c r="X49" s="453">
        <v>119.261183</v>
      </c>
      <c r="Y49" s="453">
        <v>8.632657</v>
      </c>
      <c r="Z49" s="453">
        <v>96.882150999999993</v>
      </c>
      <c r="AA49" s="454">
        <v>822.85139800000002</v>
      </c>
      <c r="AB49" s="453">
        <v>212.24614299999999</v>
      </c>
      <c r="AC49" s="453">
        <v>4.9522700000000004</v>
      </c>
      <c r="AD49" s="453">
        <v>0</v>
      </c>
      <c r="AE49" s="453">
        <v>0</v>
      </c>
      <c r="AF49" s="454">
        <v>237.96191899999999</v>
      </c>
      <c r="AG49" s="453">
        <v>99.786597999999998</v>
      </c>
      <c r="AH49" s="453">
        <v>51.742403000000003</v>
      </c>
      <c r="AI49" s="453">
        <v>0</v>
      </c>
      <c r="AJ49" s="453">
        <v>427.49765100000002</v>
      </c>
      <c r="AK49" s="454">
        <v>20.766893</v>
      </c>
      <c r="AL49" s="453">
        <v>84.800577860000004</v>
      </c>
      <c r="AM49" s="453">
        <v>81.181107330000003</v>
      </c>
      <c r="AN49" s="453">
        <v>49.433478000000001</v>
      </c>
      <c r="AO49" s="453">
        <v>0.177504</v>
      </c>
      <c r="AP49" s="454">
        <v>0</v>
      </c>
      <c r="AQ49" s="453">
        <v>0</v>
      </c>
      <c r="AR49" s="453">
        <v>95.123347999999993</v>
      </c>
      <c r="AS49" s="453">
        <v>11.949877820000001</v>
      </c>
      <c r="AT49" s="453">
        <v>9.6027310000000003</v>
      </c>
      <c r="AU49" s="454">
        <v>0.56261000000000005</v>
      </c>
      <c r="AV49" s="453">
        <v>11.573702000000001</v>
      </c>
      <c r="AW49" s="453">
        <v>0</v>
      </c>
      <c r="AX49" s="453">
        <v>0</v>
      </c>
      <c r="AY49" s="453">
        <v>0</v>
      </c>
      <c r="AZ49" s="454">
        <v>0</v>
      </c>
      <c r="BA49" s="453">
        <v>6.319</v>
      </c>
      <c r="BB49" s="453">
        <v>0</v>
      </c>
      <c r="BC49" s="454">
        <v>10.575989</v>
      </c>
      <c r="BE49" s="85">
        <v>0</v>
      </c>
      <c r="BF49" s="85">
        <v>0</v>
      </c>
      <c r="BG49" s="85">
        <v>0</v>
      </c>
      <c r="BH49" s="85">
        <v>0</v>
      </c>
      <c r="BI49" s="85">
        <v>0</v>
      </c>
      <c r="BJ49" s="85">
        <v>0</v>
      </c>
      <c r="BK49" s="85">
        <v>0</v>
      </c>
      <c r="BL49" s="85">
        <v>0</v>
      </c>
      <c r="BM49" s="85">
        <v>0</v>
      </c>
      <c r="BN49" s="85">
        <v>0</v>
      </c>
      <c r="BO49" s="85">
        <v>0</v>
      </c>
      <c r="BP49" s="85">
        <v>0</v>
      </c>
    </row>
    <row r="50" spans="1:104" ht="20.45" customHeight="1">
      <c r="B50" s="400" t="s">
        <v>362</v>
      </c>
      <c r="C50" s="452">
        <v>81775.577235669989</v>
      </c>
      <c r="D50" s="453">
        <v>3202.9338183</v>
      </c>
      <c r="E50" s="453">
        <v>5583.8677729999999</v>
      </c>
      <c r="F50" s="453">
        <v>5320.9188075200009</v>
      </c>
      <c r="G50" s="454">
        <v>15187.183660229999</v>
      </c>
      <c r="H50" s="453">
        <v>5225.4780890000002</v>
      </c>
      <c r="I50" s="453">
        <v>5018.2661289999996</v>
      </c>
      <c r="J50" s="453">
        <v>38303.308907999999</v>
      </c>
      <c r="K50" s="453">
        <v>0</v>
      </c>
      <c r="L50" s="454">
        <v>849.33605684000008</v>
      </c>
      <c r="M50" s="453">
        <v>312.21736612000001</v>
      </c>
      <c r="N50" s="453">
        <v>310.11283400000002</v>
      </c>
      <c r="O50" s="453">
        <v>1487.2463026500002</v>
      </c>
      <c r="P50" s="453">
        <v>68.565783849999988</v>
      </c>
      <c r="Q50" s="454">
        <v>17.401226000000001</v>
      </c>
      <c r="R50" s="453">
        <v>411.308179</v>
      </c>
      <c r="S50" s="453">
        <v>0</v>
      </c>
      <c r="T50" s="453">
        <v>2.177546</v>
      </c>
      <c r="U50" s="453">
        <v>3.391508</v>
      </c>
      <c r="V50" s="454">
        <v>20.622129000000001</v>
      </c>
      <c r="W50" s="453">
        <v>144.21423100000001</v>
      </c>
      <c r="X50" s="453">
        <v>18.801226</v>
      </c>
      <c r="Y50" s="453">
        <v>0</v>
      </c>
      <c r="Z50" s="453">
        <v>3.452226</v>
      </c>
      <c r="AA50" s="454">
        <v>0.206456</v>
      </c>
      <c r="AB50" s="453">
        <v>4.5385520000000001</v>
      </c>
      <c r="AC50" s="453">
        <v>0.35</v>
      </c>
      <c r="AD50" s="453">
        <v>0</v>
      </c>
      <c r="AE50" s="453">
        <v>68.126880029999995</v>
      </c>
      <c r="AF50" s="454">
        <v>37.372598000000004</v>
      </c>
      <c r="AG50" s="453">
        <v>2.762769</v>
      </c>
      <c r="AH50" s="453">
        <v>17.589113000000001</v>
      </c>
      <c r="AI50" s="453">
        <v>0</v>
      </c>
      <c r="AJ50" s="453">
        <v>15.429994000000001</v>
      </c>
      <c r="AK50" s="454">
        <v>0</v>
      </c>
      <c r="AL50" s="453">
        <v>17.429112870000001</v>
      </c>
      <c r="AM50" s="453">
        <v>2.4015272599999999</v>
      </c>
      <c r="AN50" s="453">
        <v>1.310441</v>
      </c>
      <c r="AO50" s="453">
        <v>0</v>
      </c>
      <c r="AP50" s="454">
        <v>0</v>
      </c>
      <c r="AQ50" s="453">
        <v>67.543152000000006</v>
      </c>
      <c r="AR50" s="453">
        <v>2.3725770000000002</v>
      </c>
      <c r="AS50" s="453">
        <v>0</v>
      </c>
      <c r="AT50" s="453">
        <v>0</v>
      </c>
      <c r="AU50" s="454">
        <v>17.401226000000001</v>
      </c>
      <c r="AV50" s="453">
        <v>0</v>
      </c>
      <c r="AW50" s="453">
        <v>17.429113000000001</v>
      </c>
      <c r="AX50" s="453">
        <v>0</v>
      </c>
      <c r="AY50" s="453">
        <v>0.25000099999999997</v>
      </c>
      <c r="AZ50" s="454">
        <v>12.259924</v>
      </c>
      <c r="BA50" s="453">
        <v>0</v>
      </c>
      <c r="BB50" s="453">
        <v>0</v>
      </c>
      <c r="BC50" s="454">
        <v>0</v>
      </c>
      <c r="BE50" s="85">
        <v>0</v>
      </c>
      <c r="BF50" s="85">
        <v>0</v>
      </c>
      <c r="BG50" s="85">
        <v>0</v>
      </c>
      <c r="BH50" s="85">
        <v>0</v>
      </c>
      <c r="BI50" s="85">
        <v>0</v>
      </c>
      <c r="BJ50" s="85">
        <v>0</v>
      </c>
      <c r="BK50" s="85">
        <v>0</v>
      </c>
      <c r="BL50" s="85">
        <v>0</v>
      </c>
      <c r="BM50" s="85">
        <v>0</v>
      </c>
      <c r="BN50" s="85">
        <v>0</v>
      </c>
      <c r="BO50" s="85">
        <v>0</v>
      </c>
      <c r="BP50" s="85">
        <v>0</v>
      </c>
    </row>
    <row r="51" spans="1:104" ht="20.45" customHeight="1">
      <c r="B51" s="400" t="s">
        <v>363</v>
      </c>
      <c r="C51" s="452">
        <v>148808.28256965999</v>
      </c>
      <c r="D51" s="453">
        <v>39831.159230609999</v>
      </c>
      <c r="E51" s="453">
        <v>26583.53816</v>
      </c>
      <c r="F51" s="453">
        <v>1638.43539925</v>
      </c>
      <c r="G51" s="454">
        <v>36010.193874750003</v>
      </c>
      <c r="H51" s="453">
        <v>7793.1870689999996</v>
      </c>
      <c r="I51" s="453">
        <v>7027.3478800000003</v>
      </c>
      <c r="J51" s="453">
        <v>4833.4729930000003</v>
      </c>
      <c r="K51" s="453">
        <v>2272.93837325</v>
      </c>
      <c r="L51" s="454">
        <v>3316.4830471</v>
      </c>
      <c r="M51" s="453">
        <v>635.68234509000001</v>
      </c>
      <c r="N51" s="453">
        <v>739.42140500000005</v>
      </c>
      <c r="O51" s="453">
        <v>1690.0267709000002</v>
      </c>
      <c r="P51" s="453">
        <v>910.33803162000004</v>
      </c>
      <c r="Q51" s="454">
        <v>454.719469</v>
      </c>
      <c r="R51" s="453">
        <v>705.10497499999997</v>
      </c>
      <c r="S51" s="453">
        <v>96.338267000000002</v>
      </c>
      <c r="T51" s="453">
        <v>1835.5492246900001</v>
      </c>
      <c r="U51" s="453">
        <v>273.220733</v>
      </c>
      <c r="V51" s="454">
        <v>533.13445400000001</v>
      </c>
      <c r="W51" s="453">
        <v>1089.52494</v>
      </c>
      <c r="X51" s="453">
        <v>1343.6456009999999</v>
      </c>
      <c r="Y51" s="453">
        <v>314.18371200000001</v>
      </c>
      <c r="Z51" s="453">
        <v>1567.898023</v>
      </c>
      <c r="AA51" s="454">
        <v>2395.9071140000001</v>
      </c>
      <c r="AB51" s="453">
        <v>596.985952</v>
      </c>
      <c r="AC51" s="453">
        <v>178.92884900000001</v>
      </c>
      <c r="AD51" s="453">
        <v>175.65641299999999</v>
      </c>
      <c r="AE51" s="453">
        <v>481.46231067000002</v>
      </c>
      <c r="AF51" s="454">
        <v>218.214054</v>
      </c>
      <c r="AG51" s="453">
        <v>47.678086</v>
      </c>
      <c r="AH51" s="453">
        <v>0</v>
      </c>
      <c r="AI51" s="453">
        <v>145.01260099999999</v>
      </c>
      <c r="AJ51" s="453">
        <v>139.174351</v>
      </c>
      <c r="AK51" s="454">
        <v>699.77485799999999</v>
      </c>
      <c r="AL51" s="453">
        <v>157.70599669999999</v>
      </c>
      <c r="AM51" s="453">
        <v>29.943384999999999</v>
      </c>
      <c r="AN51" s="453">
        <v>36.886108999999998</v>
      </c>
      <c r="AO51" s="453">
        <v>579.69192399999997</v>
      </c>
      <c r="AP51" s="454">
        <v>413.79799056999997</v>
      </c>
      <c r="AQ51" s="453">
        <v>0</v>
      </c>
      <c r="AR51" s="453">
        <v>48.924362000000002</v>
      </c>
      <c r="AS51" s="453">
        <v>77.44349948</v>
      </c>
      <c r="AT51" s="453">
        <v>75.742312999999996</v>
      </c>
      <c r="AU51" s="454">
        <v>178.962538</v>
      </c>
      <c r="AV51" s="453">
        <v>7.5944539999999998</v>
      </c>
      <c r="AW51" s="453">
        <v>5.4701789999999999</v>
      </c>
      <c r="AX51" s="453">
        <v>405.08991398000001</v>
      </c>
      <c r="AY51" s="453">
        <v>0</v>
      </c>
      <c r="AZ51" s="454">
        <v>2.1432009999999999</v>
      </c>
      <c r="BA51" s="453">
        <v>0</v>
      </c>
      <c r="BB51" s="453">
        <v>6.3270000000000007E-2</v>
      </c>
      <c r="BC51" s="454">
        <v>214.48486700000001</v>
      </c>
      <c r="BE51" s="85">
        <v>0</v>
      </c>
      <c r="BF51" s="85">
        <v>0</v>
      </c>
      <c r="BG51" s="85">
        <v>0</v>
      </c>
      <c r="BH51" s="85">
        <v>0</v>
      </c>
      <c r="BI51" s="85">
        <v>0</v>
      </c>
      <c r="BJ51" s="85">
        <v>0</v>
      </c>
      <c r="BK51" s="85">
        <v>0</v>
      </c>
      <c r="BL51" s="85">
        <v>0</v>
      </c>
      <c r="BM51" s="85">
        <v>0</v>
      </c>
      <c r="BN51" s="85">
        <v>0</v>
      </c>
      <c r="BO51" s="85">
        <v>0</v>
      </c>
      <c r="BP51" s="85">
        <v>0</v>
      </c>
    </row>
    <row r="52" spans="1:104" ht="20.45" customHeight="1">
      <c r="B52" s="400" t="s">
        <v>364</v>
      </c>
      <c r="C52" s="452">
        <v>82553.681217499994</v>
      </c>
      <c r="D52" s="453">
        <v>7655.65172351</v>
      </c>
      <c r="E52" s="453">
        <v>13374.136323000001</v>
      </c>
      <c r="F52" s="453">
        <v>9311.3584546000002</v>
      </c>
      <c r="G52" s="454">
        <v>25720.70180798</v>
      </c>
      <c r="H52" s="453">
        <v>4721.7372450000003</v>
      </c>
      <c r="I52" s="453">
        <v>7345.7866350000004</v>
      </c>
      <c r="J52" s="453">
        <v>51.355679000000002</v>
      </c>
      <c r="K52" s="453">
        <v>2095.6524402700002</v>
      </c>
      <c r="L52" s="454">
        <v>611.78614053999991</v>
      </c>
      <c r="M52" s="453">
        <v>0</v>
      </c>
      <c r="N52" s="453">
        <v>0</v>
      </c>
      <c r="O52" s="453">
        <v>2961.3162964499998</v>
      </c>
      <c r="P52" s="453">
        <v>105.78153365999999</v>
      </c>
      <c r="Q52" s="454">
        <v>0</v>
      </c>
      <c r="R52" s="453">
        <v>272.088165</v>
      </c>
      <c r="S52" s="453">
        <v>0</v>
      </c>
      <c r="T52" s="453">
        <v>878.00751389000004</v>
      </c>
      <c r="U52" s="453">
        <v>33.410097</v>
      </c>
      <c r="V52" s="454">
        <v>7.9578559999999996</v>
      </c>
      <c r="W52" s="453">
        <v>304.55519299999997</v>
      </c>
      <c r="X52" s="453">
        <v>2255.5684900000001</v>
      </c>
      <c r="Y52" s="453">
        <v>0</v>
      </c>
      <c r="Z52" s="453">
        <v>327.56734599999999</v>
      </c>
      <c r="AA52" s="454">
        <v>203.58386999999999</v>
      </c>
      <c r="AB52" s="453">
        <v>458.67099899999999</v>
      </c>
      <c r="AC52" s="453">
        <v>0</v>
      </c>
      <c r="AD52" s="453">
        <v>0</v>
      </c>
      <c r="AE52" s="453">
        <v>40.489504740000001</v>
      </c>
      <c r="AF52" s="454">
        <v>272.44228299999997</v>
      </c>
      <c r="AG52" s="453">
        <v>145.00979100000001</v>
      </c>
      <c r="AH52" s="453">
        <v>0</v>
      </c>
      <c r="AI52" s="453">
        <v>4.6977070000000003</v>
      </c>
      <c r="AJ52" s="453">
        <v>75.830906999999996</v>
      </c>
      <c r="AK52" s="454">
        <v>1448.0531309999999</v>
      </c>
      <c r="AL52" s="453">
        <v>26.19417464</v>
      </c>
      <c r="AM52" s="453">
        <v>86.461117220000006</v>
      </c>
      <c r="AN52" s="453">
        <v>0.226553</v>
      </c>
      <c r="AO52" s="453">
        <v>15.657598</v>
      </c>
      <c r="AP52" s="454">
        <v>7.7220292099999996</v>
      </c>
      <c r="AQ52" s="453">
        <v>1.4660359999999999</v>
      </c>
      <c r="AR52" s="453">
        <v>1.4750700000000001</v>
      </c>
      <c r="AS52" s="453">
        <v>1.37718596</v>
      </c>
      <c r="AT52" s="453">
        <v>75.895572999999999</v>
      </c>
      <c r="AU52" s="454">
        <v>7.973878</v>
      </c>
      <c r="AV52" s="453">
        <v>25.429797000000001</v>
      </c>
      <c r="AW52" s="453">
        <v>15.920994</v>
      </c>
      <c r="AX52" s="453">
        <v>1600.8916218299998</v>
      </c>
      <c r="AY52" s="453">
        <v>0</v>
      </c>
      <c r="AZ52" s="454">
        <v>0</v>
      </c>
      <c r="BA52" s="453">
        <v>0</v>
      </c>
      <c r="BB52" s="453">
        <v>3.7924570000000002</v>
      </c>
      <c r="BC52" s="454">
        <v>0</v>
      </c>
      <c r="BE52" s="85">
        <v>0</v>
      </c>
      <c r="BF52" s="85">
        <v>0</v>
      </c>
      <c r="BG52" s="85">
        <v>0</v>
      </c>
      <c r="BH52" s="85">
        <v>0</v>
      </c>
      <c r="BI52" s="85">
        <v>0</v>
      </c>
      <c r="BJ52" s="85">
        <v>0</v>
      </c>
      <c r="BK52" s="85">
        <v>0</v>
      </c>
      <c r="BL52" s="85">
        <v>0</v>
      </c>
      <c r="BM52" s="85">
        <v>0</v>
      </c>
      <c r="BN52" s="85">
        <v>0</v>
      </c>
      <c r="BO52" s="85">
        <v>0</v>
      </c>
      <c r="BP52" s="85">
        <v>0</v>
      </c>
    </row>
    <row r="53" spans="1:104" ht="20.45" customHeight="1">
      <c r="B53" s="400" t="s">
        <v>365</v>
      </c>
      <c r="C53" s="452">
        <v>214.92657024000002</v>
      </c>
      <c r="D53" s="453">
        <v>178.77106599999999</v>
      </c>
      <c r="E53" s="453">
        <v>0</v>
      </c>
      <c r="F53" s="453">
        <v>0</v>
      </c>
      <c r="G53" s="454">
        <v>0</v>
      </c>
      <c r="H53" s="453">
        <v>0</v>
      </c>
      <c r="I53" s="453">
        <v>0</v>
      </c>
      <c r="J53" s="453">
        <v>0</v>
      </c>
      <c r="K53" s="453">
        <v>0</v>
      </c>
      <c r="L53" s="454">
        <v>0</v>
      </c>
      <c r="M53" s="453">
        <v>0</v>
      </c>
      <c r="N53" s="453">
        <v>0</v>
      </c>
      <c r="O53" s="453">
        <v>0</v>
      </c>
      <c r="P53" s="453">
        <v>0</v>
      </c>
      <c r="Q53" s="454">
        <v>0</v>
      </c>
      <c r="R53" s="453">
        <v>0</v>
      </c>
      <c r="S53" s="453">
        <v>0</v>
      </c>
      <c r="T53" s="453">
        <v>0</v>
      </c>
      <c r="U53" s="453">
        <v>0</v>
      </c>
      <c r="V53" s="454">
        <v>0</v>
      </c>
      <c r="W53" s="453">
        <v>0</v>
      </c>
      <c r="X53" s="453">
        <v>0</v>
      </c>
      <c r="Y53" s="453">
        <v>0</v>
      </c>
      <c r="Z53" s="453">
        <v>0</v>
      </c>
      <c r="AA53" s="454">
        <v>0</v>
      </c>
      <c r="AB53" s="453">
        <v>0</v>
      </c>
      <c r="AC53" s="453">
        <v>0</v>
      </c>
      <c r="AD53" s="453">
        <v>0</v>
      </c>
      <c r="AE53" s="453">
        <v>0</v>
      </c>
      <c r="AF53" s="454">
        <v>0</v>
      </c>
      <c r="AG53" s="453">
        <v>0</v>
      </c>
      <c r="AH53" s="453">
        <v>0</v>
      </c>
      <c r="AI53" s="453">
        <v>23.080134999999999</v>
      </c>
      <c r="AJ53" s="453">
        <v>0</v>
      </c>
      <c r="AK53" s="454">
        <v>0</v>
      </c>
      <c r="AL53" s="453">
        <v>3.68472321</v>
      </c>
      <c r="AM53" s="453">
        <v>0</v>
      </c>
      <c r="AN53" s="453">
        <v>0</v>
      </c>
      <c r="AO53" s="453">
        <v>0</v>
      </c>
      <c r="AP53" s="454">
        <v>9.3906460299999992</v>
      </c>
      <c r="AQ53" s="453">
        <v>0</v>
      </c>
      <c r="AR53" s="453">
        <v>0</v>
      </c>
      <c r="AS53" s="453">
        <v>0</v>
      </c>
      <c r="AT53" s="453">
        <v>0</v>
      </c>
      <c r="AU53" s="454">
        <v>0</v>
      </c>
      <c r="AV53" s="453">
        <v>0</v>
      </c>
      <c r="AW53" s="453">
        <v>0</v>
      </c>
      <c r="AX53" s="453">
        <v>0</v>
      </c>
      <c r="AY53" s="453">
        <v>0</v>
      </c>
      <c r="AZ53" s="454">
        <v>0</v>
      </c>
      <c r="BA53" s="453">
        <v>0</v>
      </c>
      <c r="BB53" s="453">
        <v>0</v>
      </c>
      <c r="BC53" s="454">
        <v>0</v>
      </c>
      <c r="BE53" s="85">
        <v>0</v>
      </c>
      <c r="BF53" s="85">
        <v>0</v>
      </c>
      <c r="BG53" s="85">
        <v>0</v>
      </c>
      <c r="BH53" s="85">
        <v>0</v>
      </c>
      <c r="BI53" s="85">
        <v>0</v>
      </c>
      <c r="BJ53" s="85">
        <v>0</v>
      </c>
      <c r="BK53" s="85">
        <v>0</v>
      </c>
      <c r="BL53" s="85">
        <v>0</v>
      </c>
      <c r="BM53" s="85">
        <v>0</v>
      </c>
      <c r="BN53" s="85">
        <v>0</v>
      </c>
      <c r="BO53" s="85">
        <v>0</v>
      </c>
      <c r="BP53" s="85">
        <v>0</v>
      </c>
    </row>
    <row r="54" spans="1:104" ht="20.45" customHeight="1">
      <c r="B54" s="400" t="s">
        <v>366</v>
      </c>
      <c r="C54" s="452">
        <v>7389.8450303099999</v>
      </c>
      <c r="D54" s="453">
        <v>0</v>
      </c>
      <c r="E54" s="453">
        <v>1735.229225</v>
      </c>
      <c r="F54" s="453">
        <v>1004.6804703099999</v>
      </c>
      <c r="G54" s="454">
        <v>0</v>
      </c>
      <c r="H54" s="453">
        <v>0</v>
      </c>
      <c r="I54" s="453">
        <v>0</v>
      </c>
      <c r="J54" s="453">
        <v>4381.9940889999998</v>
      </c>
      <c r="K54" s="453">
        <v>0</v>
      </c>
      <c r="L54" s="454">
        <v>99.637541760000005</v>
      </c>
      <c r="M54" s="453">
        <v>0</v>
      </c>
      <c r="N54" s="453">
        <v>0</v>
      </c>
      <c r="O54" s="453">
        <v>37.970236240000006</v>
      </c>
      <c r="P54" s="453">
        <v>0</v>
      </c>
      <c r="Q54" s="454">
        <v>0</v>
      </c>
      <c r="R54" s="453">
        <v>55.811186999999997</v>
      </c>
      <c r="S54" s="453">
        <v>0</v>
      </c>
      <c r="T54" s="453">
        <v>0</v>
      </c>
      <c r="U54" s="453">
        <v>0</v>
      </c>
      <c r="V54" s="454">
        <v>0</v>
      </c>
      <c r="W54" s="453">
        <v>0</v>
      </c>
      <c r="X54" s="453">
        <v>0</v>
      </c>
      <c r="Y54" s="453">
        <v>0</v>
      </c>
      <c r="Z54" s="453">
        <v>74.522281000000007</v>
      </c>
      <c r="AA54" s="454">
        <v>0</v>
      </c>
      <c r="AB54" s="453">
        <v>0</v>
      </c>
      <c r="AC54" s="453">
        <v>0</v>
      </c>
      <c r="AD54" s="453">
        <v>0</v>
      </c>
      <c r="AE54" s="453">
        <v>0</v>
      </c>
      <c r="AF54" s="454">
        <v>0</v>
      </c>
      <c r="AG54" s="453">
        <v>0</v>
      </c>
      <c r="AH54" s="453">
        <v>0</v>
      </c>
      <c r="AI54" s="453">
        <v>0</v>
      </c>
      <c r="AJ54" s="453">
        <v>0</v>
      </c>
      <c r="AK54" s="454">
        <v>0</v>
      </c>
      <c r="AL54" s="453">
        <v>0</v>
      </c>
      <c r="AM54" s="453">
        <v>0</v>
      </c>
      <c r="AN54" s="453">
        <v>0</v>
      </c>
      <c r="AO54" s="453">
        <v>0</v>
      </c>
      <c r="AP54" s="454">
        <v>0</v>
      </c>
      <c r="AQ54" s="453">
        <v>0</v>
      </c>
      <c r="AR54" s="453">
        <v>0</v>
      </c>
      <c r="AS54" s="453">
        <v>0</v>
      </c>
      <c r="AT54" s="453">
        <v>0</v>
      </c>
      <c r="AU54" s="454">
        <v>0</v>
      </c>
      <c r="AV54" s="453">
        <v>0</v>
      </c>
      <c r="AW54" s="453">
        <v>0</v>
      </c>
      <c r="AX54" s="453">
        <v>0</v>
      </c>
      <c r="AY54" s="453">
        <v>0</v>
      </c>
      <c r="AZ54" s="454">
        <v>0</v>
      </c>
      <c r="BA54" s="453">
        <v>0</v>
      </c>
      <c r="BB54" s="453">
        <v>0</v>
      </c>
      <c r="BC54" s="454">
        <v>0</v>
      </c>
      <c r="BE54" s="85">
        <v>0</v>
      </c>
      <c r="BF54" s="85">
        <v>0</v>
      </c>
      <c r="BG54" s="85">
        <v>0</v>
      </c>
      <c r="BH54" s="85">
        <v>0</v>
      </c>
      <c r="BI54" s="85">
        <v>0</v>
      </c>
      <c r="BJ54" s="85">
        <v>0</v>
      </c>
      <c r="BK54" s="85">
        <v>0</v>
      </c>
      <c r="BL54" s="85">
        <v>0</v>
      </c>
      <c r="BM54" s="85">
        <v>0</v>
      </c>
      <c r="BN54" s="85">
        <v>0</v>
      </c>
      <c r="BO54" s="85">
        <v>0</v>
      </c>
      <c r="BP54" s="85">
        <v>0</v>
      </c>
    </row>
    <row r="55" spans="1:104" ht="20.45" customHeight="1">
      <c r="B55" s="400"/>
      <c r="C55" s="452"/>
      <c r="D55" s="453"/>
      <c r="E55" s="453"/>
      <c r="F55" s="453"/>
      <c r="G55" s="454"/>
      <c r="H55" s="453"/>
      <c r="I55" s="453"/>
      <c r="J55" s="453"/>
      <c r="K55" s="453"/>
      <c r="L55" s="454"/>
      <c r="M55" s="453"/>
      <c r="N55" s="453"/>
      <c r="O55" s="453"/>
      <c r="P55" s="453"/>
      <c r="Q55" s="454"/>
      <c r="R55" s="453"/>
      <c r="S55" s="453"/>
      <c r="T55" s="453"/>
      <c r="U55" s="453"/>
      <c r="V55" s="454"/>
      <c r="W55" s="453"/>
      <c r="X55" s="453"/>
      <c r="Y55" s="453"/>
      <c r="Z55" s="453"/>
      <c r="AA55" s="454"/>
      <c r="AB55" s="453"/>
      <c r="AC55" s="453"/>
      <c r="AD55" s="453"/>
      <c r="AE55" s="453"/>
      <c r="AF55" s="454"/>
      <c r="AG55" s="453"/>
      <c r="AH55" s="453"/>
      <c r="AI55" s="453"/>
      <c r="AJ55" s="453"/>
      <c r="AK55" s="454"/>
      <c r="AL55" s="453"/>
      <c r="AM55" s="453"/>
      <c r="AN55" s="453"/>
      <c r="AO55" s="453"/>
      <c r="AP55" s="454"/>
      <c r="AQ55" s="453"/>
      <c r="AR55" s="453"/>
      <c r="AS55" s="453"/>
      <c r="AT55" s="453"/>
      <c r="AU55" s="454"/>
      <c r="AV55" s="453"/>
      <c r="AW55" s="453"/>
      <c r="AX55" s="453"/>
      <c r="AY55" s="453"/>
      <c r="AZ55" s="454"/>
      <c r="BA55" s="453"/>
      <c r="BB55" s="453"/>
      <c r="BC55" s="454"/>
    </row>
    <row r="56" spans="1:104" s="95" customFormat="1" ht="23.25" customHeight="1">
      <c r="A56" s="93"/>
      <c r="B56" s="398" t="s">
        <v>367</v>
      </c>
      <c r="C56" s="449">
        <v>13802128.72775173</v>
      </c>
      <c r="D56" s="450">
        <v>3023705.0027895602</v>
      </c>
      <c r="E56" s="450">
        <v>1890776.0127429999</v>
      </c>
      <c r="F56" s="450">
        <v>1753762.42731422</v>
      </c>
      <c r="G56" s="451">
        <v>987125.91853336</v>
      </c>
      <c r="H56" s="450">
        <v>793634.53148500004</v>
      </c>
      <c r="I56" s="450">
        <v>789297.83629500004</v>
      </c>
      <c r="J56" s="450">
        <v>503812.52790400002</v>
      </c>
      <c r="K56" s="450">
        <v>506707.38605934998</v>
      </c>
      <c r="L56" s="451">
        <v>333423.24074679997</v>
      </c>
      <c r="M56" s="450">
        <v>326878.95844553999</v>
      </c>
      <c r="N56" s="450">
        <v>300609.98277300003</v>
      </c>
      <c r="O56" s="450">
        <v>243800.79251596</v>
      </c>
      <c r="P56" s="450">
        <v>259047.83278709001</v>
      </c>
      <c r="Q56" s="451">
        <v>189722.051091</v>
      </c>
      <c r="R56" s="450">
        <v>189293.30299200001</v>
      </c>
      <c r="S56" s="450">
        <v>173140.17052799999</v>
      </c>
      <c r="T56" s="450">
        <v>163166.07857382999</v>
      </c>
      <c r="U56" s="450">
        <v>166283.592171</v>
      </c>
      <c r="V56" s="451">
        <v>155237.18468100001</v>
      </c>
      <c r="W56" s="450">
        <v>152064.667403</v>
      </c>
      <c r="X56" s="450">
        <v>126842.272358</v>
      </c>
      <c r="Y56" s="450">
        <v>117449.182279</v>
      </c>
      <c r="Z56" s="450">
        <v>102602.09306499999</v>
      </c>
      <c r="AA56" s="451">
        <v>53306.148026000003</v>
      </c>
      <c r="AB56" s="450">
        <v>64411.634276999997</v>
      </c>
      <c r="AC56" s="450">
        <v>62974.424625</v>
      </c>
      <c r="AD56" s="450">
        <v>61268.342036000002</v>
      </c>
      <c r="AE56" s="450">
        <v>52532.651981219999</v>
      </c>
      <c r="AF56" s="451">
        <v>48151.988622999997</v>
      </c>
      <c r="AG56" s="450">
        <v>39296.358810999998</v>
      </c>
      <c r="AH56" s="450">
        <v>32297.295601000002</v>
      </c>
      <c r="AI56" s="450">
        <v>18099.15396</v>
      </c>
      <c r="AJ56" s="450">
        <v>20312.186924000001</v>
      </c>
      <c r="AK56" s="451">
        <v>13539.76894</v>
      </c>
      <c r="AL56" s="450">
        <v>14647.171947360001</v>
      </c>
      <c r="AM56" s="450">
        <v>10515.357920100001</v>
      </c>
      <c r="AN56" s="450">
        <v>12242.896570999999</v>
      </c>
      <c r="AO56" s="450">
        <v>7292.5331299999998</v>
      </c>
      <c r="AP56" s="451">
        <v>8743.2375300499989</v>
      </c>
      <c r="AQ56" s="450">
        <v>5525.2536840000002</v>
      </c>
      <c r="AR56" s="450">
        <v>5394.9059109999998</v>
      </c>
      <c r="AS56" s="450">
        <v>4458.49647482</v>
      </c>
      <c r="AT56" s="450">
        <v>3990.6740110000001</v>
      </c>
      <c r="AU56" s="451">
        <v>5539.0191379999997</v>
      </c>
      <c r="AV56" s="450">
        <v>4054.915</v>
      </c>
      <c r="AW56" s="450">
        <v>3593.3579420000001</v>
      </c>
      <c r="AX56" s="450">
        <v>94.564236590000007</v>
      </c>
      <c r="AY56" s="450">
        <v>89.411961000000005</v>
      </c>
      <c r="AZ56" s="451">
        <v>13.13823667</v>
      </c>
      <c r="BA56" s="450">
        <v>89.073371209999991</v>
      </c>
      <c r="BB56" s="450">
        <v>937.88823100000002</v>
      </c>
      <c r="BC56" s="451">
        <v>333.83311800000001</v>
      </c>
      <c r="BD56" s="93"/>
      <c r="BE56" s="93">
        <v>0</v>
      </c>
      <c r="BF56" s="93">
        <v>0</v>
      </c>
      <c r="BG56" s="93">
        <v>0</v>
      </c>
      <c r="BH56" s="93">
        <v>0</v>
      </c>
      <c r="BI56" s="93">
        <v>0</v>
      </c>
      <c r="BJ56" s="93">
        <v>0</v>
      </c>
      <c r="BK56" s="93">
        <v>0</v>
      </c>
      <c r="BL56" s="93">
        <v>0</v>
      </c>
      <c r="BM56" s="93">
        <v>0</v>
      </c>
      <c r="BN56" s="93">
        <v>0</v>
      </c>
      <c r="BO56" s="93">
        <v>0</v>
      </c>
      <c r="BP56" s="93">
        <v>0</v>
      </c>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row>
    <row r="57" spans="1:104" ht="20.45" customHeight="1">
      <c r="B57" s="400"/>
      <c r="C57" s="452"/>
      <c r="D57" s="453"/>
      <c r="E57" s="453"/>
      <c r="F57" s="453"/>
      <c r="G57" s="454"/>
      <c r="H57" s="453"/>
      <c r="I57" s="453"/>
      <c r="J57" s="453"/>
      <c r="K57" s="453"/>
      <c r="L57" s="454"/>
      <c r="M57" s="453"/>
      <c r="N57" s="453"/>
      <c r="O57" s="453"/>
      <c r="P57" s="453"/>
      <c r="Q57" s="454"/>
      <c r="R57" s="453"/>
      <c r="S57" s="453"/>
      <c r="T57" s="453"/>
      <c r="U57" s="453"/>
      <c r="V57" s="454"/>
      <c r="W57" s="453"/>
      <c r="X57" s="453"/>
      <c r="Y57" s="453"/>
      <c r="Z57" s="453"/>
      <c r="AA57" s="454"/>
      <c r="AB57" s="453"/>
      <c r="AC57" s="453"/>
      <c r="AD57" s="453"/>
      <c r="AE57" s="453"/>
      <c r="AF57" s="454"/>
      <c r="AG57" s="453"/>
      <c r="AH57" s="453"/>
      <c r="AI57" s="453"/>
      <c r="AJ57" s="453"/>
      <c r="AK57" s="454"/>
      <c r="AL57" s="453"/>
      <c r="AM57" s="453"/>
      <c r="AN57" s="453"/>
      <c r="AO57" s="453"/>
      <c r="AP57" s="454"/>
      <c r="AQ57" s="453"/>
      <c r="AR57" s="453"/>
      <c r="AS57" s="453"/>
      <c r="AT57" s="453"/>
      <c r="AU57" s="454"/>
      <c r="AV57" s="453"/>
      <c r="AW57" s="453"/>
      <c r="AX57" s="453"/>
      <c r="AY57" s="453"/>
      <c r="AZ57" s="454"/>
      <c r="BA57" s="453"/>
      <c r="BB57" s="453"/>
      <c r="BC57" s="454"/>
    </row>
    <row r="58" spans="1:104" ht="18">
      <c r="B58" s="400" t="s">
        <v>368</v>
      </c>
      <c r="C58" s="452">
        <v>8955918.3649416305</v>
      </c>
      <c r="D58" s="453">
        <v>2115208.7489033099</v>
      </c>
      <c r="E58" s="453">
        <v>1056498.1355719999</v>
      </c>
      <c r="F58" s="453">
        <v>1215957.0560363899</v>
      </c>
      <c r="G58" s="454">
        <v>772664.39893274999</v>
      </c>
      <c r="H58" s="453">
        <v>538198.69215899997</v>
      </c>
      <c r="I58" s="453">
        <v>561231.32104399998</v>
      </c>
      <c r="J58" s="453">
        <v>428776.84531100001</v>
      </c>
      <c r="K58" s="453">
        <v>306276.08039814001</v>
      </c>
      <c r="L58" s="454">
        <v>267193.02671741002</v>
      </c>
      <c r="M58" s="453">
        <v>242006.35145011998</v>
      </c>
      <c r="N58" s="453">
        <v>84851.654727000001</v>
      </c>
      <c r="O58" s="453">
        <v>189254.89798305999</v>
      </c>
      <c r="P58" s="453">
        <v>75205.540644969995</v>
      </c>
      <c r="Q58" s="454">
        <v>73473.467890999993</v>
      </c>
      <c r="R58" s="453">
        <v>56010.391147000002</v>
      </c>
      <c r="S58" s="453">
        <v>129405.889779</v>
      </c>
      <c r="T58" s="453">
        <v>144317.97422319002</v>
      </c>
      <c r="U58" s="453">
        <v>33109.777598000001</v>
      </c>
      <c r="V58" s="454">
        <v>83883.028567999994</v>
      </c>
      <c r="W58" s="453">
        <v>106408.367834</v>
      </c>
      <c r="X58" s="453">
        <v>70666.989218000002</v>
      </c>
      <c r="Y58" s="453">
        <v>0</v>
      </c>
      <c r="Z58" s="453">
        <v>63392.039964000003</v>
      </c>
      <c r="AA58" s="454">
        <v>24735.127406</v>
      </c>
      <c r="AB58" s="453">
        <v>43986.362652999996</v>
      </c>
      <c r="AC58" s="453">
        <v>42299.350596999997</v>
      </c>
      <c r="AD58" s="453">
        <v>20.619416999999999</v>
      </c>
      <c r="AE58" s="453">
        <v>41218.727847610004</v>
      </c>
      <c r="AF58" s="454">
        <v>45616.068917999997</v>
      </c>
      <c r="AG58" s="453">
        <v>34950.161668000001</v>
      </c>
      <c r="AH58" s="453">
        <v>20608.421912999998</v>
      </c>
      <c r="AI58" s="453">
        <v>0</v>
      </c>
      <c r="AJ58" s="453">
        <v>19095.996132</v>
      </c>
      <c r="AK58" s="454">
        <v>12950.815348</v>
      </c>
      <c r="AL58" s="453">
        <v>12669.990743940001</v>
      </c>
      <c r="AM58" s="453">
        <v>9081.2344519599992</v>
      </c>
      <c r="AN58" s="453">
        <v>9990.8770280000008</v>
      </c>
      <c r="AO58" s="453">
        <v>0</v>
      </c>
      <c r="AP58" s="454">
        <v>6638.7342396899994</v>
      </c>
      <c r="AQ58" s="453">
        <v>2531.5729550000001</v>
      </c>
      <c r="AR58" s="453">
        <v>2327.0940770000002</v>
      </c>
      <c r="AS58" s="453">
        <v>361.76710785</v>
      </c>
      <c r="AT58" s="453">
        <v>3059.2972759999998</v>
      </c>
      <c r="AU58" s="454">
        <v>5275.8521360000004</v>
      </c>
      <c r="AV58" s="453">
        <v>288.237909</v>
      </c>
      <c r="AW58" s="453">
        <v>3340.1852199999998</v>
      </c>
      <c r="AX58" s="453">
        <v>23.56555663</v>
      </c>
      <c r="AY58" s="453">
        <v>0</v>
      </c>
      <c r="AZ58" s="454">
        <v>2.5000000000000001E-2</v>
      </c>
      <c r="BA58" s="453">
        <v>5.1504136100000002</v>
      </c>
      <c r="BB58" s="453">
        <v>578.44998999999996</v>
      </c>
      <c r="BC58" s="454">
        <v>274.002836</v>
      </c>
      <c r="BE58" s="85">
        <v>0</v>
      </c>
      <c r="BF58" s="85">
        <v>0</v>
      </c>
      <c r="BG58" s="85">
        <v>0</v>
      </c>
      <c r="BH58" s="85">
        <v>0</v>
      </c>
      <c r="BI58" s="85">
        <v>0</v>
      </c>
      <c r="BJ58" s="85">
        <v>0</v>
      </c>
      <c r="BK58" s="85">
        <v>0</v>
      </c>
      <c r="BL58" s="85">
        <v>0</v>
      </c>
      <c r="BM58" s="85">
        <v>0</v>
      </c>
      <c r="BN58" s="85">
        <v>0</v>
      </c>
      <c r="BO58" s="85">
        <v>0</v>
      </c>
      <c r="BP58" s="85">
        <v>0</v>
      </c>
    </row>
    <row r="59" spans="1:104" ht="20.45" customHeight="1">
      <c r="B59" s="401" t="s">
        <v>369</v>
      </c>
      <c r="C59" s="452">
        <v>5928356.5462062005</v>
      </c>
      <c r="D59" s="453">
        <v>1615768.1736824298</v>
      </c>
      <c r="E59" s="453">
        <v>656611.97498399997</v>
      </c>
      <c r="F59" s="453">
        <v>791815.28806738998</v>
      </c>
      <c r="G59" s="454">
        <v>554136.35551987996</v>
      </c>
      <c r="H59" s="453">
        <v>287312.41192799999</v>
      </c>
      <c r="I59" s="453">
        <v>374701.64373499999</v>
      </c>
      <c r="J59" s="453">
        <v>347511.08414699999</v>
      </c>
      <c r="K59" s="453">
        <v>233557.11699291001</v>
      </c>
      <c r="L59" s="454">
        <v>135621.23390382002</v>
      </c>
      <c r="M59" s="453">
        <v>187287.84496138</v>
      </c>
      <c r="N59" s="453">
        <v>45715.181153999998</v>
      </c>
      <c r="O59" s="453">
        <v>86534.269822140006</v>
      </c>
      <c r="P59" s="453">
        <v>36166.931144769995</v>
      </c>
      <c r="Q59" s="454">
        <v>68497.985807999998</v>
      </c>
      <c r="R59" s="453">
        <v>10213.031457999999</v>
      </c>
      <c r="S59" s="453">
        <v>43917.214338999998</v>
      </c>
      <c r="T59" s="453">
        <v>138736.07906682001</v>
      </c>
      <c r="U59" s="453">
        <v>19579.501220999999</v>
      </c>
      <c r="V59" s="454">
        <v>35783.865805000001</v>
      </c>
      <c r="W59" s="453">
        <v>50975.508097999998</v>
      </c>
      <c r="X59" s="453">
        <v>44465.510743999999</v>
      </c>
      <c r="Y59" s="453">
        <v>0</v>
      </c>
      <c r="Z59" s="453">
        <v>38346.346598999997</v>
      </c>
      <c r="AA59" s="454">
        <v>3926.8624009999999</v>
      </c>
      <c r="AB59" s="453">
        <v>15549.766498999999</v>
      </c>
      <c r="AC59" s="453">
        <v>14789.828739</v>
      </c>
      <c r="AD59" s="453">
        <v>20.619416999999999</v>
      </c>
      <c r="AE59" s="453">
        <v>5862.1436858199995</v>
      </c>
      <c r="AF59" s="454">
        <v>20228.324124999999</v>
      </c>
      <c r="AG59" s="453">
        <v>20431.278306</v>
      </c>
      <c r="AH59" s="453">
        <v>644.59232999999995</v>
      </c>
      <c r="AI59" s="453">
        <v>0</v>
      </c>
      <c r="AJ59" s="453">
        <v>9341.3954040000008</v>
      </c>
      <c r="AK59" s="454">
        <v>12950.815348</v>
      </c>
      <c r="AL59" s="453">
        <v>682.24969633000001</v>
      </c>
      <c r="AM59" s="453">
        <v>1721.2840767299999</v>
      </c>
      <c r="AN59" s="453">
        <v>7801.9695350000002</v>
      </c>
      <c r="AO59" s="453">
        <v>0</v>
      </c>
      <c r="AP59" s="454">
        <v>1286.9756076900001</v>
      </c>
      <c r="AQ59" s="453">
        <v>1.080838</v>
      </c>
      <c r="AR59" s="453">
        <v>1927.295359</v>
      </c>
      <c r="AS59" s="453">
        <v>361.76710785</v>
      </c>
      <c r="AT59" s="453">
        <v>3059.2972759999998</v>
      </c>
      <c r="AU59" s="454">
        <v>2887.5670150000001</v>
      </c>
      <c r="AV59" s="453">
        <v>0</v>
      </c>
      <c r="AW59" s="453">
        <v>1019.709253</v>
      </c>
      <c r="AX59" s="453">
        <v>23.56555663</v>
      </c>
      <c r="AY59" s="453">
        <v>0</v>
      </c>
      <c r="AZ59" s="454">
        <v>2.5000000000000001E-2</v>
      </c>
      <c r="BA59" s="453">
        <v>5.1504136100000002</v>
      </c>
      <c r="BB59" s="453">
        <v>578.43003499999998</v>
      </c>
      <c r="BC59" s="454">
        <v>0</v>
      </c>
      <c r="BE59" s="85">
        <v>0</v>
      </c>
      <c r="BF59" s="85">
        <v>0</v>
      </c>
      <c r="BG59" s="85">
        <v>0</v>
      </c>
      <c r="BH59" s="85">
        <v>0</v>
      </c>
      <c r="BI59" s="85">
        <v>0</v>
      </c>
      <c r="BJ59" s="85">
        <v>0</v>
      </c>
      <c r="BK59" s="85">
        <v>0</v>
      </c>
      <c r="BL59" s="85">
        <v>0</v>
      </c>
      <c r="BM59" s="85">
        <v>0</v>
      </c>
      <c r="BN59" s="85">
        <v>0</v>
      </c>
      <c r="BO59" s="85">
        <v>0</v>
      </c>
      <c r="BP59" s="85">
        <v>0</v>
      </c>
    </row>
    <row r="60" spans="1:104" ht="20.45" customHeight="1">
      <c r="B60" s="401" t="s">
        <v>370</v>
      </c>
      <c r="C60" s="452">
        <v>2590515.0911518703</v>
      </c>
      <c r="D60" s="453">
        <v>330397.02330191998</v>
      </c>
      <c r="E60" s="453">
        <v>323772.26172100002</v>
      </c>
      <c r="F60" s="453">
        <v>387539.87806416996</v>
      </c>
      <c r="G60" s="454">
        <v>209503.65981109001</v>
      </c>
      <c r="H60" s="453">
        <v>213400.26654300001</v>
      </c>
      <c r="I60" s="453">
        <v>164564.035657</v>
      </c>
      <c r="J60" s="453">
        <v>56862.285123000001</v>
      </c>
      <c r="K60" s="453">
        <v>61621.104901160004</v>
      </c>
      <c r="L60" s="454">
        <v>131374.18708991</v>
      </c>
      <c r="M60" s="453">
        <v>54718.50648874</v>
      </c>
      <c r="N60" s="453">
        <v>38155.296240999996</v>
      </c>
      <c r="O60" s="453">
        <v>97958.389835880007</v>
      </c>
      <c r="P60" s="453">
        <v>36598.570082589998</v>
      </c>
      <c r="Q60" s="454">
        <v>4975.4820829999999</v>
      </c>
      <c r="R60" s="453">
        <v>40340.036113000002</v>
      </c>
      <c r="S60" s="453">
        <v>85488.675440000006</v>
      </c>
      <c r="T60" s="453">
        <v>4826.0462440000001</v>
      </c>
      <c r="U60" s="453">
        <v>13489.148576</v>
      </c>
      <c r="V60" s="454">
        <v>46225.638853999997</v>
      </c>
      <c r="W60" s="453">
        <v>55382.762587999998</v>
      </c>
      <c r="X60" s="453">
        <v>26198.941086999999</v>
      </c>
      <c r="Y60" s="453">
        <v>0</v>
      </c>
      <c r="Z60" s="453">
        <v>25032.236386</v>
      </c>
      <c r="AA60" s="454">
        <v>2331.1500259999998</v>
      </c>
      <c r="AB60" s="453">
        <v>17932.649980999999</v>
      </c>
      <c r="AC60" s="453">
        <v>27509.186066999999</v>
      </c>
      <c r="AD60" s="453">
        <v>0</v>
      </c>
      <c r="AE60" s="453">
        <v>35354.159344410007</v>
      </c>
      <c r="AF60" s="454">
        <v>25296.453001999998</v>
      </c>
      <c r="AG60" s="453">
        <v>14518.883362</v>
      </c>
      <c r="AH60" s="453">
        <v>16838.556057999998</v>
      </c>
      <c r="AI60" s="453">
        <v>0</v>
      </c>
      <c r="AJ60" s="453">
        <v>9754.6007279999994</v>
      </c>
      <c r="AK60" s="454">
        <v>0</v>
      </c>
      <c r="AL60" s="453">
        <v>11987.29968129</v>
      </c>
      <c r="AM60" s="453">
        <v>7359.9503752299997</v>
      </c>
      <c r="AN60" s="453">
        <v>2188.9074930000002</v>
      </c>
      <c r="AO60" s="453">
        <v>0</v>
      </c>
      <c r="AP60" s="454">
        <v>5350.4651374799996</v>
      </c>
      <c r="AQ60" s="453">
        <v>0</v>
      </c>
      <c r="AR60" s="453">
        <v>399.53209399999997</v>
      </c>
      <c r="AS60" s="453">
        <v>0</v>
      </c>
      <c r="AT60" s="453">
        <v>0</v>
      </c>
      <c r="AU60" s="454">
        <v>2386.8235850000001</v>
      </c>
      <c r="AV60" s="453">
        <v>288.237909</v>
      </c>
      <c r="AW60" s="453">
        <v>2319.8012410000001</v>
      </c>
      <c r="AX60" s="453">
        <v>0</v>
      </c>
      <c r="AY60" s="453">
        <v>0</v>
      </c>
      <c r="AZ60" s="454">
        <v>0</v>
      </c>
      <c r="BA60" s="453">
        <v>0</v>
      </c>
      <c r="BB60" s="453">
        <v>0</v>
      </c>
      <c r="BC60" s="454">
        <v>274.002836</v>
      </c>
      <c r="BE60" s="85">
        <v>0</v>
      </c>
      <c r="BF60" s="85">
        <v>0</v>
      </c>
      <c r="BG60" s="85">
        <v>0</v>
      </c>
      <c r="BH60" s="85">
        <v>0</v>
      </c>
      <c r="BI60" s="85">
        <v>0</v>
      </c>
      <c r="BJ60" s="85">
        <v>0</v>
      </c>
      <c r="BK60" s="85">
        <v>0</v>
      </c>
      <c r="BL60" s="85">
        <v>0</v>
      </c>
      <c r="BM60" s="85">
        <v>0</v>
      </c>
      <c r="BN60" s="85">
        <v>0</v>
      </c>
      <c r="BO60" s="85">
        <v>0</v>
      </c>
      <c r="BP60" s="85">
        <v>0</v>
      </c>
    </row>
    <row r="61" spans="1:104" ht="20.45" customHeight="1">
      <c r="B61" s="406" t="s">
        <v>371</v>
      </c>
      <c r="C61" s="452">
        <v>2107578.5824405397</v>
      </c>
      <c r="D61" s="453">
        <v>302340.23160259996</v>
      </c>
      <c r="E61" s="453">
        <v>270450.63447500003</v>
      </c>
      <c r="F61" s="453">
        <v>381090.10465159995</v>
      </c>
      <c r="G61" s="454">
        <v>124939.27696758999</v>
      </c>
      <c r="H61" s="453">
        <v>180600.06596400001</v>
      </c>
      <c r="I61" s="453">
        <v>155208.91765700001</v>
      </c>
      <c r="J61" s="453">
        <v>56855.536746999998</v>
      </c>
      <c r="K61" s="453">
        <v>0</v>
      </c>
      <c r="L61" s="454">
        <v>81643.242480829998</v>
      </c>
      <c r="M61" s="453">
        <v>54702.00648864</v>
      </c>
      <c r="N61" s="453">
        <v>38155.296240999996</v>
      </c>
      <c r="O61" s="453">
        <v>95796.70050738001</v>
      </c>
      <c r="P61" s="453">
        <v>24888.050588369999</v>
      </c>
      <c r="Q61" s="454">
        <v>0</v>
      </c>
      <c r="R61" s="453">
        <v>15023.762049000001</v>
      </c>
      <c r="S61" s="453">
        <v>1518.808747</v>
      </c>
      <c r="T61" s="453">
        <v>4826.0462440000001</v>
      </c>
      <c r="U61" s="453">
        <v>11606.62112</v>
      </c>
      <c r="V61" s="454">
        <v>46136.166159</v>
      </c>
      <c r="W61" s="453">
        <v>45328.208009000002</v>
      </c>
      <c r="X61" s="453">
        <v>23721.307992999999</v>
      </c>
      <c r="Y61" s="453">
        <v>0</v>
      </c>
      <c r="Z61" s="453">
        <v>23212.185341</v>
      </c>
      <c r="AA61" s="454">
        <v>2331.1500259999998</v>
      </c>
      <c r="AB61" s="453">
        <v>9700.5819599999995</v>
      </c>
      <c r="AC61" s="453">
        <v>27509.186066999999</v>
      </c>
      <c r="AD61" s="453">
        <v>0</v>
      </c>
      <c r="AE61" s="453">
        <v>35354.159344410007</v>
      </c>
      <c r="AF61" s="454">
        <v>25296.453001999998</v>
      </c>
      <c r="AG61" s="453">
        <v>14518.883362</v>
      </c>
      <c r="AH61" s="453">
        <v>13640.215543</v>
      </c>
      <c r="AI61" s="453">
        <v>0</v>
      </c>
      <c r="AJ61" s="453">
        <v>9754.6007279999994</v>
      </c>
      <c r="AK61" s="454">
        <v>0</v>
      </c>
      <c r="AL61" s="453">
        <v>11987.29968129</v>
      </c>
      <c r="AM61" s="453">
        <v>6619.8980943500001</v>
      </c>
      <c r="AN61" s="453">
        <v>2188.9074930000002</v>
      </c>
      <c r="AO61" s="453">
        <v>0</v>
      </c>
      <c r="AP61" s="454">
        <v>5350.4651374799996</v>
      </c>
      <c r="AQ61" s="453">
        <v>0</v>
      </c>
      <c r="AR61" s="453">
        <v>399.53209399999997</v>
      </c>
      <c r="AS61" s="453">
        <v>0</v>
      </c>
      <c r="AT61" s="453">
        <v>0</v>
      </c>
      <c r="AU61" s="454">
        <v>2386.8235850000001</v>
      </c>
      <c r="AV61" s="453">
        <v>288.237909</v>
      </c>
      <c r="AW61" s="453">
        <v>1935.015545</v>
      </c>
      <c r="AX61" s="453">
        <v>0</v>
      </c>
      <c r="AY61" s="453">
        <v>0</v>
      </c>
      <c r="AZ61" s="454">
        <v>0</v>
      </c>
      <c r="BA61" s="453">
        <v>0</v>
      </c>
      <c r="BB61" s="453">
        <v>0</v>
      </c>
      <c r="BC61" s="454">
        <v>274.002836</v>
      </c>
      <c r="BE61" s="85">
        <v>0</v>
      </c>
      <c r="BF61" s="85">
        <v>0</v>
      </c>
      <c r="BG61" s="85">
        <v>0</v>
      </c>
      <c r="BH61" s="85">
        <v>0</v>
      </c>
      <c r="BI61" s="85">
        <v>0</v>
      </c>
      <c r="BJ61" s="85">
        <v>0</v>
      </c>
      <c r="BK61" s="85">
        <v>0</v>
      </c>
      <c r="BL61" s="85">
        <v>0</v>
      </c>
      <c r="BM61" s="85">
        <v>0</v>
      </c>
      <c r="BN61" s="85">
        <v>0</v>
      </c>
      <c r="BO61" s="85">
        <v>0</v>
      </c>
      <c r="BP61" s="85">
        <v>0</v>
      </c>
    </row>
    <row r="62" spans="1:104" ht="20.45" customHeight="1">
      <c r="B62" s="406" t="s">
        <v>372</v>
      </c>
      <c r="C62" s="452">
        <v>482936.50871132995</v>
      </c>
      <c r="D62" s="453">
        <v>28056.791699320001</v>
      </c>
      <c r="E62" s="453">
        <v>53321.627245999996</v>
      </c>
      <c r="F62" s="453">
        <v>6449.7734125699999</v>
      </c>
      <c r="G62" s="454">
        <v>84564.382843500003</v>
      </c>
      <c r="H62" s="453">
        <v>32800.200578999997</v>
      </c>
      <c r="I62" s="453">
        <v>9355.1180000000004</v>
      </c>
      <c r="J62" s="453">
        <v>6.7483760000000004</v>
      </c>
      <c r="K62" s="453">
        <v>61621.104901160004</v>
      </c>
      <c r="L62" s="454">
        <v>49730.944609080005</v>
      </c>
      <c r="M62" s="453">
        <v>16.500000100000001</v>
      </c>
      <c r="N62" s="453">
        <v>0</v>
      </c>
      <c r="O62" s="453">
        <v>2161.6893285000001</v>
      </c>
      <c r="P62" s="453">
        <v>11710.51949422</v>
      </c>
      <c r="Q62" s="454">
        <v>4975.4820829999999</v>
      </c>
      <c r="R62" s="453">
        <v>25316.274064000001</v>
      </c>
      <c r="S62" s="453">
        <v>83969.866693000004</v>
      </c>
      <c r="T62" s="453">
        <v>0</v>
      </c>
      <c r="U62" s="453">
        <v>1882.527456</v>
      </c>
      <c r="V62" s="454">
        <v>89.472695000000002</v>
      </c>
      <c r="W62" s="453">
        <v>10054.554579</v>
      </c>
      <c r="X62" s="453">
        <v>2477.6330939999998</v>
      </c>
      <c r="Y62" s="453">
        <v>0</v>
      </c>
      <c r="Z62" s="453">
        <v>1820.0510449999999</v>
      </c>
      <c r="AA62" s="454">
        <v>0</v>
      </c>
      <c r="AB62" s="453">
        <v>8232.0680209999991</v>
      </c>
      <c r="AC62" s="453">
        <v>0</v>
      </c>
      <c r="AD62" s="453">
        <v>0</v>
      </c>
      <c r="AE62" s="453">
        <v>0</v>
      </c>
      <c r="AF62" s="454">
        <v>0</v>
      </c>
      <c r="AG62" s="453">
        <v>0</v>
      </c>
      <c r="AH62" s="453">
        <v>3198.3405149999999</v>
      </c>
      <c r="AI62" s="453">
        <v>0</v>
      </c>
      <c r="AJ62" s="453">
        <v>0</v>
      </c>
      <c r="AK62" s="454">
        <v>0</v>
      </c>
      <c r="AL62" s="453">
        <v>0</v>
      </c>
      <c r="AM62" s="453">
        <v>740.05228088000001</v>
      </c>
      <c r="AN62" s="453">
        <v>0</v>
      </c>
      <c r="AO62" s="453">
        <v>0</v>
      </c>
      <c r="AP62" s="454">
        <v>0</v>
      </c>
      <c r="AQ62" s="453">
        <v>0</v>
      </c>
      <c r="AR62" s="453">
        <v>0</v>
      </c>
      <c r="AS62" s="453">
        <v>0</v>
      </c>
      <c r="AT62" s="453">
        <v>0</v>
      </c>
      <c r="AU62" s="454">
        <v>0</v>
      </c>
      <c r="AV62" s="453">
        <v>0</v>
      </c>
      <c r="AW62" s="453">
        <v>384.78569599999997</v>
      </c>
      <c r="AX62" s="453">
        <v>0</v>
      </c>
      <c r="AY62" s="453">
        <v>0</v>
      </c>
      <c r="AZ62" s="454">
        <v>0</v>
      </c>
      <c r="BA62" s="453">
        <v>0</v>
      </c>
      <c r="BB62" s="453">
        <v>0</v>
      </c>
      <c r="BC62" s="454">
        <v>0</v>
      </c>
      <c r="BE62" s="85">
        <v>0</v>
      </c>
      <c r="BF62" s="85">
        <v>0</v>
      </c>
      <c r="BG62" s="85">
        <v>0</v>
      </c>
      <c r="BH62" s="85">
        <v>0</v>
      </c>
      <c r="BI62" s="85">
        <v>0</v>
      </c>
      <c r="BJ62" s="85">
        <v>0</v>
      </c>
      <c r="BK62" s="85">
        <v>0</v>
      </c>
      <c r="BL62" s="85">
        <v>0</v>
      </c>
      <c r="BM62" s="85">
        <v>0</v>
      </c>
      <c r="BN62" s="85">
        <v>0</v>
      </c>
      <c r="BO62" s="85">
        <v>0</v>
      </c>
      <c r="BP62" s="85">
        <v>0</v>
      </c>
    </row>
    <row r="63" spans="1:104" ht="20.45" customHeight="1">
      <c r="B63" s="401" t="s">
        <v>373</v>
      </c>
      <c r="C63" s="452">
        <v>406113.40953958</v>
      </c>
      <c r="D63" s="453">
        <v>161380.00183963001</v>
      </c>
      <c r="E63" s="453">
        <v>73258.497004000004</v>
      </c>
      <c r="F63" s="453">
        <v>32092.586563950001</v>
      </c>
      <c r="G63" s="454">
        <v>0</v>
      </c>
      <c r="H63" s="453">
        <v>35729.311117999998</v>
      </c>
      <c r="I63" s="453">
        <v>19010.570132000001</v>
      </c>
      <c r="J63" s="453">
        <v>23909.136225999999</v>
      </c>
      <c r="K63" s="453">
        <v>11056.1508311</v>
      </c>
      <c r="L63" s="454">
        <v>0</v>
      </c>
      <c r="M63" s="453">
        <v>0</v>
      </c>
      <c r="N63" s="453">
        <v>735.60252700000001</v>
      </c>
      <c r="O63" s="453">
        <v>4703.5660516499993</v>
      </c>
      <c r="P63" s="453">
        <v>2436.5580982500001</v>
      </c>
      <c r="Q63" s="454">
        <v>0</v>
      </c>
      <c r="R63" s="453">
        <v>5456.6645930000004</v>
      </c>
      <c r="S63" s="453">
        <v>0</v>
      </c>
      <c r="T63" s="453">
        <v>0</v>
      </c>
      <c r="U63" s="453">
        <v>0</v>
      </c>
      <c r="V63" s="454">
        <v>1873.0534680000001</v>
      </c>
      <c r="W63" s="453">
        <v>0</v>
      </c>
      <c r="X63" s="453">
        <v>0</v>
      </c>
      <c r="Y63" s="453">
        <v>0</v>
      </c>
      <c r="Z63" s="453">
        <v>0</v>
      </c>
      <c r="AA63" s="454">
        <v>18342.201424999999</v>
      </c>
      <c r="AB63" s="453">
        <v>10474.463503999999</v>
      </c>
      <c r="AC63" s="453">
        <v>0</v>
      </c>
      <c r="AD63" s="453">
        <v>0</v>
      </c>
      <c r="AE63" s="453">
        <v>0</v>
      </c>
      <c r="AF63" s="454">
        <v>0</v>
      </c>
      <c r="AG63" s="453">
        <v>0</v>
      </c>
      <c r="AH63" s="453">
        <v>3124.865714</v>
      </c>
      <c r="AI63" s="453">
        <v>0</v>
      </c>
      <c r="AJ63" s="453">
        <v>0</v>
      </c>
      <c r="AK63" s="454">
        <v>0</v>
      </c>
      <c r="AL63" s="453">
        <v>0</v>
      </c>
      <c r="AM63" s="453">
        <v>0</v>
      </c>
      <c r="AN63" s="453">
        <v>0</v>
      </c>
      <c r="AO63" s="453">
        <v>0</v>
      </c>
      <c r="AP63" s="454">
        <v>0</v>
      </c>
      <c r="AQ63" s="453">
        <v>2530.1804440000001</v>
      </c>
      <c r="AR63" s="453">
        <v>0</v>
      </c>
      <c r="AS63" s="453">
        <v>0</v>
      </c>
      <c r="AT63" s="453">
        <v>0</v>
      </c>
      <c r="AU63" s="454">
        <v>0</v>
      </c>
      <c r="AV63" s="453">
        <v>0</v>
      </c>
      <c r="AW63" s="453">
        <v>0</v>
      </c>
      <c r="AX63" s="453">
        <v>0</v>
      </c>
      <c r="AY63" s="453">
        <v>0</v>
      </c>
      <c r="AZ63" s="454">
        <v>0</v>
      </c>
      <c r="BA63" s="453">
        <v>0</v>
      </c>
      <c r="BB63" s="453">
        <v>0</v>
      </c>
      <c r="BC63" s="454">
        <v>0</v>
      </c>
      <c r="BE63" s="85">
        <v>0</v>
      </c>
      <c r="BF63" s="85">
        <v>0</v>
      </c>
      <c r="BG63" s="85">
        <v>0</v>
      </c>
      <c r="BH63" s="85">
        <v>0</v>
      </c>
      <c r="BI63" s="85">
        <v>0</v>
      </c>
      <c r="BJ63" s="85">
        <v>0</v>
      </c>
      <c r="BK63" s="85">
        <v>0</v>
      </c>
      <c r="BL63" s="85">
        <v>0</v>
      </c>
      <c r="BM63" s="85">
        <v>0</v>
      </c>
      <c r="BN63" s="85">
        <v>0</v>
      </c>
      <c r="BO63" s="85">
        <v>0</v>
      </c>
      <c r="BP63" s="85">
        <v>0</v>
      </c>
    </row>
    <row r="64" spans="1:104" ht="20.45" customHeight="1">
      <c r="B64" s="401" t="s">
        <v>374</v>
      </c>
      <c r="C64" s="452">
        <v>30933.318043980002</v>
      </c>
      <c r="D64" s="453">
        <v>7663.5500793299998</v>
      </c>
      <c r="E64" s="453">
        <v>2855.401863</v>
      </c>
      <c r="F64" s="453">
        <v>4509.3033408800002</v>
      </c>
      <c r="G64" s="454">
        <v>9024.3836017800004</v>
      </c>
      <c r="H64" s="453">
        <v>1756.7025699999999</v>
      </c>
      <c r="I64" s="453">
        <v>2955.07152</v>
      </c>
      <c r="J64" s="453">
        <v>494.33981499999999</v>
      </c>
      <c r="K64" s="453">
        <v>41.707672969999997</v>
      </c>
      <c r="L64" s="454">
        <v>197.60572368000001</v>
      </c>
      <c r="M64" s="453">
        <v>0</v>
      </c>
      <c r="N64" s="453">
        <v>245.574805</v>
      </c>
      <c r="O64" s="453">
        <v>58.672273390000001</v>
      </c>
      <c r="P64" s="453">
        <v>3.4813193600000001</v>
      </c>
      <c r="Q64" s="454">
        <v>0</v>
      </c>
      <c r="R64" s="453">
        <v>0.65898299999999999</v>
      </c>
      <c r="S64" s="453">
        <v>0</v>
      </c>
      <c r="T64" s="453">
        <v>755.84891236999999</v>
      </c>
      <c r="U64" s="453">
        <v>41.127800999999998</v>
      </c>
      <c r="V64" s="454">
        <v>0.470441</v>
      </c>
      <c r="W64" s="453">
        <v>50.097147999999997</v>
      </c>
      <c r="X64" s="453">
        <v>2.5373869999999998</v>
      </c>
      <c r="Y64" s="453">
        <v>0</v>
      </c>
      <c r="Z64" s="453">
        <v>13.456979</v>
      </c>
      <c r="AA64" s="454">
        <v>134.913554</v>
      </c>
      <c r="AB64" s="453">
        <v>29.482669000000001</v>
      </c>
      <c r="AC64" s="453">
        <v>0.33579100000000001</v>
      </c>
      <c r="AD64" s="453">
        <v>0</v>
      </c>
      <c r="AE64" s="453">
        <v>2.4248173799999999</v>
      </c>
      <c r="AF64" s="454">
        <v>91.291791000000003</v>
      </c>
      <c r="AG64" s="453">
        <v>0</v>
      </c>
      <c r="AH64" s="453">
        <v>0.40781099999999998</v>
      </c>
      <c r="AI64" s="453">
        <v>0</v>
      </c>
      <c r="AJ64" s="453">
        <v>0</v>
      </c>
      <c r="AK64" s="454">
        <v>0</v>
      </c>
      <c r="AL64" s="453">
        <v>0.44136632000000003</v>
      </c>
      <c r="AM64" s="453">
        <v>0</v>
      </c>
      <c r="AN64" s="453">
        <v>0</v>
      </c>
      <c r="AO64" s="453">
        <v>0</v>
      </c>
      <c r="AP64" s="454">
        <v>1.2934945200000001</v>
      </c>
      <c r="AQ64" s="453">
        <v>0.31167299999999998</v>
      </c>
      <c r="AR64" s="453">
        <v>0.26662400000000003</v>
      </c>
      <c r="AS64" s="453">
        <v>0</v>
      </c>
      <c r="AT64" s="453">
        <v>0</v>
      </c>
      <c r="AU64" s="454">
        <v>1.4615359999999999</v>
      </c>
      <c r="AV64" s="453">
        <v>0</v>
      </c>
      <c r="AW64" s="453">
        <v>0.67472600000000005</v>
      </c>
      <c r="AX64" s="453">
        <v>0</v>
      </c>
      <c r="AY64" s="453">
        <v>0</v>
      </c>
      <c r="AZ64" s="454">
        <v>0</v>
      </c>
      <c r="BA64" s="453">
        <v>0</v>
      </c>
      <c r="BB64" s="453">
        <v>1.9955000000000001E-2</v>
      </c>
      <c r="BC64" s="454">
        <v>0</v>
      </c>
      <c r="BE64" s="85">
        <v>0</v>
      </c>
      <c r="BF64" s="85">
        <v>0</v>
      </c>
      <c r="BG64" s="85">
        <v>0</v>
      </c>
      <c r="BH64" s="85">
        <v>0</v>
      </c>
      <c r="BI64" s="85">
        <v>0</v>
      </c>
      <c r="BJ64" s="85">
        <v>0</v>
      </c>
      <c r="BK64" s="85">
        <v>0</v>
      </c>
      <c r="BL64" s="85">
        <v>0</v>
      </c>
      <c r="BM64" s="85">
        <v>0</v>
      </c>
      <c r="BN64" s="85">
        <v>0</v>
      </c>
      <c r="BO64" s="85">
        <v>0</v>
      </c>
      <c r="BP64" s="85">
        <v>0</v>
      </c>
    </row>
    <row r="65" spans="1:104" ht="20.45" customHeight="1">
      <c r="B65" s="400" t="s">
        <v>375</v>
      </c>
      <c r="C65" s="452">
        <v>449309.17855741997</v>
      </c>
      <c r="D65" s="453">
        <v>18998.154785679999</v>
      </c>
      <c r="E65" s="453">
        <v>39733.181193999997</v>
      </c>
      <c r="F65" s="453">
        <v>7606.0332953900006</v>
      </c>
      <c r="G65" s="454">
        <v>28769.498829849999</v>
      </c>
      <c r="H65" s="453">
        <v>57701.213369999998</v>
      </c>
      <c r="I65" s="453">
        <v>8021.4309810000004</v>
      </c>
      <c r="J65" s="453">
        <v>32679.457064999999</v>
      </c>
      <c r="K65" s="453">
        <v>45944.996911570001</v>
      </c>
      <c r="L65" s="454">
        <v>45858.576402500003</v>
      </c>
      <c r="M65" s="453">
        <v>99.580730360000004</v>
      </c>
      <c r="N65" s="453">
        <v>3654.2153720000001</v>
      </c>
      <c r="O65" s="453">
        <v>3515.6416247500001</v>
      </c>
      <c r="P65" s="453">
        <v>2333.9945580900003</v>
      </c>
      <c r="Q65" s="454">
        <v>7517.6782460000004</v>
      </c>
      <c r="R65" s="453">
        <v>4460.7479050000002</v>
      </c>
      <c r="S65" s="453">
        <v>0</v>
      </c>
      <c r="T65" s="453">
        <v>5225.4231817999998</v>
      </c>
      <c r="U65" s="453">
        <v>89.713256999999999</v>
      </c>
      <c r="V65" s="454">
        <v>23108.490366999999</v>
      </c>
      <c r="W65" s="453">
        <v>4790.0564789999999</v>
      </c>
      <c r="X65" s="453">
        <v>54430.85338</v>
      </c>
      <c r="Y65" s="453">
        <v>0</v>
      </c>
      <c r="Z65" s="453">
        <v>5650.6318039999996</v>
      </c>
      <c r="AA65" s="454">
        <v>21501.026967000002</v>
      </c>
      <c r="AB65" s="453">
        <v>248.94317899999999</v>
      </c>
      <c r="AC65" s="453">
        <v>180.573151</v>
      </c>
      <c r="AD65" s="453">
        <v>0</v>
      </c>
      <c r="AE65" s="453">
        <v>8922.112772479999</v>
      </c>
      <c r="AF65" s="454">
        <v>0</v>
      </c>
      <c r="AG65" s="453">
        <v>0</v>
      </c>
      <c r="AH65" s="453">
        <v>468.25902400000001</v>
      </c>
      <c r="AI65" s="453">
        <v>0</v>
      </c>
      <c r="AJ65" s="453">
        <v>18.532511</v>
      </c>
      <c r="AK65" s="454">
        <v>0</v>
      </c>
      <c r="AL65" s="453">
        <v>1189.50256898</v>
      </c>
      <c r="AM65" s="453">
        <v>712.11178258000007</v>
      </c>
      <c r="AN65" s="453">
        <v>1190.6651420000001</v>
      </c>
      <c r="AO65" s="453">
        <v>0</v>
      </c>
      <c r="AP65" s="454">
        <v>1744.98623251</v>
      </c>
      <c r="AQ65" s="453">
        <v>2258.3320229999999</v>
      </c>
      <c r="AR65" s="453">
        <v>2937.329862</v>
      </c>
      <c r="AS65" s="453">
        <v>4046.5410178800003</v>
      </c>
      <c r="AT65" s="453">
        <v>0</v>
      </c>
      <c r="AU65" s="454">
        <v>0</v>
      </c>
      <c r="AV65" s="453">
        <v>3700.6925839999999</v>
      </c>
      <c r="AW65" s="453">
        <v>0</v>
      </c>
      <c r="AX65" s="453">
        <v>0</v>
      </c>
      <c r="AY65" s="453">
        <v>0</v>
      </c>
      <c r="AZ65" s="454">
        <v>0</v>
      </c>
      <c r="BA65" s="453">
        <v>0</v>
      </c>
      <c r="BB65" s="453">
        <v>0</v>
      </c>
      <c r="BC65" s="454">
        <v>0</v>
      </c>
      <c r="BE65" s="85">
        <v>0</v>
      </c>
      <c r="BF65" s="85">
        <v>0</v>
      </c>
      <c r="BG65" s="85">
        <v>0</v>
      </c>
      <c r="BH65" s="85">
        <v>0</v>
      </c>
      <c r="BI65" s="85">
        <v>0</v>
      </c>
      <c r="BJ65" s="85">
        <v>0</v>
      </c>
      <c r="BK65" s="85">
        <v>0</v>
      </c>
      <c r="BL65" s="85">
        <v>0</v>
      </c>
      <c r="BM65" s="85">
        <v>0</v>
      </c>
      <c r="BN65" s="85">
        <v>0</v>
      </c>
      <c r="BO65" s="85">
        <v>0</v>
      </c>
      <c r="BP65" s="85">
        <v>0</v>
      </c>
    </row>
    <row r="66" spans="1:104" ht="20.45" customHeight="1">
      <c r="B66" s="400" t="s">
        <v>376</v>
      </c>
      <c r="C66" s="452">
        <v>10533.807188999999</v>
      </c>
      <c r="D66" s="453">
        <v>0</v>
      </c>
      <c r="E66" s="453">
        <v>0</v>
      </c>
      <c r="F66" s="453">
        <v>0</v>
      </c>
      <c r="G66" s="454">
        <v>0</v>
      </c>
      <c r="H66" s="453">
        <v>10533.807188999999</v>
      </c>
      <c r="I66" s="453">
        <v>0</v>
      </c>
      <c r="J66" s="453">
        <v>0</v>
      </c>
      <c r="K66" s="453">
        <v>0</v>
      </c>
      <c r="L66" s="454">
        <v>0</v>
      </c>
      <c r="M66" s="453">
        <v>0</v>
      </c>
      <c r="N66" s="453">
        <v>0</v>
      </c>
      <c r="O66" s="453">
        <v>0</v>
      </c>
      <c r="P66" s="453">
        <v>0</v>
      </c>
      <c r="Q66" s="454">
        <v>0</v>
      </c>
      <c r="R66" s="453">
        <v>0</v>
      </c>
      <c r="S66" s="453">
        <v>0</v>
      </c>
      <c r="T66" s="453">
        <v>0</v>
      </c>
      <c r="U66" s="453">
        <v>0</v>
      </c>
      <c r="V66" s="454">
        <v>0</v>
      </c>
      <c r="W66" s="453">
        <v>0</v>
      </c>
      <c r="X66" s="453">
        <v>0</v>
      </c>
      <c r="Y66" s="453">
        <v>0</v>
      </c>
      <c r="Z66" s="453">
        <v>0</v>
      </c>
      <c r="AA66" s="454">
        <v>0</v>
      </c>
      <c r="AB66" s="453">
        <v>0</v>
      </c>
      <c r="AC66" s="453">
        <v>0</v>
      </c>
      <c r="AD66" s="453">
        <v>0</v>
      </c>
      <c r="AE66" s="453">
        <v>0</v>
      </c>
      <c r="AF66" s="454">
        <v>0</v>
      </c>
      <c r="AG66" s="453">
        <v>0</v>
      </c>
      <c r="AH66" s="453">
        <v>0</v>
      </c>
      <c r="AI66" s="453">
        <v>0</v>
      </c>
      <c r="AJ66" s="453">
        <v>0</v>
      </c>
      <c r="AK66" s="454">
        <v>0</v>
      </c>
      <c r="AL66" s="453">
        <v>0</v>
      </c>
      <c r="AM66" s="453">
        <v>0</v>
      </c>
      <c r="AN66" s="453">
        <v>0</v>
      </c>
      <c r="AO66" s="453">
        <v>0</v>
      </c>
      <c r="AP66" s="454">
        <v>0</v>
      </c>
      <c r="AQ66" s="453">
        <v>0</v>
      </c>
      <c r="AR66" s="453">
        <v>0</v>
      </c>
      <c r="AS66" s="453">
        <v>0</v>
      </c>
      <c r="AT66" s="453">
        <v>0</v>
      </c>
      <c r="AU66" s="454">
        <v>0</v>
      </c>
      <c r="AV66" s="453">
        <v>0</v>
      </c>
      <c r="AW66" s="453">
        <v>0</v>
      </c>
      <c r="AX66" s="453">
        <v>0</v>
      </c>
      <c r="AY66" s="453">
        <v>0</v>
      </c>
      <c r="AZ66" s="454">
        <v>0</v>
      </c>
      <c r="BA66" s="453">
        <v>0</v>
      </c>
      <c r="BB66" s="453">
        <v>0</v>
      </c>
      <c r="BC66" s="454">
        <v>0</v>
      </c>
      <c r="BE66" s="85">
        <v>0</v>
      </c>
      <c r="BF66" s="85">
        <v>0</v>
      </c>
      <c r="BG66" s="85">
        <v>0</v>
      </c>
      <c r="BH66" s="85">
        <v>0</v>
      </c>
      <c r="BI66" s="85">
        <v>0</v>
      </c>
      <c r="BJ66" s="85">
        <v>0</v>
      </c>
      <c r="BK66" s="85">
        <v>0</v>
      </c>
      <c r="BL66" s="85">
        <v>0</v>
      </c>
      <c r="BM66" s="85">
        <v>0</v>
      </c>
      <c r="BN66" s="85">
        <v>0</v>
      </c>
      <c r="BO66" s="85">
        <v>0</v>
      </c>
      <c r="BP66" s="85">
        <v>0</v>
      </c>
    </row>
    <row r="67" spans="1:104" ht="20.45" customHeight="1">
      <c r="B67" s="400" t="s">
        <v>377</v>
      </c>
      <c r="C67" s="452">
        <v>1964471.8798280996</v>
      </c>
      <c r="D67" s="453">
        <v>217300.70186845999</v>
      </c>
      <c r="E67" s="453">
        <v>300910.42919900001</v>
      </c>
      <c r="F67" s="453">
        <v>300082.56362352002</v>
      </c>
      <c r="G67" s="454">
        <v>90393.340341670002</v>
      </c>
      <c r="H67" s="453">
        <v>72643.262052999999</v>
      </c>
      <c r="I67" s="453">
        <v>78939.763672000001</v>
      </c>
      <c r="J67" s="453">
        <v>3688.2800860000002</v>
      </c>
      <c r="K67" s="453">
        <v>64561.314985129997</v>
      </c>
      <c r="L67" s="454">
        <v>6566.98385444</v>
      </c>
      <c r="M67" s="453">
        <v>58292.602997379996</v>
      </c>
      <c r="N67" s="453">
        <v>153854.80354200001</v>
      </c>
      <c r="O67" s="453">
        <v>39540.124249550005</v>
      </c>
      <c r="P67" s="453">
        <v>113616.12713346</v>
      </c>
      <c r="Q67" s="454">
        <v>10402.842737000001</v>
      </c>
      <c r="R67" s="453">
        <v>115156.741069</v>
      </c>
      <c r="S67" s="453">
        <v>7565.580524</v>
      </c>
      <c r="T67" s="453">
        <v>1008.78937849</v>
      </c>
      <c r="U67" s="453">
        <v>127286.658039</v>
      </c>
      <c r="V67" s="454">
        <v>35467.337378999997</v>
      </c>
      <c r="W67" s="453">
        <v>35179.791516999998</v>
      </c>
      <c r="X67" s="453">
        <v>0</v>
      </c>
      <c r="Y67" s="453">
        <v>13421.549319</v>
      </c>
      <c r="Z67" s="453">
        <v>30160.208834000001</v>
      </c>
      <c r="AA67" s="454">
        <v>0</v>
      </c>
      <c r="AB67" s="453">
        <v>2566.845253</v>
      </c>
      <c r="AC67" s="453">
        <v>17863.809419000001</v>
      </c>
      <c r="AD67" s="453">
        <v>60701.323076000001</v>
      </c>
      <c r="AE67" s="453">
        <v>0</v>
      </c>
      <c r="AF67" s="454">
        <v>279.99999300000002</v>
      </c>
      <c r="AG67" s="453">
        <v>161.998786</v>
      </c>
      <c r="AH67" s="453">
        <v>130.080232</v>
      </c>
      <c r="AI67" s="453">
        <v>6726.3916859999999</v>
      </c>
      <c r="AJ67" s="453">
        <v>0</v>
      </c>
      <c r="AK67" s="454">
        <v>0</v>
      </c>
      <c r="AL67" s="453">
        <v>0</v>
      </c>
      <c r="AM67" s="453">
        <v>0</v>
      </c>
      <c r="AN67" s="453">
        <v>0</v>
      </c>
      <c r="AO67" s="453">
        <v>0</v>
      </c>
      <c r="AP67" s="454">
        <v>0</v>
      </c>
      <c r="AQ67" s="453">
        <v>0</v>
      </c>
      <c r="AR67" s="453">
        <v>0</v>
      </c>
      <c r="AS67" s="453">
        <v>0</v>
      </c>
      <c r="AT67" s="453">
        <v>0</v>
      </c>
      <c r="AU67" s="454">
        <v>0</v>
      </c>
      <c r="AV67" s="453">
        <v>0</v>
      </c>
      <c r="AW67" s="453">
        <v>1.634981</v>
      </c>
      <c r="AX67" s="453">
        <v>0</v>
      </c>
      <c r="AY67" s="453">
        <v>0</v>
      </c>
      <c r="AZ67" s="454">
        <v>0</v>
      </c>
      <c r="BA67" s="453">
        <v>0</v>
      </c>
      <c r="BB67" s="453">
        <v>0</v>
      </c>
      <c r="BC67" s="454">
        <v>0</v>
      </c>
      <c r="BE67" s="85">
        <v>0</v>
      </c>
      <c r="BF67" s="85">
        <v>0</v>
      </c>
      <c r="BG67" s="85">
        <v>0</v>
      </c>
      <c r="BH67" s="85">
        <v>0</v>
      </c>
      <c r="BI67" s="85">
        <v>0</v>
      </c>
      <c r="BJ67" s="85">
        <v>0</v>
      </c>
      <c r="BK67" s="85">
        <v>0</v>
      </c>
      <c r="BL67" s="85">
        <v>0</v>
      </c>
      <c r="BM67" s="85">
        <v>0</v>
      </c>
      <c r="BN67" s="85">
        <v>0</v>
      </c>
      <c r="BO67" s="85">
        <v>0</v>
      </c>
      <c r="BP67" s="85">
        <v>0</v>
      </c>
    </row>
    <row r="68" spans="1:104" ht="20.45" customHeight="1">
      <c r="B68" s="400" t="s">
        <v>337</v>
      </c>
      <c r="C68" s="452">
        <v>5.5361647899999999</v>
      </c>
      <c r="D68" s="453">
        <v>4.6245057899999997</v>
      </c>
      <c r="E68" s="453">
        <v>0.49089300000000002</v>
      </c>
      <c r="F68" s="453">
        <v>0</v>
      </c>
      <c r="G68" s="454">
        <v>0</v>
      </c>
      <c r="H68" s="453">
        <v>3.2301000000000003E-2</v>
      </c>
      <c r="I68" s="453">
        <v>7.3111999999999996E-2</v>
      </c>
      <c r="J68" s="453">
        <v>0</v>
      </c>
      <c r="K68" s="453">
        <v>0</v>
      </c>
      <c r="L68" s="454">
        <v>0</v>
      </c>
      <c r="M68" s="453">
        <v>0</v>
      </c>
      <c r="N68" s="453">
        <v>0</v>
      </c>
      <c r="O68" s="453">
        <v>0</v>
      </c>
      <c r="P68" s="453">
        <v>0</v>
      </c>
      <c r="Q68" s="454">
        <v>0.31535299999999999</v>
      </c>
      <c r="R68" s="453">
        <v>0</v>
      </c>
      <c r="S68" s="453">
        <v>0</v>
      </c>
      <c r="T68" s="453">
        <v>0</v>
      </c>
      <c r="U68" s="453">
        <v>0</v>
      </c>
      <c r="V68" s="454">
        <v>0</v>
      </c>
      <c r="W68" s="453">
        <v>0</v>
      </c>
      <c r="X68" s="453">
        <v>0</v>
      </c>
      <c r="Y68" s="453">
        <v>0</v>
      </c>
      <c r="Z68" s="453">
        <v>0</v>
      </c>
      <c r="AA68" s="454">
        <v>0</v>
      </c>
      <c r="AB68" s="453">
        <v>0</v>
      </c>
      <c r="AC68" s="453">
        <v>0</v>
      </c>
      <c r="AD68" s="453">
        <v>0</v>
      </c>
      <c r="AE68" s="453">
        <v>0</v>
      </c>
      <c r="AF68" s="454">
        <v>0</v>
      </c>
      <c r="AG68" s="453">
        <v>0</v>
      </c>
      <c r="AH68" s="453">
        <v>0</v>
      </c>
      <c r="AI68" s="453">
        <v>0</v>
      </c>
      <c r="AJ68" s="453">
        <v>0</v>
      </c>
      <c r="AK68" s="454">
        <v>0</v>
      </c>
      <c r="AL68" s="453">
        <v>0</v>
      </c>
      <c r="AM68" s="453">
        <v>0</v>
      </c>
      <c r="AN68" s="453">
        <v>0</v>
      </c>
      <c r="AO68" s="453">
        <v>0</v>
      </c>
      <c r="AP68" s="454">
        <v>0</v>
      </c>
      <c r="AQ68" s="453">
        <v>0</v>
      </c>
      <c r="AR68" s="453">
        <v>0</v>
      </c>
      <c r="AS68" s="453">
        <v>0</v>
      </c>
      <c r="AT68" s="453">
        <v>0</v>
      </c>
      <c r="AU68" s="454">
        <v>0</v>
      </c>
      <c r="AV68" s="453">
        <v>0</v>
      </c>
      <c r="AW68" s="453">
        <v>0</v>
      </c>
      <c r="AX68" s="453">
        <v>0</v>
      </c>
      <c r="AY68" s="453">
        <v>0</v>
      </c>
      <c r="AZ68" s="454">
        <v>0</v>
      </c>
      <c r="BA68" s="453">
        <v>0</v>
      </c>
      <c r="BB68" s="453">
        <v>0</v>
      </c>
      <c r="BC68" s="454">
        <v>0</v>
      </c>
      <c r="BE68" s="85">
        <v>0</v>
      </c>
      <c r="BF68" s="85">
        <v>0</v>
      </c>
      <c r="BG68" s="85">
        <v>0</v>
      </c>
      <c r="BH68" s="85">
        <v>0</v>
      </c>
      <c r="BI68" s="85">
        <v>0</v>
      </c>
      <c r="BJ68" s="85">
        <v>0</v>
      </c>
      <c r="BK68" s="85">
        <v>0</v>
      </c>
      <c r="BL68" s="85">
        <v>0</v>
      </c>
      <c r="BM68" s="85">
        <v>0</v>
      </c>
      <c r="BN68" s="85">
        <v>0</v>
      </c>
      <c r="BO68" s="85">
        <v>0</v>
      </c>
      <c r="BP68" s="85">
        <v>0</v>
      </c>
    </row>
    <row r="69" spans="1:104" ht="20.45" customHeight="1">
      <c r="B69" s="400" t="s">
        <v>378</v>
      </c>
      <c r="C69" s="452">
        <v>573041.00882103003</v>
      </c>
      <c r="D69" s="453">
        <v>150851.94660492998</v>
      </c>
      <c r="E69" s="453">
        <v>190198.71118300001</v>
      </c>
      <c r="F69" s="453">
        <v>46424.81079938</v>
      </c>
      <c r="G69" s="454">
        <v>0</v>
      </c>
      <c r="H69" s="453">
        <v>818.510628</v>
      </c>
      <c r="I69" s="453">
        <v>28265.371890999999</v>
      </c>
      <c r="J69" s="453">
        <v>0</v>
      </c>
      <c r="K69" s="453">
        <v>7933.1187802200002</v>
      </c>
      <c r="L69" s="454">
        <v>0</v>
      </c>
      <c r="M69" s="453">
        <v>750.30898676000004</v>
      </c>
      <c r="N69" s="453">
        <v>48694.216505999997</v>
      </c>
      <c r="O69" s="453">
        <v>0</v>
      </c>
      <c r="P69" s="453">
        <v>10778.962387739999</v>
      </c>
      <c r="Q69" s="454">
        <v>14700.999226</v>
      </c>
      <c r="R69" s="453">
        <v>5933.0847599999997</v>
      </c>
      <c r="S69" s="453">
        <v>2310.4042220000001</v>
      </c>
      <c r="T69" s="453">
        <v>0</v>
      </c>
      <c r="U69" s="453">
        <v>0</v>
      </c>
      <c r="V69" s="454">
        <v>5.270041</v>
      </c>
      <c r="W69" s="453">
        <v>290.05098500000003</v>
      </c>
      <c r="X69" s="453">
        <v>0</v>
      </c>
      <c r="Y69" s="453">
        <v>54395.180520000002</v>
      </c>
      <c r="Z69" s="453">
        <v>0</v>
      </c>
      <c r="AA69" s="454">
        <v>0</v>
      </c>
      <c r="AB69" s="453">
        <v>8185.678062</v>
      </c>
      <c r="AC69" s="453">
        <v>1000.414912</v>
      </c>
      <c r="AD69" s="453">
        <v>0</v>
      </c>
      <c r="AE69" s="453">
        <v>0</v>
      </c>
      <c r="AF69" s="454">
        <v>0</v>
      </c>
      <c r="AG69" s="453">
        <v>0</v>
      </c>
      <c r="AH69" s="453">
        <v>0</v>
      </c>
      <c r="AI69" s="453">
        <v>1503.9683259999999</v>
      </c>
      <c r="AJ69" s="453">
        <v>0</v>
      </c>
      <c r="AK69" s="454">
        <v>0</v>
      </c>
      <c r="AL69" s="453">
        <v>0</v>
      </c>
      <c r="AM69" s="453">
        <v>0</v>
      </c>
      <c r="AN69" s="453">
        <v>0</v>
      </c>
      <c r="AO69" s="453">
        <v>0</v>
      </c>
      <c r="AP69" s="454">
        <v>0</v>
      </c>
      <c r="AQ69" s="453">
        <v>0</v>
      </c>
      <c r="AR69" s="453">
        <v>0</v>
      </c>
      <c r="AS69" s="453">
        <v>0</v>
      </c>
      <c r="AT69" s="453">
        <v>0</v>
      </c>
      <c r="AU69" s="454">
        <v>0</v>
      </c>
      <c r="AV69" s="453">
        <v>0</v>
      </c>
      <c r="AW69" s="453">
        <v>0</v>
      </c>
      <c r="AX69" s="453">
        <v>0</v>
      </c>
      <c r="AY69" s="453">
        <v>0</v>
      </c>
      <c r="AZ69" s="454">
        <v>0</v>
      </c>
      <c r="BA69" s="453">
        <v>0</v>
      </c>
      <c r="BB69" s="453">
        <v>0</v>
      </c>
      <c r="BC69" s="454">
        <v>0</v>
      </c>
      <c r="BE69" s="85">
        <v>0</v>
      </c>
      <c r="BF69" s="85">
        <v>0</v>
      </c>
      <c r="BG69" s="85">
        <v>0</v>
      </c>
      <c r="BH69" s="85">
        <v>0</v>
      </c>
      <c r="BI69" s="85">
        <v>0</v>
      </c>
      <c r="BJ69" s="85">
        <v>0</v>
      </c>
      <c r="BK69" s="85">
        <v>0</v>
      </c>
      <c r="BL69" s="85">
        <v>0</v>
      </c>
      <c r="BM69" s="85">
        <v>0</v>
      </c>
      <c r="BN69" s="85">
        <v>0</v>
      </c>
      <c r="BO69" s="85">
        <v>0</v>
      </c>
      <c r="BP69" s="85">
        <v>0</v>
      </c>
    </row>
    <row r="70" spans="1:104" ht="20.45" customHeight="1">
      <c r="B70" s="400" t="s">
        <v>338</v>
      </c>
      <c r="C70" s="452">
        <v>546986.34509365004</v>
      </c>
      <c r="D70" s="453">
        <v>232977.29882201002</v>
      </c>
      <c r="E70" s="453">
        <v>47601.676897999998</v>
      </c>
      <c r="F70" s="453">
        <v>7639.0212689099999</v>
      </c>
      <c r="G70" s="454">
        <v>3089.3495326900002</v>
      </c>
      <c r="H70" s="453">
        <v>67893.107730999996</v>
      </c>
      <c r="I70" s="453">
        <v>24271.726271</v>
      </c>
      <c r="J70" s="453">
        <v>17279.578776999999</v>
      </c>
      <c r="K70" s="453">
        <v>55567.777428230002</v>
      </c>
      <c r="L70" s="454">
        <v>159.01269277</v>
      </c>
      <c r="M70" s="453">
        <v>1138.61626346</v>
      </c>
      <c r="N70" s="453">
        <v>242.60629800000001</v>
      </c>
      <c r="O70" s="453">
        <v>469.42185124000002</v>
      </c>
      <c r="P70" s="453">
        <v>6696.5025580900001</v>
      </c>
      <c r="Q70" s="454">
        <v>30059.194702000001</v>
      </c>
      <c r="R70" s="453">
        <v>1105.997325</v>
      </c>
      <c r="S70" s="453">
        <v>6798.5192530000004</v>
      </c>
      <c r="T70" s="453">
        <v>47.288309499999997</v>
      </c>
      <c r="U70" s="453">
        <v>452.66696100000001</v>
      </c>
      <c r="V70" s="454">
        <v>9107.9951419999998</v>
      </c>
      <c r="W70" s="453">
        <v>2.081639</v>
      </c>
      <c r="X70" s="453">
        <v>523.73713299999997</v>
      </c>
      <c r="Y70" s="453">
        <v>28864.412984999999</v>
      </c>
      <c r="Z70" s="453">
        <v>57.595365999999999</v>
      </c>
      <c r="AA70" s="454">
        <v>0</v>
      </c>
      <c r="AB70" s="453">
        <v>311.57652899999999</v>
      </c>
      <c r="AC70" s="453">
        <v>4.1689999999999998E-2</v>
      </c>
      <c r="AD70" s="453">
        <v>1.349556</v>
      </c>
      <c r="AE70" s="453">
        <v>0</v>
      </c>
      <c r="AF70" s="454">
        <v>17.013942</v>
      </c>
      <c r="AG70" s="453">
        <v>873.79652999999996</v>
      </c>
      <c r="AH70" s="453">
        <v>0</v>
      </c>
      <c r="AI70" s="453">
        <v>3731.2039030000001</v>
      </c>
      <c r="AJ70" s="453">
        <v>0</v>
      </c>
      <c r="AK70" s="454">
        <v>0</v>
      </c>
      <c r="AL70" s="453">
        <v>0</v>
      </c>
      <c r="AM70" s="453">
        <v>0.87735724000000004</v>
      </c>
      <c r="AN70" s="453">
        <v>1.35707</v>
      </c>
      <c r="AO70" s="453">
        <v>0</v>
      </c>
      <c r="AP70" s="454">
        <v>3.9433085099999996</v>
      </c>
      <c r="AQ70" s="453">
        <v>0</v>
      </c>
      <c r="AR70" s="453">
        <v>0</v>
      </c>
      <c r="AS70" s="453">
        <v>0</v>
      </c>
      <c r="AT70" s="453">
        <v>0</v>
      </c>
      <c r="AU70" s="454">
        <v>0</v>
      </c>
      <c r="AV70" s="453">
        <v>0</v>
      </c>
      <c r="AW70" s="453">
        <v>0</v>
      </c>
      <c r="AX70" s="453">
        <v>0</v>
      </c>
      <c r="AY70" s="453">
        <v>0</v>
      </c>
      <c r="AZ70" s="454">
        <v>0</v>
      </c>
      <c r="BA70" s="453">
        <v>0</v>
      </c>
      <c r="BB70" s="453">
        <v>0</v>
      </c>
      <c r="BC70" s="454">
        <v>0</v>
      </c>
      <c r="BE70" s="85">
        <v>0</v>
      </c>
      <c r="BF70" s="85">
        <v>0</v>
      </c>
      <c r="BG70" s="85">
        <v>0</v>
      </c>
      <c r="BH70" s="85">
        <v>0</v>
      </c>
      <c r="BI70" s="85">
        <v>0</v>
      </c>
      <c r="BJ70" s="85">
        <v>0</v>
      </c>
      <c r="BK70" s="85">
        <v>0</v>
      </c>
      <c r="BL70" s="85">
        <v>0</v>
      </c>
      <c r="BM70" s="85">
        <v>0</v>
      </c>
      <c r="BN70" s="85">
        <v>0</v>
      </c>
      <c r="BO70" s="85">
        <v>0</v>
      </c>
      <c r="BP70" s="85">
        <v>0</v>
      </c>
    </row>
    <row r="71" spans="1:104" ht="20.45" customHeight="1">
      <c r="B71" s="401" t="s">
        <v>339</v>
      </c>
      <c r="C71" s="452">
        <v>501760.32894693001</v>
      </c>
      <c r="D71" s="453">
        <v>224764.15962217</v>
      </c>
      <c r="E71" s="453">
        <v>40380.355686000003</v>
      </c>
      <c r="F71" s="453">
        <v>7596.8570392900001</v>
      </c>
      <c r="G71" s="454">
        <v>3088.84044924</v>
      </c>
      <c r="H71" s="453">
        <v>52557.768722000001</v>
      </c>
      <c r="I71" s="453">
        <v>24270.487250999999</v>
      </c>
      <c r="J71" s="453">
        <v>7147.3577260000002</v>
      </c>
      <c r="K71" s="453">
        <v>55256.069146250004</v>
      </c>
      <c r="L71" s="454">
        <v>159.01269277</v>
      </c>
      <c r="M71" s="453">
        <v>329.37089019000001</v>
      </c>
      <c r="N71" s="453">
        <v>22.063143</v>
      </c>
      <c r="O71" s="453">
        <v>442.36542569</v>
      </c>
      <c r="P71" s="453">
        <v>6696.5025580900001</v>
      </c>
      <c r="Q71" s="454">
        <v>30059.194702000001</v>
      </c>
      <c r="R71" s="453">
        <v>1105.997325</v>
      </c>
      <c r="S71" s="453">
        <v>6798.5192530000004</v>
      </c>
      <c r="T71" s="453">
        <v>0</v>
      </c>
      <c r="U71" s="453">
        <v>452.66696100000001</v>
      </c>
      <c r="V71" s="454">
        <v>6429.2751230000003</v>
      </c>
      <c r="W71" s="453">
        <v>2.081639</v>
      </c>
      <c r="X71" s="453">
        <v>523.73713299999997</v>
      </c>
      <c r="Y71" s="453">
        <v>28864.412984999999</v>
      </c>
      <c r="Z71" s="453">
        <v>2.0478230000000002</v>
      </c>
      <c r="AA71" s="454">
        <v>0</v>
      </c>
      <c r="AB71" s="453">
        <v>185.545603</v>
      </c>
      <c r="AC71" s="453">
        <v>4.1689999999999998E-2</v>
      </c>
      <c r="AD71" s="453">
        <v>1.349556</v>
      </c>
      <c r="AE71" s="453">
        <v>0</v>
      </c>
      <c r="AF71" s="454">
        <v>17.013942</v>
      </c>
      <c r="AG71" s="453">
        <v>873.79652999999996</v>
      </c>
      <c r="AH71" s="453">
        <v>0</v>
      </c>
      <c r="AI71" s="453">
        <v>3731.2039030000001</v>
      </c>
      <c r="AJ71" s="453">
        <v>0</v>
      </c>
      <c r="AK71" s="454">
        <v>0</v>
      </c>
      <c r="AL71" s="453">
        <v>0</v>
      </c>
      <c r="AM71" s="453">
        <v>0.87735724000000004</v>
      </c>
      <c r="AN71" s="453">
        <v>1.35707</v>
      </c>
      <c r="AO71" s="453">
        <v>0</v>
      </c>
      <c r="AP71" s="454">
        <v>0</v>
      </c>
      <c r="AQ71" s="453">
        <v>0</v>
      </c>
      <c r="AR71" s="453">
        <v>0</v>
      </c>
      <c r="AS71" s="453">
        <v>0</v>
      </c>
      <c r="AT71" s="453">
        <v>0</v>
      </c>
      <c r="AU71" s="454">
        <v>0</v>
      </c>
      <c r="AV71" s="453">
        <v>0</v>
      </c>
      <c r="AW71" s="453">
        <v>0</v>
      </c>
      <c r="AX71" s="453">
        <v>0</v>
      </c>
      <c r="AY71" s="453">
        <v>0</v>
      </c>
      <c r="AZ71" s="454">
        <v>0</v>
      </c>
      <c r="BA71" s="453">
        <v>0</v>
      </c>
      <c r="BB71" s="453">
        <v>0</v>
      </c>
      <c r="BC71" s="454">
        <v>0</v>
      </c>
      <c r="BE71" s="85">
        <v>0</v>
      </c>
      <c r="BF71" s="85">
        <v>0</v>
      </c>
      <c r="BG71" s="85">
        <v>0</v>
      </c>
      <c r="BH71" s="85">
        <v>0</v>
      </c>
      <c r="BI71" s="85">
        <v>0</v>
      </c>
      <c r="BJ71" s="85">
        <v>0</v>
      </c>
      <c r="BK71" s="85">
        <v>0</v>
      </c>
      <c r="BL71" s="85">
        <v>0</v>
      </c>
      <c r="BM71" s="85">
        <v>0</v>
      </c>
      <c r="BN71" s="85">
        <v>0</v>
      </c>
      <c r="BO71" s="85">
        <v>0</v>
      </c>
      <c r="BP71" s="85">
        <v>0</v>
      </c>
    </row>
    <row r="72" spans="1:104" ht="20.45" customHeight="1">
      <c r="B72" s="401" t="s">
        <v>379</v>
      </c>
      <c r="C72" s="452">
        <v>45226.016146719994</v>
      </c>
      <c r="D72" s="453">
        <v>8213.1391998399995</v>
      </c>
      <c r="E72" s="453">
        <v>7221.3212119999998</v>
      </c>
      <c r="F72" s="453">
        <v>42.16422962</v>
      </c>
      <c r="G72" s="454">
        <v>0.50908344999999999</v>
      </c>
      <c r="H72" s="453">
        <v>15335.339008999999</v>
      </c>
      <c r="I72" s="453">
        <v>1.23902</v>
      </c>
      <c r="J72" s="453">
        <v>10132.221051</v>
      </c>
      <c r="K72" s="453">
        <v>311.70828198000004</v>
      </c>
      <c r="L72" s="454">
        <v>0</v>
      </c>
      <c r="M72" s="453">
        <v>809.24537326999996</v>
      </c>
      <c r="N72" s="453">
        <v>220.54315500000001</v>
      </c>
      <c r="O72" s="453">
        <v>27.05642555</v>
      </c>
      <c r="P72" s="453">
        <v>0</v>
      </c>
      <c r="Q72" s="454">
        <v>0</v>
      </c>
      <c r="R72" s="453">
        <v>0</v>
      </c>
      <c r="S72" s="453">
        <v>0</v>
      </c>
      <c r="T72" s="453">
        <v>47.288309499999997</v>
      </c>
      <c r="U72" s="453">
        <v>0</v>
      </c>
      <c r="V72" s="454">
        <v>2678.7200189999999</v>
      </c>
      <c r="W72" s="453">
        <v>0</v>
      </c>
      <c r="X72" s="453">
        <v>0</v>
      </c>
      <c r="Y72" s="453">
        <v>0</v>
      </c>
      <c r="Z72" s="453">
        <v>55.547542999999997</v>
      </c>
      <c r="AA72" s="454">
        <v>0</v>
      </c>
      <c r="AB72" s="453">
        <v>126.03092599999999</v>
      </c>
      <c r="AC72" s="453">
        <v>0</v>
      </c>
      <c r="AD72" s="453">
        <v>0</v>
      </c>
      <c r="AE72" s="453">
        <v>0</v>
      </c>
      <c r="AF72" s="454">
        <v>0</v>
      </c>
      <c r="AG72" s="453">
        <v>0</v>
      </c>
      <c r="AH72" s="453">
        <v>0</v>
      </c>
      <c r="AI72" s="453">
        <v>0</v>
      </c>
      <c r="AJ72" s="453">
        <v>0</v>
      </c>
      <c r="AK72" s="454">
        <v>0</v>
      </c>
      <c r="AL72" s="453">
        <v>0</v>
      </c>
      <c r="AM72" s="453">
        <v>0</v>
      </c>
      <c r="AN72" s="453">
        <v>0</v>
      </c>
      <c r="AO72" s="453">
        <v>0</v>
      </c>
      <c r="AP72" s="454">
        <v>3.9433085099999996</v>
      </c>
      <c r="AQ72" s="453">
        <v>0</v>
      </c>
      <c r="AR72" s="453">
        <v>0</v>
      </c>
      <c r="AS72" s="453">
        <v>0</v>
      </c>
      <c r="AT72" s="453">
        <v>0</v>
      </c>
      <c r="AU72" s="454">
        <v>0</v>
      </c>
      <c r="AV72" s="453">
        <v>0</v>
      </c>
      <c r="AW72" s="453">
        <v>0</v>
      </c>
      <c r="AX72" s="453">
        <v>0</v>
      </c>
      <c r="AY72" s="453">
        <v>0</v>
      </c>
      <c r="AZ72" s="454">
        <v>0</v>
      </c>
      <c r="BA72" s="453">
        <v>0</v>
      </c>
      <c r="BB72" s="453">
        <v>0</v>
      </c>
      <c r="BC72" s="454">
        <v>0</v>
      </c>
      <c r="BE72" s="85">
        <v>0</v>
      </c>
      <c r="BF72" s="85">
        <v>0</v>
      </c>
      <c r="BG72" s="85">
        <v>0</v>
      </c>
      <c r="BH72" s="85">
        <v>0</v>
      </c>
      <c r="BI72" s="85">
        <v>0</v>
      </c>
      <c r="BJ72" s="85">
        <v>0</v>
      </c>
      <c r="BK72" s="85">
        <v>0</v>
      </c>
      <c r="BL72" s="85">
        <v>0</v>
      </c>
      <c r="BM72" s="85">
        <v>0</v>
      </c>
      <c r="BN72" s="85">
        <v>0</v>
      </c>
      <c r="BO72" s="85">
        <v>0</v>
      </c>
      <c r="BP72" s="85">
        <v>0</v>
      </c>
    </row>
    <row r="73" spans="1:104" ht="20.45" customHeight="1">
      <c r="B73" s="400" t="s">
        <v>380</v>
      </c>
      <c r="C73" s="452">
        <v>1125.36815398</v>
      </c>
      <c r="D73" s="453">
        <v>1107.7701701999999</v>
      </c>
      <c r="E73" s="453">
        <v>0</v>
      </c>
      <c r="F73" s="453">
        <v>0</v>
      </c>
      <c r="G73" s="454">
        <v>0</v>
      </c>
      <c r="H73" s="453">
        <v>0</v>
      </c>
      <c r="I73" s="453">
        <v>0</v>
      </c>
      <c r="J73" s="453">
        <v>0</v>
      </c>
      <c r="K73" s="453">
        <v>0</v>
      </c>
      <c r="L73" s="454">
        <v>0</v>
      </c>
      <c r="M73" s="453">
        <v>0</v>
      </c>
      <c r="N73" s="453">
        <v>0</v>
      </c>
      <c r="O73" s="453">
        <v>0</v>
      </c>
      <c r="P73" s="453">
        <v>2.3812067799999999</v>
      </c>
      <c r="Q73" s="454">
        <v>0</v>
      </c>
      <c r="R73" s="453">
        <v>0</v>
      </c>
      <c r="S73" s="453">
        <v>0</v>
      </c>
      <c r="T73" s="453">
        <v>0</v>
      </c>
      <c r="U73" s="453">
        <v>0</v>
      </c>
      <c r="V73" s="454">
        <v>0</v>
      </c>
      <c r="W73" s="453">
        <v>0</v>
      </c>
      <c r="X73" s="453">
        <v>0</v>
      </c>
      <c r="Y73" s="453">
        <v>0</v>
      </c>
      <c r="Z73" s="453">
        <v>0</v>
      </c>
      <c r="AA73" s="454">
        <v>0</v>
      </c>
      <c r="AB73" s="453">
        <v>15.216777</v>
      </c>
      <c r="AC73" s="453">
        <v>0</v>
      </c>
      <c r="AD73" s="453">
        <v>0</v>
      </c>
      <c r="AE73" s="453">
        <v>0</v>
      </c>
      <c r="AF73" s="454">
        <v>0</v>
      </c>
      <c r="AG73" s="453">
        <v>0</v>
      </c>
      <c r="AH73" s="453">
        <v>0</v>
      </c>
      <c r="AI73" s="453">
        <v>0</v>
      </c>
      <c r="AJ73" s="453">
        <v>0</v>
      </c>
      <c r="AK73" s="454">
        <v>0</v>
      </c>
      <c r="AL73" s="453">
        <v>0</v>
      </c>
      <c r="AM73" s="453">
        <v>0</v>
      </c>
      <c r="AN73" s="453">
        <v>0</v>
      </c>
      <c r="AO73" s="453">
        <v>0</v>
      </c>
      <c r="AP73" s="454">
        <v>0</v>
      </c>
      <c r="AQ73" s="453">
        <v>0</v>
      </c>
      <c r="AR73" s="453">
        <v>0</v>
      </c>
      <c r="AS73" s="453">
        <v>0</v>
      </c>
      <c r="AT73" s="453">
        <v>0</v>
      </c>
      <c r="AU73" s="454">
        <v>0</v>
      </c>
      <c r="AV73" s="453">
        <v>0</v>
      </c>
      <c r="AW73" s="453">
        <v>0</v>
      </c>
      <c r="AX73" s="453">
        <v>0</v>
      </c>
      <c r="AY73" s="453">
        <v>0</v>
      </c>
      <c r="AZ73" s="454">
        <v>0</v>
      </c>
      <c r="BA73" s="453">
        <v>0</v>
      </c>
      <c r="BB73" s="453">
        <v>0</v>
      </c>
      <c r="BC73" s="454">
        <v>0</v>
      </c>
      <c r="BE73" s="85">
        <v>0</v>
      </c>
      <c r="BF73" s="85">
        <v>0</v>
      </c>
      <c r="BG73" s="85">
        <v>0</v>
      </c>
      <c r="BH73" s="85">
        <v>0</v>
      </c>
      <c r="BI73" s="85">
        <v>0</v>
      </c>
      <c r="BJ73" s="85">
        <v>0</v>
      </c>
      <c r="BK73" s="85">
        <v>0</v>
      </c>
      <c r="BL73" s="85">
        <v>0</v>
      </c>
      <c r="BM73" s="85">
        <v>0</v>
      </c>
      <c r="BN73" s="85">
        <v>0</v>
      </c>
      <c r="BO73" s="85">
        <v>0</v>
      </c>
      <c r="BP73" s="85">
        <v>0</v>
      </c>
    </row>
    <row r="74" spans="1:104" ht="20.45" customHeight="1">
      <c r="B74" s="400" t="s">
        <v>381</v>
      </c>
      <c r="C74" s="452">
        <v>0</v>
      </c>
      <c r="D74" s="453">
        <v>0</v>
      </c>
      <c r="E74" s="453">
        <v>0</v>
      </c>
      <c r="F74" s="453">
        <v>0</v>
      </c>
      <c r="G74" s="454">
        <v>0</v>
      </c>
      <c r="H74" s="453">
        <v>0</v>
      </c>
      <c r="I74" s="453">
        <v>0</v>
      </c>
      <c r="J74" s="453">
        <v>0</v>
      </c>
      <c r="K74" s="453">
        <v>0</v>
      </c>
      <c r="L74" s="454">
        <v>0</v>
      </c>
      <c r="M74" s="453">
        <v>0</v>
      </c>
      <c r="N74" s="453">
        <v>0</v>
      </c>
      <c r="O74" s="453">
        <v>0</v>
      </c>
      <c r="P74" s="453">
        <v>0</v>
      </c>
      <c r="Q74" s="454">
        <v>0</v>
      </c>
      <c r="R74" s="453">
        <v>0</v>
      </c>
      <c r="S74" s="453">
        <v>0</v>
      </c>
      <c r="T74" s="453">
        <v>0</v>
      </c>
      <c r="U74" s="453">
        <v>0</v>
      </c>
      <c r="V74" s="454">
        <v>0</v>
      </c>
      <c r="W74" s="453">
        <v>0</v>
      </c>
      <c r="X74" s="453">
        <v>0</v>
      </c>
      <c r="Y74" s="453">
        <v>0</v>
      </c>
      <c r="Z74" s="453">
        <v>0</v>
      </c>
      <c r="AA74" s="454">
        <v>0</v>
      </c>
      <c r="AB74" s="453">
        <v>0</v>
      </c>
      <c r="AC74" s="453">
        <v>0</v>
      </c>
      <c r="AD74" s="453">
        <v>0</v>
      </c>
      <c r="AE74" s="453">
        <v>0</v>
      </c>
      <c r="AF74" s="454">
        <v>0</v>
      </c>
      <c r="AG74" s="453">
        <v>0</v>
      </c>
      <c r="AH74" s="453">
        <v>0</v>
      </c>
      <c r="AI74" s="453">
        <v>0</v>
      </c>
      <c r="AJ74" s="453">
        <v>0</v>
      </c>
      <c r="AK74" s="454">
        <v>0</v>
      </c>
      <c r="AL74" s="453">
        <v>0</v>
      </c>
      <c r="AM74" s="453">
        <v>0</v>
      </c>
      <c r="AN74" s="453">
        <v>0</v>
      </c>
      <c r="AO74" s="453">
        <v>0</v>
      </c>
      <c r="AP74" s="454">
        <v>0</v>
      </c>
      <c r="AQ74" s="453">
        <v>0</v>
      </c>
      <c r="AR74" s="453">
        <v>0</v>
      </c>
      <c r="AS74" s="453">
        <v>0</v>
      </c>
      <c r="AT74" s="453">
        <v>0</v>
      </c>
      <c r="AU74" s="454">
        <v>0</v>
      </c>
      <c r="AV74" s="453">
        <v>0</v>
      </c>
      <c r="AW74" s="453">
        <v>0</v>
      </c>
      <c r="AX74" s="453">
        <v>0</v>
      </c>
      <c r="AY74" s="453">
        <v>0</v>
      </c>
      <c r="AZ74" s="454">
        <v>0</v>
      </c>
      <c r="BA74" s="453">
        <v>0</v>
      </c>
      <c r="BB74" s="453">
        <v>0</v>
      </c>
      <c r="BC74" s="454">
        <v>0</v>
      </c>
      <c r="BE74" s="85">
        <v>0</v>
      </c>
      <c r="BF74" s="85">
        <v>0</v>
      </c>
      <c r="BG74" s="85">
        <v>0</v>
      </c>
      <c r="BH74" s="85">
        <v>0</v>
      </c>
      <c r="BI74" s="85">
        <v>0</v>
      </c>
      <c r="BJ74" s="85">
        <v>0</v>
      </c>
      <c r="BK74" s="85">
        <v>0</v>
      </c>
      <c r="BL74" s="85">
        <v>0</v>
      </c>
      <c r="BM74" s="85">
        <v>0</v>
      </c>
      <c r="BN74" s="85">
        <v>0</v>
      </c>
      <c r="BO74" s="85">
        <v>0</v>
      </c>
      <c r="BP74" s="85">
        <v>0</v>
      </c>
    </row>
    <row r="75" spans="1:104" ht="20.45" customHeight="1">
      <c r="B75" s="400" t="s">
        <v>382</v>
      </c>
      <c r="C75" s="452">
        <v>47781.180218730005</v>
      </c>
      <c r="D75" s="453">
        <v>5568.3047226999997</v>
      </c>
      <c r="E75" s="453">
        <v>6763.7196459999996</v>
      </c>
      <c r="F75" s="453">
        <v>4451.9809852899998</v>
      </c>
      <c r="G75" s="454">
        <v>7720.1372218300003</v>
      </c>
      <c r="H75" s="453">
        <v>1381.186062</v>
      </c>
      <c r="I75" s="453">
        <v>2821.032631</v>
      </c>
      <c r="J75" s="453">
        <v>508.71413100000001</v>
      </c>
      <c r="K75" s="453">
        <v>963.8497133300001</v>
      </c>
      <c r="L75" s="454">
        <v>2715.3423682899997</v>
      </c>
      <c r="M75" s="453">
        <v>4911.4962323500004</v>
      </c>
      <c r="N75" s="453">
        <v>1475.0869250000001</v>
      </c>
      <c r="O75" s="453">
        <v>2799.7275802199997</v>
      </c>
      <c r="P75" s="453">
        <v>497.65238419000002</v>
      </c>
      <c r="Q75" s="454">
        <v>263.27180800000002</v>
      </c>
      <c r="R75" s="453">
        <v>273.90489500000001</v>
      </c>
      <c r="S75" s="453">
        <v>262.97788100000002</v>
      </c>
      <c r="T75" s="453">
        <v>840.42916614000001</v>
      </c>
      <c r="U75" s="453">
        <v>160.818635</v>
      </c>
      <c r="V75" s="454">
        <v>214.61658600000001</v>
      </c>
      <c r="W75" s="453">
        <v>465.029988</v>
      </c>
      <c r="X75" s="453">
        <v>123.188069</v>
      </c>
      <c r="Y75" s="453">
        <v>14.097522</v>
      </c>
      <c r="Z75" s="453">
        <v>111.179935</v>
      </c>
      <c r="AA75" s="454">
        <v>871.62700800000005</v>
      </c>
      <c r="AB75" s="453">
        <v>223.35412199999999</v>
      </c>
      <c r="AC75" s="453">
        <v>5.7652590000000004</v>
      </c>
      <c r="AD75" s="453">
        <v>0</v>
      </c>
      <c r="AE75" s="453">
        <v>0</v>
      </c>
      <c r="AF75" s="454">
        <v>297.77563800000001</v>
      </c>
      <c r="AG75" s="453">
        <v>110.71500899999999</v>
      </c>
      <c r="AH75" s="453">
        <v>59.386527999999998</v>
      </c>
      <c r="AI75" s="453">
        <v>25.231280000000002</v>
      </c>
      <c r="AJ75" s="453">
        <v>469.308941</v>
      </c>
      <c r="AK75" s="454">
        <v>22.850276000000001</v>
      </c>
      <c r="AL75" s="453">
        <v>95.763505480000006</v>
      </c>
      <c r="AM75" s="453">
        <v>80.070771430000008</v>
      </c>
      <c r="AN75" s="453">
        <v>46.764059000000003</v>
      </c>
      <c r="AO75" s="453">
        <v>0</v>
      </c>
      <c r="AP75" s="454">
        <v>10.42658857</v>
      </c>
      <c r="AQ75" s="453">
        <v>0</v>
      </c>
      <c r="AR75" s="453">
        <v>95.885374999999996</v>
      </c>
      <c r="AS75" s="453">
        <v>14.38935491</v>
      </c>
      <c r="AT75" s="453">
        <v>10.414488</v>
      </c>
      <c r="AU75" s="454">
        <v>1.486918</v>
      </c>
      <c r="AV75" s="453">
        <v>14.123256</v>
      </c>
      <c r="AW75" s="453">
        <v>0</v>
      </c>
      <c r="AX75" s="453">
        <v>0</v>
      </c>
      <c r="AY75" s="453">
        <v>0</v>
      </c>
      <c r="AZ75" s="454">
        <v>0</v>
      </c>
      <c r="BA75" s="453">
        <v>6.8099800000000004</v>
      </c>
      <c r="BB75" s="453">
        <v>0</v>
      </c>
      <c r="BC75" s="454">
        <v>11.286773</v>
      </c>
      <c r="BE75" s="85">
        <v>0</v>
      </c>
      <c r="BF75" s="85">
        <v>0</v>
      </c>
      <c r="BG75" s="85">
        <v>0</v>
      </c>
      <c r="BH75" s="85">
        <v>0</v>
      </c>
      <c r="BI75" s="85">
        <v>0</v>
      </c>
      <c r="BJ75" s="85">
        <v>0</v>
      </c>
      <c r="BK75" s="85">
        <v>0</v>
      </c>
      <c r="BL75" s="85">
        <v>0</v>
      </c>
      <c r="BM75" s="85">
        <v>0</v>
      </c>
      <c r="BN75" s="85">
        <v>0</v>
      </c>
      <c r="BO75" s="85">
        <v>0</v>
      </c>
      <c r="BP75" s="85">
        <v>0</v>
      </c>
    </row>
    <row r="76" spans="1:104" ht="20.45" customHeight="1">
      <c r="B76" s="400" t="s">
        <v>383</v>
      </c>
      <c r="C76" s="452">
        <v>786594.73246398999</v>
      </c>
      <c r="D76" s="453">
        <v>154921.36794621</v>
      </c>
      <c r="E76" s="453">
        <v>159043.22272699999</v>
      </c>
      <c r="F76" s="453">
        <v>79318.417771480003</v>
      </c>
      <c r="G76" s="454">
        <v>50285.049835379999</v>
      </c>
      <c r="H76" s="453">
        <v>25532.688915999999</v>
      </c>
      <c r="I76" s="453">
        <v>33907.594817999998</v>
      </c>
      <c r="J76" s="453">
        <v>9710.5856019999992</v>
      </c>
      <c r="K76" s="453">
        <v>22433.334589439997</v>
      </c>
      <c r="L76" s="454">
        <v>6972.0447171699998</v>
      </c>
      <c r="M76" s="453">
        <v>18635.970199220003</v>
      </c>
      <c r="N76" s="453">
        <v>3270.5706960000002</v>
      </c>
      <c r="O76" s="453">
        <v>6850.1944967999998</v>
      </c>
      <c r="P76" s="453">
        <v>45769.944382370006</v>
      </c>
      <c r="Q76" s="454">
        <v>51152.246039999998</v>
      </c>
      <c r="R76" s="453">
        <v>5552.6754110000002</v>
      </c>
      <c r="S76" s="453">
        <v>25849.598969999999</v>
      </c>
      <c r="T76" s="453">
        <v>9580.73968633</v>
      </c>
      <c r="U76" s="453">
        <v>4410.6822529999999</v>
      </c>
      <c r="V76" s="454">
        <v>2939.3115859999998</v>
      </c>
      <c r="W76" s="453">
        <v>2424.1895989999998</v>
      </c>
      <c r="X76" s="453">
        <v>572.84369000000004</v>
      </c>
      <c r="Y76" s="453">
        <v>20500.826673</v>
      </c>
      <c r="Z76" s="453">
        <v>2575.4621430000002</v>
      </c>
      <c r="AA76" s="454">
        <v>4048.4774200000002</v>
      </c>
      <c r="AB76" s="453">
        <v>8456.1440700000003</v>
      </c>
      <c r="AC76" s="453">
        <v>600.55549699999995</v>
      </c>
      <c r="AD76" s="453">
        <v>21.47439</v>
      </c>
      <c r="AE76" s="453">
        <v>665.58224355999994</v>
      </c>
      <c r="AF76" s="454">
        <v>1519.5123980000001</v>
      </c>
      <c r="AG76" s="453">
        <v>2750.1849480000001</v>
      </c>
      <c r="AH76" s="453">
        <v>8905.8315189999994</v>
      </c>
      <c r="AI76" s="453">
        <v>5941.0128510000004</v>
      </c>
      <c r="AJ76" s="453">
        <v>462.45071899999999</v>
      </c>
      <c r="AK76" s="454">
        <v>436.16188099999999</v>
      </c>
      <c r="AL76" s="453">
        <v>189.85646305</v>
      </c>
      <c r="AM76" s="453">
        <v>424.79397139999998</v>
      </c>
      <c r="AN76" s="453">
        <v>405.071797</v>
      </c>
      <c r="AO76" s="453">
        <v>7005.8641619999999</v>
      </c>
      <c r="AP76" s="454">
        <v>128.93332637999998</v>
      </c>
      <c r="AQ76" s="453">
        <v>520.24162799999999</v>
      </c>
      <c r="AR76" s="453">
        <v>16.947769000000001</v>
      </c>
      <c r="AS76" s="453">
        <v>8.1167976999999993</v>
      </c>
      <c r="AT76" s="453">
        <v>846.60930299999995</v>
      </c>
      <c r="AU76" s="454">
        <v>228.64913799999999</v>
      </c>
      <c r="AV76" s="453">
        <v>44.219253000000002</v>
      </c>
      <c r="AW76" s="453">
        <v>222.191621</v>
      </c>
      <c r="AX76" s="453">
        <v>45.064925889999998</v>
      </c>
      <c r="AY76" s="453">
        <v>54.248798000000001</v>
      </c>
      <c r="AZ76" s="454">
        <v>4.8763121600000003</v>
      </c>
      <c r="BA76" s="453">
        <v>38.968820450000003</v>
      </c>
      <c r="BB76" s="453">
        <v>357.804372</v>
      </c>
      <c r="BC76" s="454">
        <v>35.323321</v>
      </c>
      <c r="BE76" s="85">
        <v>0</v>
      </c>
      <c r="BF76" s="85">
        <v>0</v>
      </c>
      <c r="BG76" s="85">
        <v>0</v>
      </c>
      <c r="BH76" s="85">
        <v>0</v>
      </c>
      <c r="BI76" s="85">
        <v>0</v>
      </c>
      <c r="BJ76" s="85">
        <v>0</v>
      </c>
      <c r="BK76" s="85">
        <v>0</v>
      </c>
      <c r="BL76" s="85">
        <v>0</v>
      </c>
      <c r="BM76" s="85">
        <v>0</v>
      </c>
      <c r="BN76" s="85">
        <v>0</v>
      </c>
      <c r="BO76" s="85">
        <v>0</v>
      </c>
      <c r="BP76" s="85">
        <v>0</v>
      </c>
    </row>
    <row r="77" spans="1:104" ht="20.45" customHeight="1">
      <c r="B77" s="400" t="s">
        <v>384</v>
      </c>
      <c r="C77" s="452">
        <v>0</v>
      </c>
      <c r="D77" s="453">
        <v>0</v>
      </c>
      <c r="E77" s="453">
        <v>0</v>
      </c>
      <c r="F77" s="453">
        <v>0</v>
      </c>
      <c r="G77" s="454">
        <v>0</v>
      </c>
      <c r="H77" s="453">
        <v>0</v>
      </c>
      <c r="I77" s="453">
        <v>0</v>
      </c>
      <c r="J77" s="453">
        <v>0</v>
      </c>
      <c r="K77" s="453">
        <v>0</v>
      </c>
      <c r="L77" s="454">
        <v>0</v>
      </c>
      <c r="M77" s="453">
        <v>0</v>
      </c>
      <c r="N77" s="453">
        <v>0</v>
      </c>
      <c r="O77" s="453">
        <v>0</v>
      </c>
      <c r="P77" s="453">
        <v>0</v>
      </c>
      <c r="Q77" s="454">
        <v>0</v>
      </c>
      <c r="R77" s="453">
        <v>0</v>
      </c>
      <c r="S77" s="453">
        <v>0</v>
      </c>
      <c r="T77" s="453">
        <v>0</v>
      </c>
      <c r="U77" s="453">
        <v>0</v>
      </c>
      <c r="V77" s="454">
        <v>0</v>
      </c>
      <c r="W77" s="453">
        <v>0</v>
      </c>
      <c r="X77" s="453">
        <v>0</v>
      </c>
      <c r="Y77" s="453">
        <v>0</v>
      </c>
      <c r="Z77" s="453">
        <v>0</v>
      </c>
      <c r="AA77" s="454">
        <v>0</v>
      </c>
      <c r="AB77" s="453">
        <v>0</v>
      </c>
      <c r="AC77" s="453">
        <v>0</v>
      </c>
      <c r="AD77" s="453">
        <v>0</v>
      </c>
      <c r="AE77" s="453">
        <v>0</v>
      </c>
      <c r="AF77" s="454">
        <v>0</v>
      </c>
      <c r="AG77" s="453">
        <v>0</v>
      </c>
      <c r="AH77" s="453">
        <v>0</v>
      </c>
      <c r="AI77" s="453">
        <v>0</v>
      </c>
      <c r="AJ77" s="453">
        <v>0</v>
      </c>
      <c r="AK77" s="454">
        <v>0</v>
      </c>
      <c r="AL77" s="453">
        <v>0</v>
      </c>
      <c r="AM77" s="453">
        <v>0</v>
      </c>
      <c r="AN77" s="453">
        <v>0</v>
      </c>
      <c r="AO77" s="453">
        <v>0</v>
      </c>
      <c r="AP77" s="454">
        <v>0</v>
      </c>
      <c r="AQ77" s="453">
        <v>0</v>
      </c>
      <c r="AR77" s="453">
        <v>0</v>
      </c>
      <c r="AS77" s="453">
        <v>0</v>
      </c>
      <c r="AT77" s="453">
        <v>0</v>
      </c>
      <c r="AU77" s="454">
        <v>0</v>
      </c>
      <c r="AV77" s="453">
        <v>0</v>
      </c>
      <c r="AW77" s="453">
        <v>0</v>
      </c>
      <c r="AX77" s="453">
        <v>0</v>
      </c>
      <c r="AY77" s="453">
        <v>0</v>
      </c>
      <c r="AZ77" s="454">
        <v>0</v>
      </c>
      <c r="BA77" s="453">
        <v>0</v>
      </c>
      <c r="BB77" s="453">
        <v>0</v>
      </c>
      <c r="BC77" s="454">
        <v>0</v>
      </c>
      <c r="BE77" s="85">
        <v>0</v>
      </c>
      <c r="BF77" s="85">
        <v>0</v>
      </c>
      <c r="BG77" s="85">
        <v>0</v>
      </c>
      <c r="BH77" s="85">
        <v>0</v>
      </c>
      <c r="BI77" s="85">
        <v>0</v>
      </c>
      <c r="BJ77" s="85">
        <v>0</v>
      </c>
      <c r="BK77" s="85">
        <v>0</v>
      </c>
      <c r="BL77" s="85">
        <v>0</v>
      </c>
      <c r="BM77" s="85">
        <v>0</v>
      </c>
      <c r="BN77" s="85">
        <v>0</v>
      </c>
      <c r="BO77" s="85">
        <v>0</v>
      </c>
      <c r="BP77" s="85">
        <v>0</v>
      </c>
    </row>
    <row r="78" spans="1:104" ht="20.45" customHeight="1">
      <c r="B78" s="400" t="s">
        <v>385</v>
      </c>
      <c r="C78" s="452">
        <v>316770.09349464002</v>
      </c>
      <c r="D78" s="453">
        <v>86969.73527764999</v>
      </c>
      <c r="E78" s="453">
        <v>76169.275601000001</v>
      </c>
      <c r="F78" s="453">
        <v>76171.589175929999</v>
      </c>
      <c r="G78" s="454">
        <v>16000</v>
      </c>
      <c r="H78" s="453">
        <v>8908</v>
      </c>
      <c r="I78" s="453">
        <v>42438.557858</v>
      </c>
      <c r="J78" s="453">
        <v>0</v>
      </c>
      <c r="K78" s="453">
        <v>0</v>
      </c>
      <c r="L78" s="454">
        <v>0</v>
      </c>
      <c r="M78" s="453">
        <v>0</v>
      </c>
      <c r="N78" s="453">
        <v>3947.599913</v>
      </c>
      <c r="O78" s="453">
        <v>0</v>
      </c>
      <c r="P78" s="453">
        <v>0</v>
      </c>
      <c r="Q78" s="454">
        <v>0</v>
      </c>
      <c r="R78" s="453">
        <v>0</v>
      </c>
      <c r="S78" s="453">
        <v>0</v>
      </c>
      <c r="T78" s="453">
        <v>0</v>
      </c>
      <c r="U78" s="453">
        <v>0</v>
      </c>
      <c r="V78" s="454">
        <v>0</v>
      </c>
      <c r="W78" s="453">
        <v>1656.408095</v>
      </c>
      <c r="X78" s="453">
        <v>0</v>
      </c>
      <c r="Y78" s="453">
        <v>0</v>
      </c>
      <c r="Z78" s="453">
        <v>0</v>
      </c>
      <c r="AA78" s="454">
        <v>0</v>
      </c>
      <c r="AB78" s="453">
        <v>0</v>
      </c>
      <c r="AC78" s="453">
        <v>0</v>
      </c>
      <c r="AD78" s="453">
        <v>522.64623700000004</v>
      </c>
      <c r="AE78" s="453">
        <v>1471.2891140899999</v>
      </c>
      <c r="AF78" s="454">
        <v>0</v>
      </c>
      <c r="AG78" s="453">
        <v>0</v>
      </c>
      <c r="AH78" s="453">
        <v>1509.430042</v>
      </c>
      <c r="AI78" s="453">
        <v>0</v>
      </c>
      <c r="AJ78" s="453">
        <v>0</v>
      </c>
      <c r="AK78" s="454">
        <v>0</v>
      </c>
      <c r="AL78" s="453">
        <v>441.58200397000002</v>
      </c>
      <c r="AM78" s="453">
        <v>0</v>
      </c>
      <c r="AN78" s="453">
        <v>556.98017700000003</v>
      </c>
      <c r="AO78" s="453">
        <v>0</v>
      </c>
      <c r="AP78" s="454">
        <v>0</v>
      </c>
      <c r="AQ78" s="453">
        <v>0</v>
      </c>
      <c r="AR78" s="453">
        <v>0</v>
      </c>
      <c r="AS78" s="453">
        <v>0</v>
      </c>
      <c r="AT78" s="453">
        <v>0</v>
      </c>
      <c r="AU78" s="454">
        <v>0</v>
      </c>
      <c r="AV78" s="453">
        <v>0</v>
      </c>
      <c r="AW78" s="453">
        <v>0</v>
      </c>
      <c r="AX78" s="453">
        <v>0</v>
      </c>
      <c r="AY78" s="453">
        <v>0</v>
      </c>
      <c r="AZ78" s="454">
        <v>0</v>
      </c>
      <c r="BA78" s="453">
        <v>0</v>
      </c>
      <c r="BB78" s="453">
        <v>0</v>
      </c>
      <c r="BC78" s="454">
        <v>7</v>
      </c>
      <c r="BE78" s="85">
        <v>0</v>
      </c>
      <c r="BF78" s="85">
        <v>0</v>
      </c>
      <c r="BG78" s="85">
        <v>0</v>
      </c>
      <c r="BH78" s="85">
        <v>0</v>
      </c>
      <c r="BI78" s="85">
        <v>0</v>
      </c>
      <c r="BJ78" s="85">
        <v>0</v>
      </c>
      <c r="BK78" s="85">
        <v>0</v>
      </c>
      <c r="BL78" s="85">
        <v>0</v>
      </c>
      <c r="BM78" s="85">
        <v>0</v>
      </c>
      <c r="BN78" s="85">
        <v>0</v>
      </c>
      <c r="BO78" s="85">
        <v>0</v>
      </c>
      <c r="BP78" s="85">
        <v>0</v>
      </c>
    </row>
    <row r="79" spans="1:104" ht="20.45" customHeight="1">
      <c r="B79" s="401" t="s">
        <v>386</v>
      </c>
      <c r="C79" s="452">
        <v>316763.09349464002</v>
      </c>
      <c r="D79" s="453">
        <v>86969.73527764999</v>
      </c>
      <c r="E79" s="453">
        <v>76169.275601000001</v>
      </c>
      <c r="F79" s="453">
        <v>76171.589175929999</v>
      </c>
      <c r="G79" s="454">
        <v>16000</v>
      </c>
      <c r="H79" s="453">
        <v>8908</v>
      </c>
      <c r="I79" s="453">
        <v>42438.557858</v>
      </c>
      <c r="J79" s="453">
        <v>0</v>
      </c>
      <c r="K79" s="453">
        <v>0</v>
      </c>
      <c r="L79" s="454">
        <v>0</v>
      </c>
      <c r="M79" s="453">
        <v>0</v>
      </c>
      <c r="N79" s="453">
        <v>3947.599913</v>
      </c>
      <c r="O79" s="453">
        <v>0</v>
      </c>
      <c r="P79" s="453">
        <v>0</v>
      </c>
      <c r="Q79" s="454">
        <v>0</v>
      </c>
      <c r="R79" s="453">
        <v>0</v>
      </c>
      <c r="S79" s="453">
        <v>0</v>
      </c>
      <c r="T79" s="453">
        <v>0</v>
      </c>
      <c r="U79" s="453">
        <v>0</v>
      </c>
      <c r="V79" s="454">
        <v>0</v>
      </c>
      <c r="W79" s="453">
        <v>1656.408095</v>
      </c>
      <c r="X79" s="453">
        <v>0</v>
      </c>
      <c r="Y79" s="453">
        <v>0</v>
      </c>
      <c r="Z79" s="453">
        <v>0</v>
      </c>
      <c r="AA79" s="454">
        <v>0</v>
      </c>
      <c r="AB79" s="453">
        <v>0</v>
      </c>
      <c r="AC79" s="453">
        <v>0</v>
      </c>
      <c r="AD79" s="453">
        <v>522.64623700000004</v>
      </c>
      <c r="AE79" s="453">
        <v>1471.2891140899999</v>
      </c>
      <c r="AF79" s="454">
        <v>0</v>
      </c>
      <c r="AG79" s="453">
        <v>0</v>
      </c>
      <c r="AH79" s="453">
        <v>1509.430042</v>
      </c>
      <c r="AI79" s="453">
        <v>0</v>
      </c>
      <c r="AJ79" s="453">
        <v>0</v>
      </c>
      <c r="AK79" s="454">
        <v>0</v>
      </c>
      <c r="AL79" s="453">
        <v>441.58200397000002</v>
      </c>
      <c r="AM79" s="453">
        <v>0</v>
      </c>
      <c r="AN79" s="453">
        <v>556.98017700000003</v>
      </c>
      <c r="AO79" s="453">
        <v>0</v>
      </c>
      <c r="AP79" s="454">
        <v>0</v>
      </c>
      <c r="AQ79" s="453">
        <v>0</v>
      </c>
      <c r="AR79" s="453">
        <v>0</v>
      </c>
      <c r="AS79" s="453">
        <v>0</v>
      </c>
      <c r="AT79" s="453">
        <v>0</v>
      </c>
      <c r="AU79" s="454">
        <v>0</v>
      </c>
      <c r="AV79" s="453">
        <v>0</v>
      </c>
      <c r="AW79" s="453">
        <v>0</v>
      </c>
      <c r="AX79" s="453">
        <v>0</v>
      </c>
      <c r="AY79" s="453">
        <v>0</v>
      </c>
      <c r="AZ79" s="454">
        <v>0</v>
      </c>
      <c r="BA79" s="453">
        <v>0</v>
      </c>
      <c r="BB79" s="453">
        <v>0</v>
      </c>
      <c r="BC79" s="454">
        <v>0</v>
      </c>
      <c r="BE79" s="85">
        <v>0</v>
      </c>
      <c r="BF79" s="85">
        <v>0</v>
      </c>
      <c r="BG79" s="85">
        <v>0</v>
      </c>
      <c r="BH79" s="85">
        <v>0</v>
      </c>
      <c r="BI79" s="85">
        <v>0</v>
      </c>
      <c r="BJ79" s="85">
        <v>0</v>
      </c>
      <c r="BK79" s="85">
        <v>0</v>
      </c>
      <c r="BL79" s="85">
        <v>0</v>
      </c>
      <c r="BM79" s="85">
        <v>0</v>
      </c>
      <c r="BN79" s="85">
        <v>0</v>
      </c>
      <c r="BO79" s="85">
        <v>0</v>
      </c>
      <c r="BP79" s="85">
        <v>0</v>
      </c>
    </row>
    <row r="80" spans="1:104" s="409" customFormat="1" ht="45" customHeight="1">
      <c r="A80" s="407"/>
      <c r="B80" s="408" t="s">
        <v>387</v>
      </c>
      <c r="C80" s="452">
        <v>7</v>
      </c>
      <c r="D80" s="453">
        <v>0</v>
      </c>
      <c r="E80" s="453">
        <v>0</v>
      </c>
      <c r="F80" s="453">
        <v>0</v>
      </c>
      <c r="G80" s="454">
        <v>0</v>
      </c>
      <c r="H80" s="453">
        <v>0</v>
      </c>
      <c r="I80" s="453">
        <v>0</v>
      </c>
      <c r="J80" s="453">
        <v>0</v>
      </c>
      <c r="K80" s="453">
        <v>0</v>
      </c>
      <c r="L80" s="454">
        <v>0</v>
      </c>
      <c r="M80" s="453">
        <v>0</v>
      </c>
      <c r="N80" s="453">
        <v>0</v>
      </c>
      <c r="O80" s="453">
        <v>0</v>
      </c>
      <c r="P80" s="453">
        <v>0</v>
      </c>
      <c r="Q80" s="454">
        <v>0</v>
      </c>
      <c r="R80" s="453">
        <v>0</v>
      </c>
      <c r="S80" s="453">
        <v>0</v>
      </c>
      <c r="T80" s="453">
        <v>0</v>
      </c>
      <c r="U80" s="453">
        <v>0</v>
      </c>
      <c r="V80" s="454">
        <v>0</v>
      </c>
      <c r="W80" s="453">
        <v>0</v>
      </c>
      <c r="X80" s="453">
        <v>0</v>
      </c>
      <c r="Y80" s="453">
        <v>0</v>
      </c>
      <c r="Z80" s="453">
        <v>0</v>
      </c>
      <c r="AA80" s="454">
        <v>0</v>
      </c>
      <c r="AB80" s="453">
        <v>0</v>
      </c>
      <c r="AC80" s="453">
        <v>0</v>
      </c>
      <c r="AD80" s="453">
        <v>0</v>
      </c>
      <c r="AE80" s="453">
        <v>0</v>
      </c>
      <c r="AF80" s="454">
        <v>0</v>
      </c>
      <c r="AG80" s="453">
        <v>0</v>
      </c>
      <c r="AH80" s="453">
        <v>0</v>
      </c>
      <c r="AI80" s="453">
        <v>0</v>
      </c>
      <c r="AJ80" s="453">
        <v>0</v>
      </c>
      <c r="AK80" s="454">
        <v>0</v>
      </c>
      <c r="AL80" s="453">
        <v>0</v>
      </c>
      <c r="AM80" s="453">
        <v>0</v>
      </c>
      <c r="AN80" s="453">
        <v>0</v>
      </c>
      <c r="AO80" s="453">
        <v>0</v>
      </c>
      <c r="AP80" s="454">
        <v>0</v>
      </c>
      <c r="AQ80" s="453">
        <v>0</v>
      </c>
      <c r="AR80" s="453">
        <v>0</v>
      </c>
      <c r="AS80" s="453">
        <v>0</v>
      </c>
      <c r="AT80" s="453">
        <v>0</v>
      </c>
      <c r="AU80" s="454">
        <v>0</v>
      </c>
      <c r="AV80" s="453">
        <v>0</v>
      </c>
      <c r="AW80" s="453">
        <v>0</v>
      </c>
      <c r="AX80" s="453">
        <v>0</v>
      </c>
      <c r="AY80" s="453">
        <v>0</v>
      </c>
      <c r="AZ80" s="454">
        <v>0</v>
      </c>
      <c r="BA80" s="453">
        <v>0</v>
      </c>
      <c r="BB80" s="453">
        <v>0</v>
      </c>
      <c r="BC80" s="454">
        <v>7</v>
      </c>
      <c r="BD80" s="407"/>
      <c r="BE80" s="407">
        <v>0</v>
      </c>
      <c r="BF80" s="407">
        <v>0</v>
      </c>
      <c r="BG80" s="407">
        <v>0</v>
      </c>
      <c r="BH80" s="407">
        <v>0</v>
      </c>
      <c r="BI80" s="407">
        <v>0</v>
      </c>
      <c r="BJ80" s="407">
        <v>0</v>
      </c>
      <c r="BK80" s="407">
        <v>0</v>
      </c>
      <c r="BL80" s="407">
        <v>0</v>
      </c>
      <c r="BM80" s="407">
        <v>0</v>
      </c>
      <c r="BN80" s="407">
        <v>0</v>
      </c>
      <c r="BO80" s="407">
        <v>0</v>
      </c>
      <c r="BP80" s="407">
        <v>0</v>
      </c>
      <c r="BQ80" s="407"/>
      <c r="BR80" s="407"/>
      <c r="BS80" s="407"/>
      <c r="BT80" s="407"/>
      <c r="BU80" s="407"/>
      <c r="BV80" s="407"/>
      <c r="BW80" s="407"/>
      <c r="BX80" s="407"/>
      <c r="BY80" s="407"/>
      <c r="BZ80" s="407"/>
      <c r="CA80" s="407"/>
      <c r="CB80" s="407"/>
      <c r="CC80" s="407"/>
      <c r="CD80" s="407"/>
      <c r="CE80" s="407"/>
      <c r="CF80" s="407"/>
      <c r="CG80" s="407"/>
      <c r="CH80" s="407"/>
      <c r="CI80" s="407"/>
      <c r="CJ80" s="407"/>
      <c r="CK80" s="407"/>
      <c r="CL80" s="407"/>
      <c r="CM80" s="407"/>
      <c r="CN80" s="407"/>
      <c r="CO80" s="407"/>
      <c r="CP80" s="407"/>
      <c r="CQ80" s="407"/>
      <c r="CR80" s="407"/>
      <c r="CS80" s="407"/>
      <c r="CT80" s="407"/>
      <c r="CU80" s="407"/>
      <c r="CV80" s="407"/>
      <c r="CW80" s="407"/>
      <c r="CX80" s="407"/>
      <c r="CY80" s="407"/>
      <c r="CZ80" s="407"/>
    </row>
    <row r="81" spans="1:104" ht="20.45" customHeight="1">
      <c r="B81" s="401" t="s">
        <v>388</v>
      </c>
      <c r="C81" s="452">
        <v>0</v>
      </c>
      <c r="D81" s="453">
        <v>0</v>
      </c>
      <c r="E81" s="453">
        <v>0</v>
      </c>
      <c r="F81" s="453">
        <v>0</v>
      </c>
      <c r="G81" s="454">
        <v>0</v>
      </c>
      <c r="H81" s="453">
        <v>0</v>
      </c>
      <c r="I81" s="453">
        <v>0</v>
      </c>
      <c r="J81" s="453">
        <v>0</v>
      </c>
      <c r="K81" s="453">
        <v>0</v>
      </c>
      <c r="L81" s="454">
        <v>0</v>
      </c>
      <c r="M81" s="453">
        <v>0</v>
      </c>
      <c r="N81" s="453">
        <v>0</v>
      </c>
      <c r="O81" s="453">
        <v>0</v>
      </c>
      <c r="P81" s="453">
        <v>0</v>
      </c>
      <c r="Q81" s="454">
        <v>0</v>
      </c>
      <c r="R81" s="453">
        <v>0</v>
      </c>
      <c r="S81" s="453">
        <v>0</v>
      </c>
      <c r="T81" s="453">
        <v>0</v>
      </c>
      <c r="U81" s="453">
        <v>0</v>
      </c>
      <c r="V81" s="454">
        <v>0</v>
      </c>
      <c r="W81" s="453">
        <v>0</v>
      </c>
      <c r="X81" s="453">
        <v>0</v>
      </c>
      <c r="Y81" s="453">
        <v>0</v>
      </c>
      <c r="Z81" s="453">
        <v>0</v>
      </c>
      <c r="AA81" s="454">
        <v>0</v>
      </c>
      <c r="AB81" s="453">
        <v>0</v>
      </c>
      <c r="AC81" s="453">
        <v>0</v>
      </c>
      <c r="AD81" s="453">
        <v>0</v>
      </c>
      <c r="AE81" s="453">
        <v>0</v>
      </c>
      <c r="AF81" s="454">
        <v>0</v>
      </c>
      <c r="AG81" s="453">
        <v>0</v>
      </c>
      <c r="AH81" s="453">
        <v>0</v>
      </c>
      <c r="AI81" s="453">
        <v>0</v>
      </c>
      <c r="AJ81" s="453">
        <v>0</v>
      </c>
      <c r="AK81" s="454">
        <v>0</v>
      </c>
      <c r="AL81" s="453">
        <v>0</v>
      </c>
      <c r="AM81" s="453">
        <v>0</v>
      </c>
      <c r="AN81" s="453">
        <v>0</v>
      </c>
      <c r="AO81" s="453">
        <v>0</v>
      </c>
      <c r="AP81" s="454">
        <v>0</v>
      </c>
      <c r="AQ81" s="453">
        <v>0</v>
      </c>
      <c r="AR81" s="453">
        <v>0</v>
      </c>
      <c r="AS81" s="453">
        <v>0</v>
      </c>
      <c r="AT81" s="453">
        <v>0</v>
      </c>
      <c r="AU81" s="454">
        <v>0</v>
      </c>
      <c r="AV81" s="453">
        <v>0</v>
      </c>
      <c r="AW81" s="453">
        <v>0</v>
      </c>
      <c r="AX81" s="453">
        <v>0</v>
      </c>
      <c r="AY81" s="453">
        <v>0</v>
      </c>
      <c r="AZ81" s="454">
        <v>0</v>
      </c>
      <c r="BA81" s="453">
        <v>0</v>
      </c>
      <c r="BB81" s="453">
        <v>0</v>
      </c>
      <c r="BC81" s="454">
        <v>0</v>
      </c>
      <c r="BE81" s="85">
        <v>0</v>
      </c>
      <c r="BF81" s="85">
        <v>0</v>
      </c>
      <c r="BG81" s="85">
        <v>0</v>
      </c>
      <c r="BH81" s="85">
        <v>0</v>
      </c>
      <c r="BI81" s="85">
        <v>0</v>
      </c>
      <c r="BJ81" s="85">
        <v>0</v>
      </c>
      <c r="BK81" s="85">
        <v>0</v>
      </c>
      <c r="BL81" s="85">
        <v>0</v>
      </c>
      <c r="BM81" s="85">
        <v>0</v>
      </c>
      <c r="BN81" s="85">
        <v>0</v>
      </c>
      <c r="BO81" s="85">
        <v>0</v>
      </c>
      <c r="BP81" s="85">
        <v>0</v>
      </c>
    </row>
    <row r="82" spans="1:104" ht="39" customHeight="1">
      <c r="B82" s="405" t="s">
        <v>389</v>
      </c>
      <c r="C82" s="452">
        <v>0</v>
      </c>
      <c r="D82" s="453">
        <v>0</v>
      </c>
      <c r="E82" s="453">
        <v>0</v>
      </c>
      <c r="F82" s="453">
        <v>0</v>
      </c>
      <c r="G82" s="454">
        <v>0</v>
      </c>
      <c r="H82" s="453">
        <v>0</v>
      </c>
      <c r="I82" s="453">
        <v>0</v>
      </c>
      <c r="J82" s="453">
        <v>0</v>
      </c>
      <c r="K82" s="453">
        <v>0</v>
      </c>
      <c r="L82" s="454">
        <v>0</v>
      </c>
      <c r="M82" s="453">
        <v>0</v>
      </c>
      <c r="N82" s="453">
        <v>0</v>
      </c>
      <c r="O82" s="453">
        <v>0</v>
      </c>
      <c r="P82" s="453">
        <v>0</v>
      </c>
      <c r="Q82" s="454">
        <v>0</v>
      </c>
      <c r="R82" s="453">
        <v>0</v>
      </c>
      <c r="S82" s="453">
        <v>0</v>
      </c>
      <c r="T82" s="453">
        <v>0</v>
      </c>
      <c r="U82" s="453">
        <v>0</v>
      </c>
      <c r="V82" s="454">
        <v>0</v>
      </c>
      <c r="W82" s="453">
        <v>0</v>
      </c>
      <c r="X82" s="453">
        <v>0</v>
      </c>
      <c r="Y82" s="453">
        <v>0</v>
      </c>
      <c r="Z82" s="453">
        <v>0</v>
      </c>
      <c r="AA82" s="454">
        <v>0</v>
      </c>
      <c r="AB82" s="453">
        <v>0</v>
      </c>
      <c r="AC82" s="453">
        <v>0</v>
      </c>
      <c r="AD82" s="453">
        <v>0</v>
      </c>
      <c r="AE82" s="453">
        <v>0</v>
      </c>
      <c r="AF82" s="454">
        <v>0</v>
      </c>
      <c r="AG82" s="453">
        <v>0</v>
      </c>
      <c r="AH82" s="453">
        <v>0</v>
      </c>
      <c r="AI82" s="453">
        <v>0</v>
      </c>
      <c r="AJ82" s="453">
        <v>0</v>
      </c>
      <c r="AK82" s="454">
        <v>0</v>
      </c>
      <c r="AL82" s="453">
        <v>0</v>
      </c>
      <c r="AM82" s="453">
        <v>0</v>
      </c>
      <c r="AN82" s="453">
        <v>0</v>
      </c>
      <c r="AO82" s="453">
        <v>0</v>
      </c>
      <c r="AP82" s="454">
        <v>0</v>
      </c>
      <c r="AQ82" s="453">
        <v>0</v>
      </c>
      <c r="AR82" s="453">
        <v>0</v>
      </c>
      <c r="AS82" s="453">
        <v>0</v>
      </c>
      <c r="AT82" s="453">
        <v>0</v>
      </c>
      <c r="AU82" s="454">
        <v>0</v>
      </c>
      <c r="AV82" s="453">
        <v>0</v>
      </c>
      <c r="AW82" s="453">
        <v>0</v>
      </c>
      <c r="AX82" s="453">
        <v>0</v>
      </c>
      <c r="AY82" s="453">
        <v>0</v>
      </c>
      <c r="AZ82" s="454">
        <v>0</v>
      </c>
      <c r="BA82" s="453">
        <v>0</v>
      </c>
      <c r="BB82" s="453">
        <v>0</v>
      </c>
      <c r="BC82" s="454">
        <v>0</v>
      </c>
      <c r="BE82" s="85">
        <v>0</v>
      </c>
      <c r="BF82" s="85">
        <v>0</v>
      </c>
      <c r="BG82" s="85">
        <v>0</v>
      </c>
      <c r="BH82" s="85">
        <v>0</v>
      </c>
      <c r="BI82" s="85">
        <v>0</v>
      </c>
      <c r="BJ82" s="85">
        <v>0</v>
      </c>
      <c r="BK82" s="85">
        <v>0</v>
      </c>
      <c r="BL82" s="85">
        <v>0</v>
      </c>
      <c r="BM82" s="85">
        <v>0</v>
      </c>
      <c r="BN82" s="85">
        <v>0</v>
      </c>
      <c r="BO82" s="85">
        <v>0</v>
      </c>
      <c r="BP82" s="85">
        <v>0</v>
      </c>
    </row>
    <row r="83" spans="1:104" ht="20.45" customHeight="1">
      <c r="B83" s="400" t="s">
        <v>390</v>
      </c>
      <c r="C83" s="452">
        <v>37078.523299719993</v>
      </c>
      <c r="D83" s="453">
        <v>13786.336018620001</v>
      </c>
      <c r="E83" s="453">
        <v>0</v>
      </c>
      <c r="F83" s="453">
        <v>4124.5406286899997</v>
      </c>
      <c r="G83" s="454">
        <v>1525.26328853</v>
      </c>
      <c r="H83" s="453">
        <v>1139.757805</v>
      </c>
      <c r="I83" s="453">
        <v>1332.7376830000001</v>
      </c>
      <c r="J83" s="453">
        <v>7246.6529819999996</v>
      </c>
      <c r="K83" s="453">
        <v>1018.5299839500001</v>
      </c>
      <c r="L83" s="454">
        <v>316.58690870999999</v>
      </c>
      <c r="M83" s="453">
        <v>0</v>
      </c>
      <c r="N83" s="453">
        <v>360.77664700000003</v>
      </c>
      <c r="O83" s="453">
        <v>188.83194219999999</v>
      </c>
      <c r="P83" s="453">
        <v>722.49560187999998</v>
      </c>
      <c r="Q83" s="454">
        <v>1131.1732569999999</v>
      </c>
      <c r="R83" s="453">
        <v>379.477487</v>
      </c>
      <c r="S83" s="453">
        <v>408.98821299999997</v>
      </c>
      <c r="T83" s="453">
        <v>247.48031880000002</v>
      </c>
      <c r="U83" s="453">
        <v>68.233785999999995</v>
      </c>
      <c r="V83" s="454">
        <v>196.703159</v>
      </c>
      <c r="W83" s="453">
        <v>192.40664799999999</v>
      </c>
      <c r="X83" s="453">
        <v>0</v>
      </c>
      <c r="Y83" s="453">
        <v>0</v>
      </c>
      <c r="Z83" s="453">
        <v>303.06853899999999</v>
      </c>
      <c r="AA83" s="454">
        <v>515.370135</v>
      </c>
      <c r="AB83" s="453">
        <v>0</v>
      </c>
      <c r="AC83" s="453">
        <v>606.42634299999997</v>
      </c>
      <c r="AD83" s="453">
        <v>0</v>
      </c>
      <c r="AE83" s="453">
        <v>125.91708595999999</v>
      </c>
      <c r="AF83" s="454">
        <v>0</v>
      </c>
      <c r="AG83" s="453">
        <v>240.12013099999999</v>
      </c>
      <c r="AH83" s="453">
        <v>537.17943600000001</v>
      </c>
      <c r="AI83" s="453">
        <v>102.994101</v>
      </c>
      <c r="AJ83" s="453">
        <v>42.5</v>
      </c>
      <c r="AK83" s="454">
        <v>0</v>
      </c>
      <c r="AL83" s="453">
        <v>0</v>
      </c>
      <c r="AM83" s="453">
        <v>112.580353</v>
      </c>
      <c r="AN83" s="453">
        <v>0</v>
      </c>
      <c r="AO83" s="453">
        <v>0</v>
      </c>
      <c r="AP83" s="454">
        <v>0</v>
      </c>
      <c r="AQ83" s="453">
        <v>86.751261</v>
      </c>
      <c r="AR83" s="453">
        <v>0</v>
      </c>
      <c r="AS83" s="453">
        <v>0</v>
      </c>
      <c r="AT83" s="453">
        <v>18.643556</v>
      </c>
      <c r="AU83" s="454">
        <v>0</v>
      </c>
      <c r="AV83" s="453">
        <v>0</v>
      </c>
      <c r="AW83" s="453">
        <v>0</v>
      </c>
      <c r="AX83" s="453">
        <v>0</v>
      </c>
      <c r="AY83" s="453">
        <v>0</v>
      </c>
      <c r="AZ83" s="454">
        <v>3.8000000000000001E-7</v>
      </c>
      <c r="BA83" s="453">
        <v>0</v>
      </c>
      <c r="BB83" s="453">
        <v>0</v>
      </c>
      <c r="BC83" s="454">
        <v>0</v>
      </c>
      <c r="BE83" s="85">
        <v>0</v>
      </c>
      <c r="BF83" s="85">
        <v>0</v>
      </c>
      <c r="BG83" s="85">
        <v>0</v>
      </c>
      <c r="BH83" s="85">
        <v>0</v>
      </c>
      <c r="BI83" s="85">
        <v>0</v>
      </c>
      <c r="BJ83" s="85">
        <v>0</v>
      </c>
      <c r="BK83" s="85">
        <v>0</v>
      </c>
      <c r="BL83" s="85">
        <v>0</v>
      </c>
      <c r="BM83" s="85">
        <v>0</v>
      </c>
      <c r="BN83" s="85">
        <v>0</v>
      </c>
      <c r="BO83" s="85">
        <v>0</v>
      </c>
      <c r="BP83" s="85">
        <v>0</v>
      </c>
    </row>
    <row r="84" spans="1:104" ht="20.45" customHeight="1">
      <c r="B84" s="400" t="s">
        <v>391</v>
      </c>
      <c r="C84" s="452">
        <v>89132.87804679999</v>
      </c>
      <c r="D84" s="453">
        <v>18733.864478660002</v>
      </c>
      <c r="E84" s="453">
        <v>13810.131890000001</v>
      </c>
      <c r="F84" s="453">
        <v>10989.16543915</v>
      </c>
      <c r="G84" s="454">
        <v>11852.23291413</v>
      </c>
      <c r="H84" s="453">
        <v>7417.8448049999997</v>
      </c>
      <c r="I84" s="453">
        <v>6132.8481339999998</v>
      </c>
      <c r="J84" s="453">
        <v>2580.9470240000001</v>
      </c>
      <c r="K84" s="453">
        <v>1511.0296705999999</v>
      </c>
      <c r="L84" s="454">
        <v>3532.6764668699998</v>
      </c>
      <c r="M84" s="453">
        <v>877.31416565999996</v>
      </c>
      <c r="N84" s="453">
        <v>105.590424</v>
      </c>
      <c r="O84" s="453">
        <v>787.20709976000001</v>
      </c>
      <c r="P84" s="453">
        <v>1878.0338898299999</v>
      </c>
      <c r="Q84" s="454">
        <v>1017.108308</v>
      </c>
      <c r="R84" s="453">
        <v>420.28298799999999</v>
      </c>
      <c r="S84" s="453">
        <v>495.58194500000002</v>
      </c>
      <c r="T84" s="453">
        <v>765.33960553999998</v>
      </c>
      <c r="U84" s="453">
        <v>705.04164200000002</v>
      </c>
      <c r="V84" s="454">
        <v>313.68160399999999</v>
      </c>
      <c r="W84" s="453">
        <v>528.57497599999999</v>
      </c>
      <c r="X84" s="453">
        <v>449.87282699999997</v>
      </c>
      <c r="Y84" s="453">
        <v>253.11526000000001</v>
      </c>
      <c r="Z84" s="453">
        <v>334.740362</v>
      </c>
      <c r="AA84" s="454">
        <v>1634.51909</v>
      </c>
      <c r="AB84" s="453">
        <v>143.7296</v>
      </c>
      <c r="AC84" s="453">
        <v>59.384014000000001</v>
      </c>
      <c r="AD84" s="453">
        <v>0.92935999999999996</v>
      </c>
      <c r="AE84" s="453">
        <v>13.876767119999998</v>
      </c>
      <c r="AF84" s="454">
        <v>356.831526</v>
      </c>
      <c r="AG84" s="453">
        <v>201.23399599999999</v>
      </c>
      <c r="AH84" s="453">
        <v>63.569229999999997</v>
      </c>
      <c r="AI84" s="453">
        <v>68.351813000000007</v>
      </c>
      <c r="AJ84" s="453">
        <v>209.64544599999999</v>
      </c>
      <c r="AK84" s="454">
        <v>112.592518</v>
      </c>
      <c r="AL84" s="453">
        <v>50.232596350000001</v>
      </c>
      <c r="AM84" s="453">
        <v>99.834799560000008</v>
      </c>
      <c r="AN84" s="453">
        <v>51.181297999999998</v>
      </c>
      <c r="AO84" s="453">
        <v>286.66896800000001</v>
      </c>
      <c r="AP84" s="454">
        <v>1.30034165</v>
      </c>
      <c r="AQ84" s="453">
        <v>5.6781829999999998</v>
      </c>
      <c r="AR84" s="453">
        <v>17.422058</v>
      </c>
      <c r="AS84" s="453">
        <v>27.682196480000002</v>
      </c>
      <c r="AT84" s="453">
        <v>52.885764000000002</v>
      </c>
      <c r="AU84" s="454">
        <v>32.455677000000001</v>
      </c>
      <c r="AV84" s="453">
        <v>5.9763500000000001</v>
      </c>
      <c r="AW84" s="453">
        <v>29.346119999999999</v>
      </c>
      <c r="AX84" s="453">
        <v>25.926905430000001</v>
      </c>
      <c r="AY84" s="453">
        <v>35.163162999999997</v>
      </c>
      <c r="AZ84" s="454">
        <v>8.2369241300000002</v>
      </c>
      <c r="BA84" s="453">
        <v>38.143365880000005</v>
      </c>
      <c r="BB84" s="453">
        <v>1.633869</v>
      </c>
      <c r="BC84" s="454">
        <v>6.2201880000000003</v>
      </c>
      <c r="BE84" s="85">
        <v>0</v>
      </c>
      <c r="BF84" s="85">
        <v>0</v>
      </c>
      <c r="BG84" s="85">
        <v>0</v>
      </c>
      <c r="BH84" s="85">
        <v>0</v>
      </c>
      <c r="BI84" s="85">
        <v>0</v>
      </c>
      <c r="BJ84" s="85">
        <v>0</v>
      </c>
      <c r="BK84" s="85">
        <v>0</v>
      </c>
      <c r="BL84" s="85">
        <v>0</v>
      </c>
      <c r="BM84" s="85">
        <v>0</v>
      </c>
      <c r="BN84" s="85">
        <v>0</v>
      </c>
      <c r="BO84" s="85">
        <v>0</v>
      </c>
      <c r="BP84" s="85">
        <v>0</v>
      </c>
    </row>
    <row r="85" spans="1:104" ht="20.45" customHeight="1">
      <c r="B85" s="400" t="s">
        <v>392</v>
      </c>
      <c r="C85" s="452">
        <v>23379.831478250009</v>
      </c>
      <c r="D85" s="453">
        <v>7276.1486853400002</v>
      </c>
      <c r="E85" s="453">
        <v>47.037939999999999</v>
      </c>
      <c r="F85" s="453">
        <v>997.24829009000007</v>
      </c>
      <c r="G85" s="454">
        <v>4826.6476365299995</v>
      </c>
      <c r="H85" s="453">
        <v>1466.4284660000001</v>
      </c>
      <c r="I85" s="453">
        <v>1935.3782000000001</v>
      </c>
      <c r="J85" s="453">
        <v>1341.4669260000001</v>
      </c>
      <c r="K85" s="453">
        <v>497.35359874</v>
      </c>
      <c r="L85" s="454">
        <v>108.99061863999999</v>
      </c>
      <c r="M85" s="453">
        <v>166.71742022999999</v>
      </c>
      <c r="N85" s="453">
        <v>152.86172300000001</v>
      </c>
      <c r="O85" s="453">
        <v>394.74568837999999</v>
      </c>
      <c r="P85" s="453">
        <v>1546.1980396900001</v>
      </c>
      <c r="Q85" s="454">
        <v>3.7535229999999999</v>
      </c>
      <c r="R85" s="453">
        <v>5.0000000000000004E-6</v>
      </c>
      <c r="S85" s="453">
        <v>42.629741000000003</v>
      </c>
      <c r="T85" s="453">
        <v>1132.6147040399999</v>
      </c>
      <c r="U85" s="453">
        <v>0</v>
      </c>
      <c r="V85" s="454">
        <v>0.75024900000000005</v>
      </c>
      <c r="W85" s="453">
        <v>127.709643</v>
      </c>
      <c r="X85" s="453">
        <v>74.788041000000007</v>
      </c>
      <c r="Y85" s="453">
        <v>0</v>
      </c>
      <c r="Z85" s="453">
        <v>17.166118000000001</v>
      </c>
      <c r="AA85" s="454">
        <v>0</v>
      </c>
      <c r="AB85" s="453">
        <v>273.78403200000002</v>
      </c>
      <c r="AC85" s="453">
        <v>358.10374300000001</v>
      </c>
      <c r="AD85" s="453">
        <v>0</v>
      </c>
      <c r="AE85" s="453">
        <v>115.14615040000001</v>
      </c>
      <c r="AF85" s="454">
        <v>64.786208000000002</v>
      </c>
      <c r="AG85" s="453">
        <v>8.1477430000000002</v>
      </c>
      <c r="AH85" s="453">
        <v>15.137677</v>
      </c>
      <c r="AI85" s="453">
        <v>0</v>
      </c>
      <c r="AJ85" s="453">
        <v>13.753175000000001</v>
      </c>
      <c r="AK85" s="454">
        <v>17.348917</v>
      </c>
      <c r="AL85" s="453">
        <v>10.24406559</v>
      </c>
      <c r="AM85" s="453">
        <v>3.8544329300000002</v>
      </c>
      <c r="AN85" s="453">
        <v>0</v>
      </c>
      <c r="AO85" s="453">
        <v>0</v>
      </c>
      <c r="AP85" s="454">
        <v>214.91349274000001</v>
      </c>
      <c r="AQ85" s="453">
        <v>122.677634</v>
      </c>
      <c r="AR85" s="453">
        <v>0.22677</v>
      </c>
      <c r="AS85" s="453">
        <v>0</v>
      </c>
      <c r="AT85" s="453">
        <v>2.8236240000000001</v>
      </c>
      <c r="AU85" s="454">
        <v>0.57526900000000003</v>
      </c>
      <c r="AV85" s="453">
        <v>1.665648</v>
      </c>
      <c r="AW85" s="453">
        <v>0</v>
      </c>
      <c r="AX85" s="453">
        <v>6.8486400000000005E-3</v>
      </c>
      <c r="AY85" s="453">
        <v>0</v>
      </c>
      <c r="AZ85" s="454">
        <v>0</v>
      </c>
      <c r="BA85" s="453">
        <v>7.9126999999999995E-4</v>
      </c>
      <c r="BB85" s="453">
        <v>0</v>
      </c>
      <c r="BC85" s="454">
        <v>0</v>
      </c>
      <c r="BE85" s="85">
        <v>0</v>
      </c>
      <c r="BF85" s="85">
        <v>0</v>
      </c>
      <c r="BG85" s="85">
        <v>0</v>
      </c>
      <c r="BH85" s="85">
        <v>0</v>
      </c>
      <c r="BI85" s="85">
        <v>0</v>
      </c>
      <c r="BJ85" s="85">
        <v>0</v>
      </c>
      <c r="BK85" s="85">
        <v>0</v>
      </c>
      <c r="BL85" s="85">
        <v>0</v>
      </c>
      <c r="BM85" s="85">
        <v>0</v>
      </c>
      <c r="BN85" s="85">
        <v>0</v>
      </c>
      <c r="BO85" s="85">
        <v>0</v>
      </c>
      <c r="BP85" s="85">
        <v>0</v>
      </c>
    </row>
    <row r="86" spans="1:104" ht="20.45" customHeight="1">
      <c r="B86" s="400"/>
      <c r="C86" s="452"/>
      <c r="D86" s="453"/>
      <c r="E86" s="453"/>
      <c r="F86" s="453"/>
      <c r="G86" s="454"/>
      <c r="H86" s="453"/>
      <c r="I86" s="453"/>
      <c r="J86" s="453"/>
      <c r="K86" s="453"/>
      <c r="L86" s="454"/>
      <c r="M86" s="453"/>
      <c r="N86" s="453"/>
      <c r="O86" s="453"/>
      <c r="P86" s="453"/>
      <c r="Q86" s="454"/>
      <c r="R86" s="453"/>
      <c r="S86" s="453"/>
      <c r="T86" s="453"/>
      <c r="U86" s="453"/>
      <c r="V86" s="454"/>
      <c r="W86" s="453"/>
      <c r="X86" s="453"/>
      <c r="Y86" s="453"/>
      <c r="Z86" s="453"/>
      <c r="AA86" s="454"/>
      <c r="AB86" s="453"/>
      <c r="AC86" s="453"/>
      <c r="AD86" s="453"/>
      <c r="AE86" s="453"/>
      <c r="AF86" s="454"/>
      <c r="AG86" s="453"/>
      <c r="AH86" s="453"/>
      <c r="AI86" s="453"/>
      <c r="AJ86" s="453"/>
      <c r="AK86" s="454"/>
      <c r="AL86" s="453"/>
      <c r="AM86" s="453"/>
      <c r="AN86" s="453"/>
      <c r="AO86" s="453"/>
      <c r="AP86" s="454"/>
      <c r="AQ86" s="453"/>
      <c r="AR86" s="453"/>
      <c r="AS86" s="453"/>
      <c r="AT86" s="453"/>
      <c r="AU86" s="454"/>
      <c r="AV86" s="453"/>
      <c r="AW86" s="453"/>
      <c r="AX86" s="453"/>
      <c r="AY86" s="453"/>
      <c r="AZ86" s="454"/>
      <c r="BA86" s="453"/>
      <c r="BB86" s="453"/>
      <c r="BC86" s="454"/>
    </row>
    <row r="87" spans="1:104" s="95" customFormat="1" ht="20.45" customHeight="1">
      <c r="A87" s="93"/>
      <c r="B87" s="398" t="s">
        <v>393</v>
      </c>
      <c r="C87" s="449">
        <v>1821824.91795385</v>
      </c>
      <c r="D87" s="450">
        <v>410355.73175422999</v>
      </c>
      <c r="E87" s="450">
        <v>172295.548132</v>
      </c>
      <c r="F87" s="450">
        <v>155558.92952947001</v>
      </c>
      <c r="G87" s="451">
        <v>184845.75023397</v>
      </c>
      <c r="H87" s="450">
        <v>94109.022276999996</v>
      </c>
      <c r="I87" s="450">
        <v>87019.626233000003</v>
      </c>
      <c r="J87" s="450">
        <v>205912.057615</v>
      </c>
      <c r="K87" s="450">
        <v>78834.236869990011</v>
      </c>
      <c r="L87" s="451">
        <v>47541.132625059996</v>
      </c>
      <c r="M87" s="450">
        <v>49012.257392680003</v>
      </c>
      <c r="N87" s="450">
        <v>9219.5017270000008</v>
      </c>
      <c r="O87" s="450">
        <v>33808.03404934</v>
      </c>
      <c r="P87" s="450">
        <v>17322.98404811</v>
      </c>
      <c r="Q87" s="451">
        <v>38283.13723</v>
      </c>
      <c r="R87" s="450">
        <v>11186.064726000001</v>
      </c>
      <c r="S87" s="450">
        <v>23404.111582000001</v>
      </c>
      <c r="T87" s="450">
        <v>23184.90452819</v>
      </c>
      <c r="U87" s="450">
        <v>7314.300459</v>
      </c>
      <c r="V87" s="451">
        <v>16682.467665</v>
      </c>
      <c r="W87" s="450">
        <v>10891.033414</v>
      </c>
      <c r="X87" s="450">
        <v>18027.357548</v>
      </c>
      <c r="Y87" s="450">
        <v>8583.8328710000005</v>
      </c>
      <c r="Z87" s="450">
        <v>10501.389517</v>
      </c>
      <c r="AA87" s="451">
        <v>18560.031326</v>
      </c>
      <c r="AB87" s="450">
        <v>7037.5075150000002</v>
      </c>
      <c r="AC87" s="450">
        <v>8247.6382219999996</v>
      </c>
      <c r="AD87" s="450">
        <v>1206.770685</v>
      </c>
      <c r="AE87" s="450">
        <v>5198.3796188400001</v>
      </c>
      <c r="AF87" s="451">
        <v>4831.7418170000001</v>
      </c>
      <c r="AG87" s="450">
        <v>9889.1162660000009</v>
      </c>
      <c r="AH87" s="450">
        <v>5341.3563590000003</v>
      </c>
      <c r="AI87" s="450">
        <v>5638.9668229999997</v>
      </c>
      <c r="AJ87" s="450">
        <v>2260.61085</v>
      </c>
      <c r="AK87" s="451">
        <v>3221.2648359999998</v>
      </c>
      <c r="AL87" s="450">
        <v>1908.42679877</v>
      </c>
      <c r="AM87" s="450">
        <v>4678.01731406</v>
      </c>
      <c r="AN87" s="450">
        <v>1471.1470879999999</v>
      </c>
      <c r="AO87" s="450">
        <v>4216.2757549999997</v>
      </c>
      <c r="AP87" s="451">
        <v>1439.1516372999999</v>
      </c>
      <c r="AQ87" s="450">
        <v>3743.6827579999999</v>
      </c>
      <c r="AR87" s="450">
        <v>1940.5012220000001</v>
      </c>
      <c r="AS87" s="450">
        <v>2334.9960768299998</v>
      </c>
      <c r="AT87" s="450">
        <v>2661.4711630000002</v>
      </c>
      <c r="AU87" s="451">
        <v>723.77887499999997</v>
      </c>
      <c r="AV87" s="450">
        <v>1765.9575930000001</v>
      </c>
      <c r="AW87" s="450">
        <v>500.758914</v>
      </c>
      <c r="AX87" s="450">
        <v>3059.4282696999999</v>
      </c>
      <c r="AY87" s="450">
        <v>2111.9668590000001</v>
      </c>
      <c r="AZ87" s="451">
        <v>1576.22108622</v>
      </c>
      <c r="BA87" s="450">
        <v>1423.25300309</v>
      </c>
      <c r="BB87" s="450">
        <v>312.691126</v>
      </c>
      <c r="BC87" s="451">
        <v>630.39607000000001</v>
      </c>
      <c r="BD87" s="93"/>
      <c r="BE87" s="93">
        <v>0</v>
      </c>
      <c r="BF87" s="93">
        <v>0</v>
      </c>
      <c r="BG87" s="93">
        <v>0</v>
      </c>
      <c r="BH87" s="93">
        <v>0</v>
      </c>
      <c r="BI87" s="93">
        <v>0</v>
      </c>
      <c r="BJ87" s="93">
        <v>0</v>
      </c>
      <c r="BK87" s="93">
        <v>0</v>
      </c>
      <c r="BL87" s="93">
        <v>0</v>
      </c>
      <c r="BM87" s="93">
        <v>0</v>
      </c>
      <c r="BN87" s="93">
        <v>0</v>
      </c>
      <c r="BO87" s="93">
        <v>0</v>
      </c>
      <c r="BP87" s="93">
        <v>0</v>
      </c>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row>
    <row r="88" spans="1:104" ht="20.45" customHeight="1">
      <c r="B88" s="400"/>
      <c r="C88" s="452"/>
      <c r="D88" s="453"/>
      <c r="E88" s="453"/>
      <c r="F88" s="453"/>
      <c r="G88" s="454"/>
      <c r="H88" s="453"/>
      <c r="I88" s="453"/>
      <c r="J88" s="453"/>
      <c r="K88" s="453"/>
      <c r="L88" s="454"/>
      <c r="M88" s="453"/>
      <c r="N88" s="453"/>
      <c r="O88" s="453"/>
      <c r="P88" s="453"/>
      <c r="Q88" s="454"/>
      <c r="R88" s="453"/>
      <c r="S88" s="453"/>
      <c r="T88" s="453"/>
      <c r="U88" s="453"/>
      <c r="V88" s="454"/>
      <c r="W88" s="453"/>
      <c r="X88" s="453"/>
      <c r="Y88" s="453"/>
      <c r="Z88" s="453"/>
      <c r="AA88" s="454"/>
      <c r="AB88" s="453"/>
      <c r="AC88" s="453"/>
      <c r="AD88" s="453"/>
      <c r="AE88" s="453"/>
      <c r="AF88" s="454"/>
      <c r="AG88" s="453"/>
      <c r="AH88" s="453"/>
      <c r="AI88" s="453"/>
      <c r="AJ88" s="453"/>
      <c r="AK88" s="454"/>
      <c r="AL88" s="453"/>
      <c r="AM88" s="453"/>
      <c r="AN88" s="453"/>
      <c r="AO88" s="453"/>
      <c r="AP88" s="454"/>
      <c r="AQ88" s="453"/>
      <c r="AR88" s="453"/>
      <c r="AS88" s="453"/>
      <c r="AT88" s="453"/>
      <c r="AU88" s="454"/>
      <c r="AV88" s="453"/>
      <c r="AW88" s="453"/>
      <c r="AX88" s="453"/>
      <c r="AY88" s="453"/>
      <c r="AZ88" s="454"/>
      <c r="BA88" s="453"/>
      <c r="BB88" s="453"/>
      <c r="BC88" s="454"/>
    </row>
    <row r="89" spans="1:104" ht="20.45" customHeight="1">
      <c r="B89" s="400" t="s">
        <v>394</v>
      </c>
      <c r="C89" s="452">
        <v>410629.4513387201</v>
      </c>
      <c r="D89" s="453">
        <v>40002.839900980005</v>
      </c>
      <c r="E89" s="453">
        <v>34702.315285999997</v>
      </c>
      <c r="F89" s="453">
        <v>25584.763035330001</v>
      </c>
      <c r="G89" s="454">
        <v>29894.200014900001</v>
      </c>
      <c r="H89" s="453">
        <v>13468.335561</v>
      </c>
      <c r="I89" s="453">
        <v>38318.523168</v>
      </c>
      <c r="J89" s="453">
        <v>35264.289098000001</v>
      </c>
      <c r="K89" s="453">
        <v>12670.985737360001</v>
      </c>
      <c r="L89" s="454">
        <v>13808.3241729</v>
      </c>
      <c r="M89" s="453">
        <v>22836.327433330003</v>
      </c>
      <c r="N89" s="453">
        <v>4298.6491120000001</v>
      </c>
      <c r="O89" s="453">
        <v>5990.2223406400008</v>
      </c>
      <c r="P89" s="453">
        <v>3240.473</v>
      </c>
      <c r="Q89" s="454">
        <v>15695.180526</v>
      </c>
      <c r="R89" s="453">
        <v>1697.713573</v>
      </c>
      <c r="S89" s="453">
        <v>7046.465346</v>
      </c>
      <c r="T89" s="453">
        <v>2565.5193507499998</v>
      </c>
      <c r="U89" s="453">
        <v>831.81755399999997</v>
      </c>
      <c r="V89" s="454">
        <v>2875.6425819999999</v>
      </c>
      <c r="W89" s="453">
        <v>3833.3409999999999</v>
      </c>
      <c r="X89" s="453">
        <v>16456.840616000001</v>
      </c>
      <c r="Y89" s="453">
        <v>3842.5636549999999</v>
      </c>
      <c r="Z89" s="453">
        <v>3909.2184900000002</v>
      </c>
      <c r="AA89" s="454">
        <v>947.89183100000002</v>
      </c>
      <c r="AB89" s="453">
        <v>3154.8935080000001</v>
      </c>
      <c r="AC89" s="453">
        <v>4477.6559999999999</v>
      </c>
      <c r="AD89" s="453">
        <v>895.95183199999997</v>
      </c>
      <c r="AE89" s="453">
        <v>2140</v>
      </c>
      <c r="AF89" s="454">
        <v>3737.3224150000001</v>
      </c>
      <c r="AG89" s="453">
        <v>3434</v>
      </c>
      <c r="AH89" s="453">
        <v>1616.380576</v>
      </c>
      <c r="AI89" s="453">
        <v>4500</v>
      </c>
      <c r="AJ89" s="453">
        <v>2861.3420759999999</v>
      </c>
      <c r="AK89" s="454">
        <v>5008.42022</v>
      </c>
      <c r="AL89" s="453">
        <v>1712.4331293599998</v>
      </c>
      <c r="AM89" s="453">
        <v>2600</v>
      </c>
      <c r="AN89" s="453">
        <v>1597.355</v>
      </c>
      <c r="AO89" s="453">
        <v>2502.7313909999998</v>
      </c>
      <c r="AP89" s="454">
        <v>2502.52839571</v>
      </c>
      <c r="AQ89" s="453">
        <v>1081.1389999999999</v>
      </c>
      <c r="AR89" s="453">
        <v>1583</v>
      </c>
      <c r="AS89" s="453">
        <v>2147.018</v>
      </c>
      <c r="AT89" s="453">
        <v>1650</v>
      </c>
      <c r="AU89" s="454">
        <v>5428.575272</v>
      </c>
      <c r="AV89" s="453">
        <v>1666.828</v>
      </c>
      <c r="AW89" s="453">
        <v>929</v>
      </c>
      <c r="AX89" s="453">
        <v>4822.3149457500003</v>
      </c>
      <c r="AY89" s="453">
        <v>3747.1586950000001</v>
      </c>
      <c r="AZ89" s="454">
        <v>1470.00149371</v>
      </c>
      <c r="BA89" s="453">
        <v>1811.7910549999999</v>
      </c>
      <c r="BB89" s="453">
        <v>738.3</v>
      </c>
      <c r="BC89" s="454">
        <v>1030.8679500000001</v>
      </c>
      <c r="BE89" s="85">
        <v>0</v>
      </c>
      <c r="BF89" s="85">
        <v>0</v>
      </c>
      <c r="BG89" s="85">
        <v>0</v>
      </c>
      <c r="BH89" s="85">
        <v>0</v>
      </c>
      <c r="BI89" s="85">
        <v>0</v>
      </c>
      <c r="BJ89" s="85">
        <v>0</v>
      </c>
      <c r="BK89" s="85">
        <v>0</v>
      </c>
      <c r="BL89" s="85">
        <v>0</v>
      </c>
      <c r="BM89" s="85">
        <v>0</v>
      </c>
      <c r="BN89" s="85">
        <v>0</v>
      </c>
      <c r="BO89" s="85">
        <v>0</v>
      </c>
      <c r="BP89" s="85">
        <v>0</v>
      </c>
    </row>
    <row r="90" spans="1:104" ht="20.45" customHeight="1">
      <c r="B90" s="401" t="s">
        <v>395</v>
      </c>
      <c r="C90" s="452">
        <v>323883.94393404998</v>
      </c>
      <c r="D90" s="453">
        <v>24895.242926900002</v>
      </c>
      <c r="E90" s="453">
        <v>36624.437489999997</v>
      </c>
      <c r="F90" s="453">
        <v>18794.63148145</v>
      </c>
      <c r="G90" s="454">
        <v>28066.141800680001</v>
      </c>
      <c r="H90" s="453">
        <v>10670.965802000001</v>
      </c>
      <c r="I90" s="453">
        <v>6132.2388609999998</v>
      </c>
      <c r="J90" s="453">
        <v>33235.251418</v>
      </c>
      <c r="K90" s="453">
        <v>10896.691720300001</v>
      </c>
      <c r="L90" s="454">
        <v>2989.00570393</v>
      </c>
      <c r="M90" s="453">
        <v>13881.237433329999</v>
      </c>
      <c r="N90" s="453">
        <v>4298.6491120000001</v>
      </c>
      <c r="O90" s="453">
        <v>7502.6820482200001</v>
      </c>
      <c r="P90" s="453">
        <v>3240.473</v>
      </c>
      <c r="Q90" s="454">
        <v>15695.180526</v>
      </c>
      <c r="R90" s="453">
        <v>1697.713573</v>
      </c>
      <c r="S90" s="453">
        <v>7046.465346</v>
      </c>
      <c r="T90" s="453">
        <v>2565.5193507499998</v>
      </c>
      <c r="U90" s="453">
        <v>831.81755399999997</v>
      </c>
      <c r="V90" s="454">
        <v>2700.6425819999999</v>
      </c>
      <c r="W90" s="453">
        <v>3733.3409999999999</v>
      </c>
      <c r="X90" s="453">
        <v>16456.840616000001</v>
      </c>
      <c r="Y90" s="453">
        <v>3111.1546509999998</v>
      </c>
      <c r="Z90" s="453">
        <v>2562.5996219999997</v>
      </c>
      <c r="AA90" s="454">
        <v>947.89183100000002</v>
      </c>
      <c r="AB90" s="453">
        <v>2554.8935080000001</v>
      </c>
      <c r="AC90" s="453">
        <v>4477.6559999999999</v>
      </c>
      <c r="AD90" s="453">
        <v>895.95183199999997</v>
      </c>
      <c r="AE90" s="453">
        <v>1548.620905</v>
      </c>
      <c r="AF90" s="454">
        <v>3027.8453199999999</v>
      </c>
      <c r="AG90" s="453">
        <v>3434</v>
      </c>
      <c r="AH90" s="453">
        <v>1486.380576</v>
      </c>
      <c r="AI90" s="453">
        <v>4500</v>
      </c>
      <c r="AJ90" s="453">
        <v>3706.6603410000002</v>
      </c>
      <c r="AK90" s="454">
        <v>5008.42022</v>
      </c>
      <c r="AL90" s="453">
        <v>1712.4331293599998</v>
      </c>
      <c r="AM90" s="453">
        <v>2600</v>
      </c>
      <c r="AN90" s="453">
        <v>1597.355</v>
      </c>
      <c r="AO90" s="453">
        <v>2502.7313909999998</v>
      </c>
      <c r="AP90" s="454">
        <v>1945.25229571</v>
      </c>
      <c r="AQ90" s="453">
        <v>1081.1389999999999</v>
      </c>
      <c r="AR90" s="453">
        <v>1583</v>
      </c>
      <c r="AS90" s="453">
        <v>2109.518</v>
      </c>
      <c r="AT90" s="453">
        <v>1650</v>
      </c>
      <c r="AU90" s="454">
        <v>3033.0253269999998</v>
      </c>
      <c r="AV90" s="453">
        <v>1666.828</v>
      </c>
      <c r="AW90" s="453">
        <v>460</v>
      </c>
      <c r="AX90" s="453">
        <v>4178.5184457100004</v>
      </c>
      <c r="AY90" s="453">
        <v>3747.1586950000001</v>
      </c>
      <c r="AZ90" s="454">
        <v>1400.00149371</v>
      </c>
      <c r="BA90" s="453">
        <v>1811.7910549999999</v>
      </c>
      <c r="BB90" s="453">
        <v>690.3</v>
      </c>
      <c r="BC90" s="454">
        <v>897.64795000000004</v>
      </c>
      <c r="BE90" s="85">
        <v>0</v>
      </c>
      <c r="BF90" s="85">
        <v>0</v>
      </c>
      <c r="BG90" s="85">
        <v>0</v>
      </c>
      <c r="BH90" s="85">
        <v>0</v>
      </c>
      <c r="BI90" s="85">
        <v>0</v>
      </c>
      <c r="BJ90" s="85">
        <v>0</v>
      </c>
      <c r="BK90" s="85">
        <v>0</v>
      </c>
      <c r="BL90" s="85">
        <v>0</v>
      </c>
      <c r="BM90" s="85">
        <v>0</v>
      </c>
      <c r="BN90" s="85">
        <v>0</v>
      </c>
      <c r="BO90" s="85">
        <v>0</v>
      </c>
      <c r="BP90" s="85">
        <v>0</v>
      </c>
    </row>
    <row r="91" spans="1:104" ht="20.45" customHeight="1">
      <c r="B91" s="401" t="s">
        <v>396</v>
      </c>
      <c r="C91" s="452">
        <v>-19760.268403400001</v>
      </c>
      <c r="D91" s="453">
        <v>-752.19195660000003</v>
      </c>
      <c r="E91" s="453">
        <v>-6825.4474810000002</v>
      </c>
      <c r="F91" s="453">
        <v>0</v>
      </c>
      <c r="G91" s="454">
        <v>0</v>
      </c>
      <c r="H91" s="453">
        <v>0</v>
      </c>
      <c r="I91" s="453">
        <v>0</v>
      </c>
      <c r="J91" s="453">
        <v>-9000</v>
      </c>
      <c r="K91" s="453">
        <v>0</v>
      </c>
      <c r="L91" s="454">
        <v>0</v>
      </c>
      <c r="M91" s="453">
        <v>0</v>
      </c>
      <c r="N91" s="453">
        <v>0</v>
      </c>
      <c r="O91" s="453">
        <v>-1517.6106998</v>
      </c>
      <c r="P91" s="453">
        <v>0</v>
      </c>
      <c r="Q91" s="454">
        <v>0</v>
      </c>
      <c r="R91" s="453">
        <v>0</v>
      </c>
      <c r="S91" s="453">
        <v>0</v>
      </c>
      <c r="T91" s="453">
        <v>0</v>
      </c>
      <c r="U91" s="453">
        <v>0</v>
      </c>
      <c r="V91" s="454">
        <v>0</v>
      </c>
      <c r="W91" s="453">
        <v>0</v>
      </c>
      <c r="X91" s="453">
        <v>0</v>
      </c>
      <c r="Y91" s="453">
        <v>0</v>
      </c>
      <c r="Z91" s="453">
        <v>0</v>
      </c>
      <c r="AA91" s="454">
        <v>0</v>
      </c>
      <c r="AB91" s="453">
        <v>0</v>
      </c>
      <c r="AC91" s="453">
        <v>0</v>
      </c>
      <c r="AD91" s="453">
        <v>0</v>
      </c>
      <c r="AE91" s="453">
        <v>0</v>
      </c>
      <c r="AF91" s="454">
        <v>0</v>
      </c>
      <c r="AG91" s="453">
        <v>0</v>
      </c>
      <c r="AH91" s="453">
        <v>0</v>
      </c>
      <c r="AI91" s="453">
        <v>0</v>
      </c>
      <c r="AJ91" s="453">
        <v>-1665.018266</v>
      </c>
      <c r="AK91" s="454">
        <v>0</v>
      </c>
      <c r="AL91" s="453">
        <v>0</v>
      </c>
      <c r="AM91" s="453">
        <v>0</v>
      </c>
      <c r="AN91" s="453">
        <v>0</v>
      </c>
      <c r="AO91" s="453">
        <v>0</v>
      </c>
      <c r="AP91" s="454">
        <v>0</v>
      </c>
      <c r="AQ91" s="453">
        <v>0</v>
      </c>
      <c r="AR91" s="453">
        <v>0</v>
      </c>
      <c r="AS91" s="453">
        <v>0</v>
      </c>
      <c r="AT91" s="453">
        <v>0</v>
      </c>
      <c r="AU91" s="454">
        <v>0</v>
      </c>
      <c r="AV91" s="453">
        <v>0</v>
      </c>
      <c r="AW91" s="453">
        <v>0</v>
      </c>
      <c r="AX91" s="453">
        <v>0</v>
      </c>
      <c r="AY91" s="453">
        <v>0</v>
      </c>
      <c r="AZ91" s="454">
        <v>0</v>
      </c>
      <c r="BA91" s="453">
        <v>0</v>
      </c>
      <c r="BB91" s="453">
        <v>0</v>
      </c>
      <c r="BC91" s="454">
        <v>0</v>
      </c>
      <c r="BE91" s="85">
        <v>0</v>
      </c>
      <c r="BF91" s="85">
        <v>0</v>
      </c>
      <c r="BG91" s="85">
        <v>0</v>
      </c>
      <c r="BH91" s="85">
        <v>0</v>
      </c>
      <c r="BI91" s="85">
        <v>0</v>
      </c>
      <c r="BJ91" s="85">
        <v>0</v>
      </c>
      <c r="BK91" s="85">
        <v>0</v>
      </c>
      <c r="BL91" s="85">
        <v>0</v>
      </c>
      <c r="BM91" s="85">
        <v>0</v>
      </c>
      <c r="BN91" s="85">
        <v>0</v>
      </c>
      <c r="BO91" s="85">
        <v>0</v>
      </c>
      <c r="BP91" s="85">
        <v>0</v>
      </c>
    </row>
    <row r="92" spans="1:104" ht="45.6" customHeight="1">
      <c r="B92" s="408" t="s">
        <v>397</v>
      </c>
      <c r="C92" s="452">
        <v>15690.851140999999</v>
      </c>
      <c r="D92" s="453">
        <v>0</v>
      </c>
      <c r="E92" s="453">
        <v>0</v>
      </c>
      <c r="F92" s="453">
        <v>0</v>
      </c>
      <c r="G92" s="454">
        <v>0</v>
      </c>
      <c r="H92" s="453">
        <v>0</v>
      </c>
      <c r="I92" s="453">
        <v>0</v>
      </c>
      <c r="J92" s="453">
        <v>0</v>
      </c>
      <c r="K92" s="453">
        <v>1035.828</v>
      </c>
      <c r="L92" s="454">
        <v>0</v>
      </c>
      <c r="M92" s="453">
        <v>8300</v>
      </c>
      <c r="N92" s="453">
        <v>0</v>
      </c>
      <c r="O92" s="453">
        <v>0</v>
      </c>
      <c r="P92" s="453">
        <v>0</v>
      </c>
      <c r="Q92" s="454">
        <v>0</v>
      </c>
      <c r="R92" s="453">
        <v>0</v>
      </c>
      <c r="S92" s="453">
        <v>0</v>
      </c>
      <c r="T92" s="453">
        <v>0</v>
      </c>
      <c r="U92" s="453">
        <v>0</v>
      </c>
      <c r="V92" s="454">
        <v>175</v>
      </c>
      <c r="W92" s="453">
        <v>100</v>
      </c>
      <c r="X92" s="453">
        <v>0</v>
      </c>
      <c r="Y92" s="453">
        <v>0</v>
      </c>
      <c r="Z92" s="453">
        <v>0</v>
      </c>
      <c r="AA92" s="454">
        <v>0</v>
      </c>
      <c r="AB92" s="453">
        <v>600</v>
      </c>
      <c r="AC92" s="453">
        <v>0</v>
      </c>
      <c r="AD92" s="453">
        <v>0</v>
      </c>
      <c r="AE92" s="453">
        <v>0</v>
      </c>
      <c r="AF92" s="454">
        <v>709.47709499999996</v>
      </c>
      <c r="AG92" s="453">
        <v>0</v>
      </c>
      <c r="AH92" s="453">
        <v>130</v>
      </c>
      <c r="AI92" s="453">
        <v>0</v>
      </c>
      <c r="AJ92" s="453">
        <v>291.000001</v>
      </c>
      <c r="AK92" s="454">
        <v>0</v>
      </c>
      <c r="AL92" s="453">
        <v>0</v>
      </c>
      <c r="AM92" s="453">
        <v>0</v>
      </c>
      <c r="AN92" s="453">
        <v>0</v>
      </c>
      <c r="AO92" s="453">
        <v>0</v>
      </c>
      <c r="AP92" s="454">
        <v>557.27610000000004</v>
      </c>
      <c r="AQ92" s="453">
        <v>0</v>
      </c>
      <c r="AR92" s="453">
        <v>0</v>
      </c>
      <c r="AS92" s="453">
        <v>37.5</v>
      </c>
      <c r="AT92" s="453">
        <v>0</v>
      </c>
      <c r="AU92" s="454">
        <v>2395.5499450000002</v>
      </c>
      <c r="AV92" s="453">
        <v>0</v>
      </c>
      <c r="AW92" s="453">
        <v>469</v>
      </c>
      <c r="AX92" s="453">
        <v>639</v>
      </c>
      <c r="AY92" s="453">
        <v>0</v>
      </c>
      <c r="AZ92" s="454">
        <v>70</v>
      </c>
      <c r="BA92" s="453">
        <v>0</v>
      </c>
      <c r="BB92" s="453">
        <v>48</v>
      </c>
      <c r="BC92" s="454">
        <v>133.22</v>
      </c>
      <c r="BE92" s="85">
        <v>0</v>
      </c>
      <c r="BF92" s="85">
        <v>0</v>
      </c>
      <c r="BG92" s="85">
        <v>0</v>
      </c>
      <c r="BH92" s="85">
        <v>0</v>
      </c>
      <c r="BI92" s="85">
        <v>0</v>
      </c>
      <c r="BJ92" s="85">
        <v>0</v>
      </c>
      <c r="BK92" s="85">
        <v>0</v>
      </c>
      <c r="BL92" s="85">
        <v>0</v>
      </c>
      <c r="BM92" s="85">
        <v>0</v>
      </c>
      <c r="BN92" s="85">
        <v>0</v>
      </c>
      <c r="BO92" s="85">
        <v>0</v>
      </c>
      <c r="BP92" s="85">
        <v>0</v>
      </c>
    </row>
    <row r="93" spans="1:104" ht="20.45" customHeight="1">
      <c r="B93" s="401" t="s">
        <v>398</v>
      </c>
      <c r="C93" s="452">
        <v>90814.924667069994</v>
      </c>
      <c r="D93" s="453">
        <v>15859.788930680001</v>
      </c>
      <c r="E93" s="453">
        <v>4903.3252769999999</v>
      </c>
      <c r="F93" s="453">
        <v>6790.13155388</v>
      </c>
      <c r="G93" s="454">
        <v>1828.0582142200001</v>
      </c>
      <c r="H93" s="453">
        <v>2797.3697589999997</v>
      </c>
      <c r="I93" s="453">
        <v>32186.284306999998</v>
      </c>
      <c r="J93" s="453">
        <v>11029.037679999999</v>
      </c>
      <c r="K93" s="453">
        <v>738.46601706000001</v>
      </c>
      <c r="L93" s="454">
        <v>10819.318468970001</v>
      </c>
      <c r="M93" s="453">
        <v>655.09</v>
      </c>
      <c r="N93" s="453">
        <v>0</v>
      </c>
      <c r="O93" s="453">
        <v>5.15099222</v>
      </c>
      <c r="P93" s="453">
        <v>0</v>
      </c>
      <c r="Q93" s="454">
        <v>0</v>
      </c>
      <c r="R93" s="453">
        <v>0</v>
      </c>
      <c r="S93" s="453">
        <v>0</v>
      </c>
      <c r="T93" s="453">
        <v>0</v>
      </c>
      <c r="U93" s="453">
        <v>0</v>
      </c>
      <c r="V93" s="454">
        <v>0</v>
      </c>
      <c r="W93" s="453">
        <v>0</v>
      </c>
      <c r="X93" s="453">
        <v>0</v>
      </c>
      <c r="Y93" s="453">
        <v>731.40900399999998</v>
      </c>
      <c r="Z93" s="453">
        <v>1346.618868</v>
      </c>
      <c r="AA93" s="454">
        <v>0</v>
      </c>
      <c r="AB93" s="453">
        <v>0</v>
      </c>
      <c r="AC93" s="453">
        <v>0</v>
      </c>
      <c r="AD93" s="453">
        <v>0</v>
      </c>
      <c r="AE93" s="453">
        <v>591.37909500000001</v>
      </c>
      <c r="AF93" s="454">
        <v>0</v>
      </c>
      <c r="AG93" s="453">
        <v>0</v>
      </c>
      <c r="AH93" s="453">
        <v>0</v>
      </c>
      <c r="AI93" s="453">
        <v>0</v>
      </c>
      <c r="AJ93" s="453">
        <v>528.70000000000005</v>
      </c>
      <c r="AK93" s="454">
        <v>0</v>
      </c>
      <c r="AL93" s="453">
        <v>0</v>
      </c>
      <c r="AM93" s="453">
        <v>0</v>
      </c>
      <c r="AN93" s="453">
        <v>0</v>
      </c>
      <c r="AO93" s="453">
        <v>0</v>
      </c>
      <c r="AP93" s="454">
        <v>0</v>
      </c>
      <c r="AQ93" s="453">
        <v>0</v>
      </c>
      <c r="AR93" s="453">
        <v>0</v>
      </c>
      <c r="AS93" s="453">
        <v>0</v>
      </c>
      <c r="AT93" s="453">
        <v>0</v>
      </c>
      <c r="AU93" s="454">
        <v>0</v>
      </c>
      <c r="AV93" s="453">
        <v>0</v>
      </c>
      <c r="AW93" s="453">
        <v>0</v>
      </c>
      <c r="AX93" s="453">
        <v>4.7965000399999997</v>
      </c>
      <c r="AY93" s="453">
        <v>0</v>
      </c>
      <c r="AZ93" s="454">
        <v>0</v>
      </c>
      <c r="BA93" s="453">
        <v>0</v>
      </c>
      <c r="BB93" s="453">
        <v>0</v>
      </c>
      <c r="BC93" s="454">
        <v>0</v>
      </c>
      <c r="BE93" s="85">
        <v>0</v>
      </c>
      <c r="BF93" s="85">
        <v>0</v>
      </c>
      <c r="BG93" s="85">
        <v>0</v>
      </c>
      <c r="BH93" s="85">
        <v>0</v>
      </c>
      <c r="BI93" s="85">
        <v>0</v>
      </c>
      <c r="BJ93" s="85">
        <v>0</v>
      </c>
      <c r="BK93" s="85">
        <v>0</v>
      </c>
      <c r="BL93" s="85">
        <v>0</v>
      </c>
      <c r="BM93" s="85">
        <v>0</v>
      </c>
      <c r="BN93" s="85">
        <v>0</v>
      </c>
      <c r="BO93" s="85">
        <v>0</v>
      </c>
      <c r="BP93" s="85">
        <v>0</v>
      </c>
    </row>
    <row r="94" spans="1:104" ht="20.45" customHeight="1">
      <c r="B94" s="401" t="s">
        <v>399</v>
      </c>
      <c r="C94" s="452">
        <v>0</v>
      </c>
      <c r="D94" s="453">
        <v>0</v>
      </c>
      <c r="E94" s="453">
        <v>0</v>
      </c>
      <c r="F94" s="453">
        <v>0</v>
      </c>
      <c r="G94" s="454">
        <v>0</v>
      </c>
      <c r="H94" s="453">
        <v>0</v>
      </c>
      <c r="I94" s="453">
        <v>0</v>
      </c>
      <c r="J94" s="453">
        <v>0</v>
      </c>
      <c r="K94" s="453">
        <v>0</v>
      </c>
      <c r="L94" s="454">
        <v>0</v>
      </c>
      <c r="M94" s="453">
        <v>0</v>
      </c>
      <c r="N94" s="453">
        <v>0</v>
      </c>
      <c r="O94" s="453">
        <v>0</v>
      </c>
      <c r="P94" s="453">
        <v>0</v>
      </c>
      <c r="Q94" s="454">
        <v>0</v>
      </c>
      <c r="R94" s="453">
        <v>0</v>
      </c>
      <c r="S94" s="453">
        <v>0</v>
      </c>
      <c r="T94" s="453">
        <v>0</v>
      </c>
      <c r="U94" s="453">
        <v>0</v>
      </c>
      <c r="V94" s="454">
        <v>0</v>
      </c>
      <c r="W94" s="453">
        <v>0</v>
      </c>
      <c r="X94" s="453">
        <v>0</v>
      </c>
      <c r="Y94" s="453">
        <v>0</v>
      </c>
      <c r="Z94" s="453">
        <v>0</v>
      </c>
      <c r="AA94" s="454">
        <v>0</v>
      </c>
      <c r="AB94" s="453">
        <v>0</v>
      </c>
      <c r="AC94" s="453">
        <v>0</v>
      </c>
      <c r="AD94" s="453">
        <v>0</v>
      </c>
      <c r="AE94" s="453">
        <v>0</v>
      </c>
      <c r="AF94" s="454">
        <v>0</v>
      </c>
      <c r="AG94" s="453">
        <v>0</v>
      </c>
      <c r="AH94" s="453">
        <v>0</v>
      </c>
      <c r="AI94" s="453">
        <v>0</v>
      </c>
      <c r="AJ94" s="453">
        <v>0</v>
      </c>
      <c r="AK94" s="454">
        <v>0</v>
      </c>
      <c r="AL94" s="453">
        <v>0</v>
      </c>
      <c r="AM94" s="453">
        <v>0</v>
      </c>
      <c r="AN94" s="453">
        <v>0</v>
      </c>
      <c r="AO94" s="453">
        <v>0</v>
      </c>
      <c r="AP94" s="454">
        <v>0</v>
      </c>
      <c r="AQ94" s="453">
        <v>0</v>
      </c>
      <c r="AR94" s="453">
        <v>0</v>
      </c>
      <c r="AS94" s="453">
        <v>0</v>
      </c>
      <c r="AT94" s="453">
        <v>0</v>
      </c>
      <c r="AU94" s="454">
        <v>0</v>
      </c>
      <c r="AV94" s="453">
        <v>0</v>
      </c>
      <c r="AW94" s="453">
        <v>0</v>
      </c>
      <c r="AX94" s="453">
        <v>0</v>
      </c>
      <c r="AY94" s="453">
        <v>0</v>
      </c>
      <c r="AZ94" s="454">
        <v>0</v>
      </c>
      <c r="BA94" s="453">
        <v>0</v>
      </c>
      <c r="BB94" s="453">
        <v>0</v>
      </c>
      <c r="BC94" s="454">
        <v>0</v>
      </c>
      <c r="BE94" s="85">
        <v>0</v>
      </c>
      <c r="BF94" s="85">
        <v>0</v>
      </c>
      <c r="BG94" s="85">
        <v>0</v>
      </c>
      <c r="BH94" s="85">
        <v>0</v>
      </c>
      <c r="BI94" s="85">
        <v>0</v>
      </c>
      <c r="BJ94" s="85">
        <v>0</v>
      </c>
      <c r="BK94" s="85">
        <v>0</v>
      </c>
      <c r="BL94" s="85">
        <v>0</v>
      </c>
      <c r="BM94" s="85">
        <v>0</v>
      </c>
      <c r="BN94" s="85">
        <v>0</v>
      </c>
      <c r="BO94" s="85">
        <v>0</v>
      </c>
      <c r="BP94" s="85">
        <v>0</v>
      </c>
    </row>
    <row r="95" spans="1:104" ht="20.45" customHeight="1">
      <c r="B95" s="400" t="s">
        <v>400</v>
      </c>
      <c r="C95" s="452">
        <v>1408149.6524760099</v>
      </c>
      <c r="D95" s="453">
        <v>370352.89185324998</v>
      </c>
      <c r="E95" s="453">
        <v>137593.232846</v>
      </c>
      <c r="F95" s="453">
        <v>129974.16649413999</v>
      </c>
      <c r="G95" s="454">
        <v>154951.52648186</v>
      </c>
      <c r="H95" s="453">
        <v>80640.686715999997</v>
      </c>
      <c r="I95" s="453">
        <v>48701.103065000003</v>
      </c>
      <c r="J95" s="453">
        <v>167602.154695</v>
      </c>
      <c r="K95" s="453">
        <v>66163.251132630001</v>
      </c>
      <c r="L95" s="454">
        <v>33732.79928336</v>
      </c>
      <c r="M95" s="453">
        <v>26175.92995935</v>
      </c>
      <c r="N95" s="453">
        <v>4920.7332260000003</v>
      </c>
      <c r="O95" s="453">
        <v>27817.810940700001</v>
      </c>
      <c r="P95" s="453">
        <v>14082.51104811</v>
      </c>
      <c r="Q95" s="454">
        <v>22587.956704</v>
      </c>
      <c r="R95" s="453">
        <v>9488.3511529999996</v>
      </c>
      <c r="S95" s="453">
        <v>16357.646236</v>
      </c>
      <c r="T95" s="453">
        <v>20619.385177439999</v>
      </c>
      <c r="U95" s="453">
        <v>6482.4827599999999</v>
      </c>
      <c r="V95" s="454">
        <v>13806.825083</v>
      </c>
      <c r="W95" s="453">
        <v>7057.6924140000001</v>
      </c>
      <c r="X95" s="453">
        <v>1570.516932</v>
      </c>
      <c r="Y95" s="453">
        <v>4741.2692159999997</v>
      </c>
      <c r="Z95" s="453">
        <v>6592.1706379999996</v>
      </c>
      <c r="AA95" s="454">
        <v>17612.139494999999</v>
      </c>
      <c r="AB95" s="453">
        <v>3882.6140070000001</v>
      </c>
      <c r="AC95" s="453">
        <v>3769.9822220000001</v>
      </c>
      <c r="AD95" s="453">
        <v>310.81885299999999</v>
      </c>
      <c r="AE95" s="453">
        <v>3058.3328987300001</v>
      </c>
      <c r="AF95" s="454">
        <v>1094.419402</v>
      </c>
      <c r="AG95" s="453">
        <v>6455.116266</v>
      </c>
      <c r="AH95" s="453">
        <v>3724.9757829999999</v>
      </c>
      <c r="AI95" s="453">
        <v>1138.966823</v>
      </c>
      <c r="AJ95" s="453">
        <v>-600.73122599999999</v>
      </c>
      <c r="AK95" s="454">
        <v>-1787.1553839999999</v>
      </c>
      <c r="AL95" s="453">
        <v>195.99366941</v>
      </c>
      <c r="AM95" s="453">
        <v>2078.01731406</v>
      </c>
      <c r="AN95" s="453">
        <v>-126.20791199999999</v>
      </c>
      <c r="AO95" s="453">
        <v>1713.5443640000001</v>
      </c>
      <c r="AP95" s="454">
        <v>-1063.3767584099999</v>
      </c>
      <c r="AQ95" s="453">
        <v>2662.5437579999998</v>
      </c>
      <c r="AR95" s="453">
        <v>357.50122199999998</v>
      </c>
      <c r="AS95" s="453">
        <v>187.97807683000002</v>
      </c>
      <c r="AT95" s="453">
        <v>1011.471163</v>
      </c>
      <c r="AU95" s="454">
        <v>-4704.7963970000001</v>
      </c>
      <c r="AV95" s="453">
        <v>99.129593</v>
      </c>
      <c r="AW95" s="453">
        <v>-428.241086</v>
      </c>
      <c r="AX95" s="453">
        <v>-1762.88667605</v>
      </c>
      <c r="AY95" s="453">
        <v>-1635.191836</v>
      </c>
      <c r="AZ95" s="454">
        <v>106.21959251000001</v>
      </c>
      <c r="BA95" s="453">
        <v>-388.53805191000004</v>
      </c>
      <c r="BB95" s="453">
        <v>-425.60887400000001</v>
      </c>
      <c r="BC95" s="454">
        <v>-400.47188</v>
      </c>
      <c r="BE95" s="85">
        <v>0</v>
      </c>
      <c r="BF95" s="85">
        <v>0</v>
      </c>
      <c r="BG95" s="85">
        <v>0</v>
      </c>
      <c r="BH95" s="85">
        <v>0</v>
      </c>
      <c r="BI95" s="85">
        <v>0</v>
      </c>
      <c r="BJ95" s="85">
        <v>0</v>
      </c>
      <c r="BK95" s="85">
        <v>0</v>
      </c>
      <c r="BL95" s="85">
        <v>0</v>
      </c>
      <c r="BM95" s="85">
        <v>0</v>
      </c>
      <c r="BN95" s="85">
        <v>0</v>
      </c>
      <c r="BO95" s="85">
        <v>0</v>
      </c>
      <c r="BP95" s="85">
        <v>0</v>
      </c>
    </row>
    <row r="96" spans="1:104" ht="20.45" customHeight="1">
      <c r="B96" s="401" t="s">
        <v>401</v>
      </c>
      <c r="C96" s="452">
        <v>188560.40202844</v>
      </c>
      <c r="D96" s="453">
        <v>6900.5593515</v>
      </c>
      <c r="E96" s="453">
        <v>35796.540397999997</v>
      </c>
      <c r="F96" s="453">
        <v>18959.170777500003</v>
      </c>
      <c r="G96" s="454">
        <v>17079.040228999998</v>
      </c>
      <c r="H96" s="453">
        <v>10670.965802000001</v>
      </c>
      <c r="I96" s="453">
        <v>15990.310968</v>
      </c>
      <c r="J96" s="453">
        <v>22858.264337000001</v>
      </c>
      <c r="K96" s="453">
        <v>6996.13012291</v>
      </c>
      <c r="L96" s="454">
        <v>6798.0995749000003</v>
      </c>
      <c r="M96" s="453">
        <v>4049.81037745</v>
      </c>
      <c r="N96" s="453">
        <v>604.76846899999998</v>
      </c>
      <c r="O96" s="453">
        <v>21808.136741360002</v>
      </c>
      <c r="P96" s="453">
        <v>1961.25533122</v>
      </c>
      <c r="Q96" s="454">
        <v>2927.4536900000003</v>
      </c>
      <c r="R96" s="453">
        <v>1250.0000199999999</v>
      </c>
      <c r="S96" s="453">
        <v>1256.7090290000001</v>
      </c>
      <c r="T96" s="453">
        <v>2196.4757317499998</v>
      </c>
      <c r="U96" s="453">
        <v>740.40666899999997</v>
      </c>
      <c r="V96" s="454">
        <v>1091.2603179999999</v>
      </c>
      <c r="W96" s="453">
        <v>609.23700599999995</v>
      </c>
      <c r="X96" s="453">
        <v>88.215148999999997</v>
      </c>
      <c r="Y96" s="453">
        <v>846.28136900000004</v>
      </c>
      <c r="Z96" s="453">
        <v>617.78351599999996</v>
      </c>
      <c r="AA96" s="454">
        <v>895.36317499999996</v>
      </c>
      <c r="AB96" s="453">
        <v>355.46248800000001</v>
      </c>
      <c r="AC96" s="453">
        <v>555.27216899999996</v>
      </c>
      <c r="AD96" s="453">
        <v>20.787535999999999</v>
      </c>
      <c r="AE96" s="453">
        <v>228.69528228999999</v>
      </c>
      <c r="AF96" s="454">
        <v>146.97698399999999</v>
      </c>
      <c r="AG96" s="453">
        <v>608.11372499999993</v>
      </c>
      <c r="AH96" s="453">
        <v>353.23118899999997</v>
      </c>
      <c r="AI96" s="453">
        <v>746.64929099999995</v>
      </c>
      <c r="AJ96" s="453">
        <v>56.310287000000002</v>
      </c>
      <c r="AK96" s="454">
        <v>0</v>
      </c>
      <c r="AL96" s="453">
        <v>75.255199040000008</v>
      </c>
      <c r="AM96" s="453">
        <v>167.38769377</v>
      </c>
      <c r="AN96" s="453">
        <v>57.071193999999998</v>
      </c>
      <c r="AO96" s="453">
        <v>1005.032638</v>
      </c>
      <c r="AP96" s="454">
        <v>1.6623730000000001</v>
      </c>
      <c r="AQ96" s="453">
        <v>756.16347699999994</v>
      </c>
      <c r="AR96" s="453">
        <v>35.990681000000002</v>
      </c>
      <c r="AS96" s="453">
        <v>35.500163329999999</v>
      </c>
      <c r="AT96" s="453">
        <v>121.078964</v>
      </c>
      <c r="AU96" s="454">
        <v>28.167904</v>
      </c>
      <c r="AV96" s="453">
        <v>5.9199099999999998</v>
      </c>
      <c r="AW96" s="453">
        <v>2.1406809999999998</v>
      </c>
      <c r="AX96" s="453">
        <v>9.9915577500000001</v>
      </c>
      <c r="AY96" s="453">
        <v>52.04701</v>
      </c>
      <c r="AZ96" s="454">
        <v>18.722674190000003</v>
      </c>
      <c r="BA96" s="453">
        <v>115.94048648</v>
      </c>
      <c r="BB96" s="453">
        <v>2.1971579999999999</v>
      </c>
      <c r="BC96" s="454">
        <v>6.3951599999999997</v>
      </c>
      <c r="BE96" s="85">
        <v>0</v>
      </c>
      <c r="BF96" s="85">
        <v>0</v>
      </c>
      <c r="BG96" s="85">
        <v>0</v>
      </c>
      <c r="BH96" s="85">
        <v>0</v>
      </c>
      <c r="BI96" s="85">
        <v>0</v>
      </c>
      <c r="BJ96" s="85">
        <v>0</v>
      </c>
      <c r="BK96" s="85">
        <v>0</v>
      </c>
      <c r="BL96" s="85">
        <v>0</v>
      </c>
      <c r="BM96" s="85">
        <v>0</v>
      </c>
      <c r="BN96" s="85">
        <v>0</v>
      </c>
      <c r="BO96" s="85">
        <v>0</v>
      </c>
      <c r="BP96" s="85">
        <v>0</v>
      </c>
    </row>
    <row r="97" spans="1:104" ht="20.45" customHeight="1">
      <c r="B97" s="401" t="s">
        <v>402</v>
      </c>
      <c r="C97" s="452">
        <v>1247895.1422116698</v>
      </c>
      <c r="D97" s="453">
        <v>373763.18348925002</v>
      </c>
      <c r="E97" s="453">
        <v>103546.07944</v>
      </c>
      <c r="F97" s="453">
        <v>112117.0995563</v>
      </c>
      <c r="G97" s="454">
        <v>150053.67001644001</v>
      </c>
      <c r="H97" s="453">
        <v>70623.314962000004</v>
      </c>
      <c r="I97" s="453">
        <v>35170.417706</v>
      </c>
      <c r="J97" s="453">
        <v>146983.859103</v>
      </c>
      <c r="K97" s="453">
        <v>57031.485980509999</v>
      </c>
      <c r="L97" s="454">
        <v>26830.504114610001</v>
      </c>
      <c r="M97" s="453">
        <v>22152.077315900002</v>
      </c>
      <c r="N97" s="453">
        <v>4444.8381559999998</v>
      </c>
      <c r="O97" s="453">
        <v>5898.3626953999992</v>
      </c>
      <c r="P97" s="453">
        <v>12266.261756649999</v>
      </c>
      <c r="Q97" s="454">
        <v>19660.503014000002</v>
      </c>
      <c r="R97" s="453">
        <v>8201.7900160000008</v>
      </c>
      <c r="S97" s="453">
        <v>15051.313228999999</v>
      </c>
      <c r="T97" s="453">
        <v>18065.193820880002</v>
      </c>
      <c r="U97" s="453">
        <v>5824.1725740000002</v>
      </c>
      <c r="V97" s="454">
        <v>12788.348452</v>
      </c>
      <c r="W97" s="453">
        <v>6445.8927880000001</v>
      </c>
      <c r="X97" s="453">
        <v>1438.054324</v>
      </c>
      <c r="Y97" s="453">
        <v>3894.9878469999999</v>
      </c>
      <c r="Z97" s="453">
        <v>5960.0016230000001</v>
      </c>
      <c r="AA97" s="454">
        <v>16785.411784</v>
      </c>
      <c r="AB97" s="453">
        <v>3636.5326089999999</v>
      </c>
      <c r="AC97" s="453">
        <v>3165.2389069999999</v>
      </c>
      <c r="AD97" s="453">
        <v>289.13988000000001</v>
      </c>
      <c r="AE97" s="453">
        <v>2829.6376164399999</v>
      </c>
      <c r="AF97" s="454">
        <v>948.23290999999995</v>
      </c>
      <c r="AG97" s="453">
        <v>5843.3433699999996</v>
      </c>
      <c r="AH97" s="453">
        <v>3372.1122479999999</v>
      </c>
      <c r="AI97" s="453">
        <v>253.15154200000001</v>
      </c>
      <c r="AJ97" s="453">
        <v>-657.04151300000001</v>
      </c>
      <c r="AK97" s="454">
        <v>-1800.739536</v>
      </c>
      <c r="AL97" s="453">
        <v>120.36399987</v>
      </c>
      <c r="AM97" s="453">
        <v>1910.62962029</v>
      </c>
      <c r="AN97" s="453">
        <v>-183.254727</v>
      </c>
      <c r="AO97" s="453">
        <v>732.96427900000003</v>
      </c>
      <c r="AP97" s="454">
        <v>-1029.5047121799998</v>
      </c>
      <c r="AQ97" s="453">
        <v>1898.292897</v>
      </c>
      <c r="AR97" s="453">
        <v>321.02045099999998</v>
      </c>
      <c r="AS97" s="453">
        <v>152.4779135</v>
      </c>
      <c r="AT97" s="453">
        <v>894.70629399999996</v>
      </c>
      <c r="AU97" s="454">
        <v>-4745.5650800000003</v>
      </c>
      <c r="AV97" s="453">
        <v>93.209682999999998</v>
      </c>
      <c r="AW97" s="453">
        <v>-431.023414</v>
      </c>
      <c r="AX97" s="453">
        <v>-1772.89825578</v>
      </c>
      <c r="AY97" s="453">
        <v>-1692.9886059999999</v>
      </c>
      <c r="AZ97" s="454">
        <v>87.757018979999998</v>
      </c>
      <c r="BA97" s="453">
        <v>-504.47853838999998</v>
      </c>
      <c r="BB97" s="453">
        <v>-427.49897299999998</v>
      </c>
      <c r="BC97" s="454">
        <v>-405.499436</v>
      </c>
      <c r="BE97" s="85">
        <v>0</v>
      </c>
      <c r="BF97" s="85">
        <v>0</v>
      </c>
      <c r="BG97" s="85">
        <v>0</v>
      </c>
      <c r="BH97" s="85">
        <v>0</v>
      </c>
      <c r="BI97" s="85">
        <v>0</v>
      </c>
      <c r="BJ97" s="85">
        <v>0</v>
      </c>
      <c r="BK97" s="85">
        <v>0</v>
      </c>
      <c r="BL97" s="85">
        <v>0</v>
      </c>
      <c r="BM97" s="85">
        <v>0</v>
      </c>
      <c r="BN97" s="85">
        <v>0</v>
      </c>
      <c r="BO97" s="85">
        <v>0</v>
      </c>
      <c r="BP97" s="85">
        <v>0</v>
      </c>
    </row>
    <row r="98" spans="1:104" ht="20.45" customHeight="1">
      <c r="B98" s="401" t="s">
        <v>403</v>
      </c>
      <c r="C98" s="452">
        <v>-28316.609608100003</v>
      </c>
      <c r="D98" s="453">
        <v>-10310.8509875</v>
      </c>
      <c r="E98" s="453">
        <v>-1749.386992</v>
      </c>
      <c r="F98" s="453">
        <v>-1102.1038396600002</v>
      </c>
      <c r="G98" s="454">
        <v>-12181.18376358</v>
      </c>
      <c r="H98" s="453">
        <v>-663.77518999999995</v>
      </c>
      <c r="I98" s="453">
        <v>-2459.6256090000002</v>
      </c>
      <c r="J98" s="453">
        <v>-2239.9687450000001</v>
      </c>
      <c r="K98" s="453">
        <v>2135.6350292100001</v>
      </c>
      <c r="L98" s="454">
        <v>104.19559384999999</v>
      </c>
      <c r="M98" s="453">
        <v>-25.957733999999999</v>
      </c>
      <c r="N98" s="453">
        <v>-128.87339900000001</v>
      </c>
      <c r="O98" s="453">
        <v>111.31150393999999</v>
      </c>
      <c r="P98" s="453">
        <v>-145.00603975999999</v>
      </c>
      <c r="Q98" s="454">
        <v>0</v>
      </c>
      <c r="R98" s="453">
        <v>36.024414999999998</v>
      </c>
      <c r="S98" s="453">
        <v>49.623978000000001</v>
      </c>
      <c r="T98" s="453">
        <v>357.71562481000001</v>
      </c>
      <c r="U98" s="453">
        <v>-82.096483000000006</v>
      </c>
      <c r="V98" s="454">
        <v>-72.783687</v>
      </c>
      <c r="W98" s="453">
        <v>2.5626199999999999</v>
      </c>
      <c r="X98" s="453">
        <v>44.247458999999999</v>
      </c>
      <c r="Y98" s="453">
        <v>0</v>
      </c>
      <c r="Z98" s="453">
        <v>14.385498999999999</v>
      </c>
      <c r="AA98" s="454">
        <v>-68.635463999999999</v>
      </c>
      <c r="AB98" s="453">
        <v>-109.38109</v>
      </c>
      <c r="AC98" s="453">
        <v>49.471145999999997</v>
      </c>
      <c r="AD98" s="453">
        <v>0.89143700000000003</v>
      </c>
      <c r="AE98" s="453">
        <v>0</v>
      </c>
      <c r="AF98" s="454">
        <v>-0.79049199999999997</v>
      </c>
      <c r="AG98" s="453">
        <v>3.6591710000000002</v>
      </c>
      <c r="AH98" s="453">
        <v>-0.36765399999999998</v>
      </c>
      <c r="AI98" s="453">
        <v>139.16598999999999</v>
      </c>
      <c r="AJ98" s="453">
        <v>0</v>
      </c>
      <c r="AK98" s="454">
        <v>13.584152</v>
      </c>
      <c r="AL98" s="453">
        <v>0.37447049999999998</v>
      </c>
      <c r="AM98" s="453">
        <v>0</v>
      </c>
      <c r="AN98" s="453">
        <v>-2.4379000000000001E-2</v>
      </c>
      <c r="AO98" s="453">
        <v>-24.452553000000002</v>
      </c>
      <c r="AP98" s="454">
        <v>-35.534419229999997</v>
      </c>
      <c r="AQ98" s="453">
        <v>8.0873840000000001</v>
      </c>
      <c r="AR98" s="453">
        <v>0.49009000000000003</v>
      </c>
      <c r="AS98" s="453">
        <v>0</v>
      </c>
      <c r="AT98" s="453">
        <v>-4.314095</v>
      </c>
      <c r="AU98" s="454">
        <v>12.600778999999999</v>
      </c>
      <c r="AV98" s="453">
        <v>0</v>
      </c>
      <c r="AW98" s="453">
        <v>0.64164699999999997</v>
      </c>
      <c r="AX98" s="453">
        <v>2.0021979999999998E-2</v>
      </c>
      <c r="AY98" s="453">
        <v>5.7497600000000002</v>
      </c>
      <c r="AZ98" s="454">
        <v>-0.26010065999999998</v>
      </c>
      <c r="BA98" s="453">
        <v>0</v>
      </c>
      <c r="BB98" s="453">
        <v>-0.30705900000000003</v>
      </c>
      <c r="BC98" s="454">
        <v>-1.367604</v>
      </c>
      <c r="BE98" s="85">
        <v>0</v>
      </c>
      <c r="BF98" s="85">
        <v>0</v>
      </c>
      <c r="BG98" s="85">
        <v>0</v>
      </c>
      <c r="BH98" s="85">
        <v>0</v>
      </c>
      <c r="BI98" s="85">
        <v>0</v>
      </c>
      <c r="BJ98" s="85">
        <v>0</v>
      </c>
      <c r="BK98" s="85">
        <v>0</v>
      </c>
      <c r="BL98" s="85">
        <v>0</v>
      </c>
      <c r="BM98" s="85">
        <v>0</v>
      </c>
      <c r="BN98" s="85">
        <v>0</v>
      </c>
      <c r="BO98" s="85">
        <v>0</v>
      </c>
      <c r="BP98" s="85">
        <v>0</v>
      </c>
    </row>
    <row r="99" spans="1:104" ht="20.45" customHeight="1">
      <c r="B99" s="410" t="s">
        <v>404</v>
      </c>
      <c r="C99" s="452">
        <v>13647.24057407</v>
      </c>
      <c r="D99" s="453">
        <v>2814.9761900900003</v>
      </c>
      <c r="E99" s="453">
        <v>371.50001200000003</v>
      </c>
      <c r="F99" s="453">
        <v>182.53304735</v>
      </c>
      <c r="G99" s="454">
        <v>4651.4937246300005</v>
      </c>
      <c r="H99" s="453">
        <v>628.02607399999999</v>
      </c>
      <c r="I99" s="453">
        <v>961.37863500000003</v>
      </c>
      <c r="J99" s="453">
        <v>0</v>
      </c>
      <c r="K99" s="453">
        <v>3030.3963332600001</v>
      </c>
      <c r="L99" s="454">
        <v>0</v>
      </c>
      <c r="M99" s="453">
        <v>0</v>
      </c>
      <c r="N99" s="453">
        <v>0</v>
      </c>
      <c r="O99" s="453">
        <v>205.81755939999999</v>
      </c>
      <c r="P99" s="453">
        <v>6.1467605700000005</v>
      </c>
      <c r="Q99" s="454">
        <v>0</v>
      </c>
      <c r="R99" s="453">
        <v>0</v>
      </c>
      <c r="S99" s="453">
        <v>14.934144</v>
      </c>
      <c r="T99" s="453">
        <v>402.71182426999997</v>
      </c>
      <c r="U99" s="453">
        <v>0</v>
      </c>
      <c r="V99" s="454">
        <v>12.966309000000001</v>
      </c>
      <c r="W99" s="453">
        <v>0</v>
      </c>
      <c r="X99" s="453">
        <v>26.966224</v>
      </c>
      <c r="Y99" s="453">
        <v>0</v>
      </c>
      <c r="Z99" s="453">
        <v>53.323607000000003</v>
      </c>
      <c r="AA99" s="454">
        <v>0</v>
      </c>
      <c r="AB99" s="453">
        <v>29.028689</v>
      </c>
      <c r="AC99" s="453">
        <v>78.876478000000006</v>
      </c>
      <c r="AD99" s="453">
        <v>0</v>
      </c>
      <c r="AE99" s="453">
        <v>0</v>
      </c>
      <c r="AF99" s="454">
        <v>0</v>
      </c>
      <c r="AG99" s="453">
        <v>2.3270430000000002</v>
      </c>
      <c r="AH99" s="453">
        <v>2.6402749999999999</v>
      </c>
      <c r="AI99" s="453">
        <v>139.35949500000001</v>
      </c>
      <c r="AJ99" s="453">
        <v>0</v>
      </c>
      <c r="AK99" s="454">
        <v>16.161497000000001</v>
      </c>
      <c r="AL99" s="453">
        <v>0.37447049999999998</v>
      </c>
      <c r="AM99" s="453">
        <v>0</v>
      </c>
      <c r="AN99" s="453">
        <v>-2.4379000000000001E-2</v>
      </c>
      <c r="AO99" s="453">
        <v>0</v>
      </c>
      <c r="AP99" s="454">
        <v>0</v>
      </c>
      <c r="AQ99" s="453">
        <v>0</v>
      </c>
      <c r="AR99" s="453">
        <v>6.4909999999999995E-2</v>
      </c>
      <c r="AS99" s="453">
        <v>0</v>
      </c>
      <c r="AT99" s="453">
        <v>0</v>
      </c>
      <c r="AU99" s="454">
        <v>15.261651000000001</v>
      </c>
      <c r="AV99" s="453">
        <v>0</v>
      </c>
      <c r="AW99" s="453">
        <v>0</v>
      </c>
      <c r="AX99" s="453">
        <v>0</v>
      </c>
      <c r="AY99" s="453">
        <v>0</v>
      </c>
      <c r="AZ99" s="454">
        <v>0</v>
      </c>
      <c r="BA99" s="453">
        <v>0</v>
      </c>
      <c r="BB99" s="453">
        <v>0</v>
      </c>
      <c r="BC99" s="454">
        <v>0</v>
      </c>
      <c r="BE99" s="85">
        <v>0</v>
      </c>
      <c r="BF99" s="85">
        <v>0</v>
      </c>
      <c r="BG99" s="85">
        <v>0</v>
      </c>
      <c r="BH99" s="85">
        <v>0</v>
      </c>
      <c r="BI99" s="85">
        <v>0</v>
      </c>
      <c r="BJ99" s="85">
        <v>0</v>
      </c>
      <c r="BK99" s="85">
        <v>0</v>
      </c>
      <c r="BL99" s="85">
        <v>0</v>
      </c>
      <c r="BM99" s="85">
        <v>0</v>
      </c>
      <c r="BN99" s="85">
        <v>0</v>
      </c>
      <c r="BO99" s="85">
        <v>0</v>
      </c>
      <c r="BP99" s="85">
        <v>0</v>
      </c>
    </row>
    <row r="100" spans="1:104" ht="39" customHeight="1">
      <c r="B100" s="410" t="s">
        <v>405</v>
      </c>
      <c r="C100" s="452">
        <v>-3352.7742683000001</v>
      </c>
      <c r="D100" s="453">
        <v>-5.0999999999999999E-7</v>
      </c>
      <c r="E100" s="453">
        <v>919.01670100000001</v>
      </c>
      <c r="F100" s="453">
        <v>1430.9728391900001</v>
      </c>
      <c r="G100" s="454">
        <v>-4.3174940599999996</v>
      </c>
      <c r="H100" s="453">
        <v>-1054.19289</v>
      </c>
      <c r="I100" s="453">
        <v>-72.653576999999999</v>
      </c>
      <c r="J100" s="453">
        <v>-3936.39</v>
      </c>
      <c r="K100" s="453">
        <v>-328.78283570999997</v>
      </c>
      <c r="L100" s="454">
        <v>16.533849849999999</v>
      </c>
      <c r="M100" s="453">
        <v>0</v>
      </c>
      <c r="N100" s="453">
        <v>-127.63143599999999</v>
      </c>
      <c r="O100" s="453">
        <v>-22.203511370000001</v>
      </c>
      <c r="P100" s="453">
        <v>0</v>
      </c>
      <c r="Q100" s="454">
        <v>0</v>
      </c>
      <c r="R100" s="453">
        <v>0.75082099999999996</v>
      </c>
      <c r="S100" s="453">
        <v>0</v>
      </c>
      <c r="T100" s="453">
        <v>0.15243354000000001</v>
      </c>
      <c r="U100" s="453">
        <v>0</v>
      </c>
      <c r="V100" s="454">
        <v>-25.533828</v>
      </c>
      <c r="W100" s="453">
        <v>2.5626199999999999</v>
      </c>
      <c r="X100" s="453">
        <v>0</v>
      </c>
      <c r="Y100" s="453">
        <v>0</v>
      </c>
      <c r="Z100" s="453">
        <v>-37.762340000000002</v>
      </c>
      <c r="AA100" s="454">
        <v>0</v>
      </c>
      <c r="AB100" s="453">
        <v>-76.507914</v>
      </c>
      <c r="AC100" s="453">
        <v>0</v>
      </c>
      <c r="AD100" s="453">
        <v>0</v>
      </c>
      <c r="AE100" s="453">
        <v>0</v>
      </c>
      <c r="AF100" s="454">
        <v>0</v>
      </c>
      <c r="AG100" s="453">
        <v>0</v>
      </c>
      <c r="AH100" s="453">
        <v>-1.0083150000000001</v>
      </c>
      <c r="AI100" s="453">
        <v>0</v>
      </c>
      <c r="AJ100" s="453">
        <v>0</v>
      </c>
      <c r="AK100" s="454">
        <v>0</v>
      </c>
      <c r="AL100" s="453">
        <v>0</v>
      </c>
      <c r="AM100" s="453">
        <v>0</v>
      </c>
      <c r="AN100" s="453">
        <v>0</v>
      </c>
      <c r="AO100" s="453">
        <v>0</v>
      </c>
      <c r="AP100" s="454">
        <v>-35.779391229999995</v>
      </c>
      <c r="AQ100" s="453">
        <v>0</v>
      </c>
      <c r="AR100" s="453">
        <v>0</v>
      </c>
      <c r="AS100" s="453">
        <v>0</v>
      </c>
      <c r="AT100" s="453">
        <v>0</v>
      </c>
      <c r="AU100" s="454">
        <v>0</v>
      </c>
      <c r="AV100" s="453">
        <v>0</v>
      </c>
      <c r="AW100" s="453">
        <v>0</v>
      </c>
      <c r="AX100" s="453">
        <v>0</v>
      </c>
      <c r="AY100" s="453">
        <v>0</v>
      </c>
      <c r="AZ100" s="454">
        <v>0</v>
      </c>
      <c r="BA100" s="453">
        <v>0</v>
      </c>
      <c r="BB100" s="453">
        <v>0</v>
      </c>
      <c r="BC100" s="454">
        <v>0</v>
      </c>
      <c r="BE100" s="85">
        <v>0</v>
      </c>
      <c r="BF100" s="85">
        <v>0</v>
      </c>
      <c r="BG100" s="85">
        <v>0</v>
      </c>
      <c r="BH100" s="85">
        <v>0</v>
      </c>
      <c r="BI100" s="85">
        <v>0</v>
      </c>
      <c r="BJ100" s="85">
        <v>0</v>
      </c>
      <c r="BK100" s="85">
        <v>0</v>
      </c>
      <c r="BL100" s="85">
        <v>0</v>
      </c>
      <c r="BM100" s="85">
        <v>0</v>
      </c>
      <c r="BN100" s="85">
        <v>0</v>
      </c>
      <c r="BO100" s="85">
        <v>0</v>
      </c>
      <c r="BP100" s="85">
        <v>0</v>
      </c>
    </row>
    <row r="101" spans="1:104" ht="41.25" customHeight="1">
      <c r="B101" s="410" t="s">
        <v>406</v>
      </c>
      <c r="C101" s="452">
        <v>0</v>
      </c>
      <c r="D101" s="453">
        <v>0</v>
      </c>
      <c r="E101" s="453">
        <v>0</v>
      </c>
      <c r="F101" s="453">
        <v>0</v>
      </c>
      <c r="G101" s="454">
        <v>0</v>
      </c>
      <c r="H101" s="453">
        <v>0</v>
      </c>
      <c r="I101" s="453">
        <v>0</v>
      </c>
      <c r="J101" s="453">
        <v>0</v>
      </c>
      <c r="K101" s="453">
        <v>0</v>
      </c>
      <c r="L101" s="454">
        <v>0</v>
      </c>
      <c r="M101" s="453">
        <v>0</v>
      </c>
      <c r="N101" s="453">
        <v>0</v>
      </c>
      <c r="O101" s="453">
        <v>0</v>
      </c>
      <c r="P101" s="453">
        <v>0</v>
      </c>
      <c r="Q101" s="454">
        <v>0</v>
      </c>
      <c r="R101" s="453">
        <v>0</v>
      </c>
      <c r="S101" s="453">
        <v>0</v>
      </c>
      <c r="T101" s="453">
        <v>0</v>
      </c>
      <c r="U101" s="453">
        <v>0</v>
      </c>
      <c r="V101" s="454">
        <v>0</v>
      </c>
      <c r="W101" s="453">
        <v>0</v>
      </c>
      <c r="X101" s="453">
        <v>0</v>
      </c>
      <c r="Y101" s="453">
        <v>0</v>
      </c>
      <c r="Z101" s="453">
        <v>0</v>
      </c>
      <c r="AA101" s="454">
        <v>0</v>
      </c>
      <c r="AB101" s="453">
        <v>0</v>
      </c>
      <c r="AC101" s="453">
        <v>0</v>
      </c>
      <c r="AD101" s="453">
        <v>0</v>
      </c>
      <c r="AE101" s="453">
        <v>0</v>
      </c>
      <c r="AF101" s="454">
        <v>0</v>
      </c>
      <c r="AG101" s="453">
        <v>0</v>
      </c>
      <c r="AH101" s="453">
        <v>0</v>
      </c>
      <c r="AI101" s="453">
        <v>0</v>
      </c>
      <c r="AJ101" s="453">
        <v>0</v>
      </c>
      <c r="AK101" s="454">
        <v>0</v>
      </c>
      <c r="AL101" s="453">
        <v>0</v>
      </c>
      <c r="AM101" s="453">
        <v>0</v>
      </c>
      <c r="AN101" s="453">
        <v>0</v>
      </c>
      <c r="AO101" s="453">
        <v>0</v>
      </c>
      <c r="AP101" s="454">
        <v>0</v>
      </c>
      <c r="AQ101" s="453">
        <v>0</v>
      </c>
      <c r="AR101" s="453">
        <v>0</v>
      </c>
      <c r="AS101" s="453">
        <v>0</v>
      </c>
      <c r="AT101" s="453">
        <v>0</v>
      </c>
      <c r="AU101" s="454">
        <v>0</v>
      </c>
      <c r="AV101" s="453">
        <v>0</v>
      </c>
      <c r="AW101" s="453">
        <v>0</v>
      </c>
      <c r="AX101" s="453">
        <v>0</v>
      </c>
      <c r="AY101" s="453">
        <v>0</v>
      </c>
      <c r="AZ101" s="454">
        <v>0</v>
      </c>
      <c r="BA101" s="453">
        <v>0</v>
      </c>
      <c r="BB101" s="453">
        <v>0</v>
      </c>
      <c r="BC101" s="454">
        <v>0</v>
      </c>
      <c r="BE101" s="85">
        <v>0</v>
      </c>
      <c r="BF101" s="85">
        <v>0</v>
      </c>
      <c r="BG101" s="85">
        <v>0</v>
      </c>
      <c r="BH101" s="85">
        <v>0</v>
      </c>
      <c r="BI101" s="85">
        <v>0</v>
      </c>
      <c r="BJ101" s="85">
        <v>0</v>
      </c>
      <c r="BK101" s="85">
        <v>0</v>
      </c>
      <c r="BL101" s="85">
        <v>0</v>
      </c>
      <c r="BM101" s="85">
        <v>0</v>
      </c>
      <c r="BN101" s="85">
        <v>0</v>
      </c>
      <c r="BO101" s="85">
        <v>0</v>
      </c>
      <c r="BP101" s="85">
        <v>0</v>
      </c>
    </row>
    <row r="102" spans="1:104" ht="20.45" customHeight="1">
      <c r="B102" s="410" t="s">
        <v>407</v>
      </c>
      <c r="C102" s="452">
        <v>-40446.224284289987</v>
      </c>
      <c r="D102" s="453">
        <v>-13125.82717708</v>
      </c>
      <c r="E102" s="453">
        <v>-3049.2537320000001</v>
      </c>
      <c r="F102" s="453">
        <v>-2722.8155056199998</v>
      </c>
      <c r="G102" s="454">
        <v>-16828.35999415</v>
      </c>
      <c r="H102" s="453">
        <v>-237.608374</v>
      </c>
      <c r="I102" s="453">
        <v>-3348.3506670000002</v>
      </c>
      <c r="J102" s="453">
        <v>-122.17130899999999</v>
      </c>
      <c r="K102" s="453">
        <v>-565.97846834000006</v>
      </c>
      <c r="L102" s="454">
        <v>87.661743999999999</v>
      </c>
      <c r="M102" s="453">
        <v>-25.957733999999999</v>
      </c>
      <c r="N102" s="453">
        <v>-1.2419629999999999</v>
      </c>
      <c r="O102" s="453">
        <v>-72.302544089999998</v>
      </c>
      <c r="P102" s="453">
        <v>-151.15280033000002</v>
      </c>
      <c r="Q102" s="454">
        <v>0</v>
      </c>
      <c r="R102" s="453">
        <v>35.273594000000003</v>
      </c>
      <c r="S102" s="453">
        <v>34.689833999999998</v>
      </c>
      <c r="T102" s="453">
        <v>-45.148632999999997</v>
      </c>
      <c r="U102" s="453">
        <v>-82.096483000000006</v>
      </c>
      <c r="V102" s="454">
        <v>-60.216168000000003</v>
      </c>
      <c r="W102" s="453">
        <v>0</v>
      </c>
      <c r="X102" s="453">
        <v>17.281234999999999</v>
      </c>
      <c r="Y102" s="453">
        <v>0</v>
      </c>
      <c r="Z102" s="453">
        <v>-1.1757679999999999</v>
      </c>
      <c r="AA102" s="454">
        <v>-68.635463999999999</v>
      </c>
      <c r="AB102" s="453">
        <v>-61.901865000000001</v>
      </c>
      <c r="AC102" s="453">
        <v>-29.405332000000001</v>
      </c>
      <c r="AD102" s="453">
        <v>0.89143700000000003</v>
      </c>
      <c r="AE102" s="453">
        <v>0</v>
      </c>
      <c r="AF102" s="454">
        <v>-0.79049199999999997</v>
      </c>
      <c r="AG102" s="453">
        <v>1.332128</v>
      </c>
      <c r="AH102" s="453">
        <v>-1.999614</v>
      </c>
      <c r="AI102" s="453">
        <v>-0.19350500000000001</v>
      </c>
      <c r="AJ102" s="453">
        <v>0</v>
      </c>
      <c r="AK102" s="454">
        <v>-2.5773450000000002</v>
      </c>
      <c r="AL102" s="453">
        <v>0</v>
      </c>
      <c r="AM102" s="453">
        <v>0</v>
      </c>
      <c r="AN102" s="453">
        <v>0</v>
      </c>
      <c r="AO102" s="453">
        <v>-24.452553000000002</v>
      </c>
      <c r="AP102" s="454">
        <v>0.244972</v>
      </c>
      <c r="AQ102" s="453">
        <v>8.0873840000000001</v>
      </c>
      <c r="AR102" s="453">
        <v>0.42518</v>
      </c>
      <c r="AS102" s="453">
        <v>0</v>
      </c>
      <c r="AT102" s="453">
        <v>-4.314095</v>
      </c>
      <c r="AU102" s="454">
        <v>-2.6608719999999999</v>
      </c>
      <c r="AV102" s="453">
        <v>0</v>
      </c>
      <c r="AW102" s="453">
        <v>0.64164699999999997</v>
      </c>
      <c r="AX102" s="453">
        <v>2.0021979999999998E-2</v>
      </c>
      <c r="AY102" s="453">
        <v>5.7497600000000002</v>
      </c>
      <c r="AZ102" s="454">
        <v>-0.26010065999999998</v>
      </c>
      <c r="BA102" s="453">
        <v>0</v>
      </c>
      <c r="BB102" s="453">
        <v>-0.30705900000000003</v>
      </c>
      <c r="BC102" s="454">
        <v>-1.367604</v>
      </c>
      <c r="BE102" s="85">
        <v>0</v>
      </c>
      <c r="BF102" s="85">
        <v>0</v>
      </c>
      <c r="BG102" s="85">
        <v>0</v>
      </c>
      <c r="BH102" s="85">
        <v>0</v>
      </c>
      <c r="BI102" s="85">
        <v>0</v>
      </c>
      <c r="BJ102" s="85">
        <v>0</v>
      </c>
      <c r="BK102" s="85">
        <v>0</v>
      </c>
      <c r="BL102" s="85">
        <v>0</v>
      </c>
      <c r="BM102" s="85">
        <v>0</v>
      </c>
      <c r="BN102" s="85">
        <v>0</v>
      </c>
      <c r="BO102" s="85">
        <v>0</v>
      </c>
      <c r="BP102" s="85">
        <v>0</v>
      </c>
    </row>
    <row r="103" spans="1:104" ht="20.45" customHeight="1">
      <c r="B103" s="410" t="s">
        <v>408</v>
      </c>
      <c r="C103" s="452">
        <v>145.54740142</v>
      </c>
      <c r="D103" s="453">
        <v>0</v>
      </c>
      <c r="E103" s="453">
        <v>9.3500270000000008</v>
      </c>
      <c r="F103" s="453">
        <v>7.2057794199999998</v>
      </c>
      <c r="G103" s="454">
        <v>0</v>
      </c>
      <c r="H103" s="453">
        <v>0</v>
      </c>
      <c r="I103" s="453">
        <v>0</v>
      </c>
      <c r="J103" s="453">
        <v>128.99159499999999</v>
      </c>
      <c r="K103" s="453">
        <v>0</v>
      </c>
      <c r="L103" s="454">
        <v>0</v>
      </c>
      <c r="M103" s="453">
        <v>0</v>
      </c>
      <c r="N103" s="453">
        <v>0</v>
      </c>
      <c r="O103" s="453">
        <v>0</v>
      </c>
      <c r="P103" s="453">
        <v>0</v>
      </c>
      <c r="Q103" s="454">
        <v>0</v>
      </c>
      <c r="R103" s="453">
        <v>0</v>
      </c>
      <c r="S103" s="453">
        <v>0</v>
      </c>
      <c r="T103" s="453">
        <v>0</v>
      </c>
      <c r="U103" s="453">
        <v>0</v>
      </c>
      <c r="V103" s="454">
        <v>0</v>
      </c>
      <c r="W103" s="453">
        <v>0</v>
      </c>
      <c r="X103" s="453">
        <v>0</v>
      </c>
      <c r="Y103" s="453">
        <v>0</v>
      </c>
      <c r="Z103" s="453">
        <v>0</v>
      </c>
      <c r="AA103" s="454">
        <v>0</v>
      </c>
      <c r="AB103" s="453">
        <v>0</v>
      </c>
      <c r="AC103" s="453">
        <v>0</v>
      </c>
      <c r="AD103" s="453">
        <v>0</v>
      </c>
      <c r="AE103" s="453">
        <v>0</v>
      </c>
      <c r="AF103" s="454">
        <v>0</v>
      </c>
      <c r="AG103" s="453">
        <v>0</v>
      </c>
      <c r="AH103" s="453">
        <v>0</v>
      </c>
      <c r="AI103" s="453">
        <v>0</v>
      </c>
      <c r="AJ103" s="453">
        <v>0</v>
      </c>
      <c r="AK103" s="454">
        <v>0</v>
      </c>
      <c r="AL103" s="453">
        <v>0</v>
      </c>
      <c r="AM103" s="453">
        <v>0</v>
      </c>
      <c r="AN103" s="453">
        <v>0</v>
      </c>
      <c r="AO103" s="453">
        <v>0</v>
      </c>
      <c r="AP103" s="454">
        <v>0</v>
      </c>
      <c r="AQ103" s="453">
        <v>0</v>
      </c>
      <c r="AR103" s="453">
        <v>0</v>
      </c>
      <c r="AS103" s="453">
        <v>0</v>
      </c>
      <c r="AT103" s="453">
        <v>0</v>
      </c>
      <c r="AU103" s="454">
        <v>0</v>
      </c>
      <c r="AV103" s="453">
        <v>0</v>
      </c>
      <c r="AW103" s="453">
        <v>0</v>
      </c>
      <c r="AX103" s="453">
        <v>0</v>
      </c>
      <c r="AY103" s="453">
        <v>0</v>
      </c>
      <c r="AZ103" s="454">
        <v>0</v>
      </c>
      <c r="BA103" s="453">
        <v>0</v>
      </c>
      <c r="BB103" s="453">
        <v>0</v>
      </c>
      <c r="BC103" s="454">
        <v>0</v>
      </c>
      <c r="BE103" s="85">
        <v>0</v>
      </c>
      <c r="BF103" s="85">
        <v>0</v>
      </c>
      <c r="BG103" s="85">
        <v>0</v>
      </c>
      <c r="BH103" s="85">
        <v>0</v>
      </c>
      <c r="BI103" s="85">
        <v>0</v>
      </c>
      <c r="BJ103" s="85">
        <v>0</v>
      </c>
      <c r="BK103" s="85">
        <v>0</v>
      </c>
      <c r="BL103" s="85">
        <v>0</v>
      </c>
      <c r="BM103" s="85">
        <v>0</v>
      </c>
      <c r="BN103" s="85">
        <v>0</v>
      </c>
      <c r="BO103" s="85">
        <v>0</v>
      </c>
      <c r="BP103" s="85">
        <v>0</v>
      </c>
    </row>
    <row r="104" spans="1:104" ht="20.45" customHeight="1">
      <c r="B104" s="404" t="s">
        <v>409</v>
      </c>
      <c r="C104" s="452">
        <v>1689.6009690000001</v>
      </c>
      <c r="D104" s="453">
        <v>0</v>
      </c>
      <c r="E104" s="453">
        <v>0</v>
      </c>
      <c r="F104" s="453">
        <v>0</v>
      </c>
      <c r="G104" s="454">
        <v>0</v>
      </c>
      <c r="H104" s="453">
        <v>0</v>
      </c>
      <c r="I104" s="453">
        <v>0</v>
      </c>
      <c r="J104" s="453">
        <v>1689.6009690000001</v>
      </c>
      <c r="K104" s="453">
        <v>0</v>
      </c>
      <c r="L104" s="454">
        <v>0</v>
      </c>
      <c r="M104" s="453">
        <v>0</v>
      </c>
      <c r="N104" s="453">
        <v>0</v>
      </c>
      <c r="O104" s="453">
        <v>0</v>
      </c>
      <c r="P104" s="453">
        <v>0</v>
      </c>
      <c r="Q104" s="454">
        <v>0</v>
      </c>
      <c r="R104" s="453">
        <v>0</v>
      </c>
      <c r="S104" s="453">
        <v>0</v>
      </c>
      <c r="T104" s="453">
        <v>0</v>
      </c>
      <c r="U104" s="453">
        <v>0</v>
      </c>
      <c r="V104" s="454">
        <v>0</v>
      </c>
      <c r="W104" s="453">
        <v>0</v>
      </c>
      <c r="X104" s="453">
        <v>0</v>
      </c>
      <c r="Y104" s="453">
        <v>0</v>
      </c>
      <c r="Z104" s="453">
        <v>0</v>
      </c>
      <c r="AA104" s="454">
        <v>0</v>
      </c>
      <c r="AB104" s="453">
        <v>0</v>
      </c>
      <c r="AC104" s="453">
        <v>0</v>
      </c>
      <c r="AD104" s="453">
        <v>0</v>
      </c>
      <c r="AE104" s="453">
        <v>0</v>
      </c>
      <c r="AF104" s="454">
        <v>0</v>
      </c>
      <c r="AG104" s="453">
        <v>0</v>
      </c>
      <c r="AH104" s="453">
        <v>0</v>
      </c>
      <c r="AI104" s="453">
        <v>0</v>
      </c>
      <c r="AJ104" s="453">
        <v>0</v>
      </c>
      <c r="AK104" s="454">
        <v>0</v>
      </c>
      <c r="AL104" s="453">
        <v>0</v>
      </c>
      <c r="AM104" s="453">
        <v>0</v>
      </c>
      <c r="AN104" s="453">
        <v>0</v>
      </c>
      <c r="AO104" s="453">
        <v>0</v>
      </c>
      <c r="AP104" s="454">
        <v>0</v>
      </c>
      <c r="AQ104" s="453">
        <v>0</v>
      </c>
      <c r="AR104" s="453">
        <v>0</v>
      </c>
      <c r="AS104" s="453">
        <v>0</v>
      </c>
      <c r="AT104" s="453">
        <v>0</v>
      </c>
      <c r="AU104" s="454">
        <v>0</v>
      </c>
      <c r="AV104" s="453">
        <v>0</v>
      </c>
      <c r="AW104" s="453">
        <v>0</v>
      </c>
      <c r="AX104" s="453">
        <v>0</v>
      </c>
      <c r="AY104" s="453">
        <v>0</v>
      </c>
      <c r="AZ104" s="454">
        <v>0</v>
      </c>
      <c r="BA104" s="453">
        <v>0</v>
      </c>
      <c r="BB104" s="453">
        <v>0</v>
      </c>
      <c r="BC104" s="454">
        <v>0</v>
      </c>
      <c r="BE104" s="85">
        <v>0</v>
      </c>
      <c r="BF104" s="85">
        <v>0</v>
      </c>
      <c r="BG104" s="85">
        <v>0</v>
      </c>
      <c r="BH104" s="85">
        <v>0</v>
      </c>
      <c r="BI104" s="85">
        <v>0</v>
      </c>
      <c r="BJ104" s="85">
        <v>0</v>
      </c>
      <c r="BK104" s="85">
        <v>0</v>
      </c>
      <c r="BL104" s="85">
        <v>0</v>
      </c>
      <c r="BM104" s="85">
        <v>0</v>
      </c>
      <c r="BN104" s="85">
        <v>0</v>
      </c>
      <c r="BO104" s="85">
        <v>0</v>
      </c>
      <c r="BP104" s="85">
        <v>0</v>
      </c>
    </row>
    <row r="105" spans="1:104" ht="20.45" customHeight="1">
      <c r="B105" s="401" t="s">
        <v>410</v>
      </c>
      <c r="C105" s="452">
        <v>10.717843999999999</v>
      </c>
      <c r="D105" s="453">
        <v>0</v>
      </c>
      <c r="E105" s="453">
        <v>0</v>
      </c>
      <c r="F105" s="453">
        <v>0</v>
      </c>
      <c r="G105" s="454">
        <v>0</v>
      </c>
      <c r="H105" s="453">
        <v>10.181141999999999</v>
      </c>
      <c r="I105" s="453">
        <v>0</v>
      </c>
      <c r="J105" s="453">
        <v>0</v>
      </c>
      <c r="K105" s="453">
        <v>0</v>
      </c>
      <c r="L105" s="454">
        <v>0</v>
      </c>
      <c r="M105" s="453">
        <v>0</v>
      </c>
      <c r="N105" s="453">
        <v>0</v>
      </c>
      <c r="O105" s="453">
        <v>0</v>
      </c>
      <c r="P105" s="453">
        <v>0</v>
      </c>
      <c r="Q105" s="454">
        <v>0</v>
      </c>
      <c r="R105" s="453">
        <v>0.53670200000000001</v>
      </c>
      <c r="S105" s="453">
        <v>0</v>
      </c>
      <c r="T105" s="453">
        <v>0</v>
      </c>
      <c r="U105" s="453">
        <v>0</v>
      </c>
      <c r="V105" s="454">
        <v>0</v>
      </c>
      <c r="W105" s="453">
        <v>0</v>
      </c>
      <c r="X105" s="453">
        <v>0</v>
      </c>
      <c r="Y105" s="453">
        <v>0</v>
      </c>
      <c r="Z105" s="453">
        <v>0</v>
      </c>
      <c r="AA105" s="454">
        <v>0</v>
      </c>
      <c r="AB105" s="453">
        <v>0</v>
      </c>
      <c r="AC105" s="453">
        <v>0</v>
      </c>
      <c r="AD105" s="453">
        <v>0</v>
      </c>
      <c r="AE105" s="453">
        <v>0</v>
      </c>
      <c r="AF105" s="454">
        <v>0</v>
      </c>
      <c r="AG105" s="453">
        <v>0</v>
      </c>
      <c r="AH105" s="453">
        <v>0</v>
      </c>
      <c r="AI105" s="453">
        <v>0</v>
      </c>
      <c r="AJ105" s="453">
        <v>0</v>
      </c>
      <c r="AK105" s="454">
        <v>0</v>
      </c>
      <c r="AL105" s="453">
        <v>0</v>
      </c>
      <c r="AM105" s="453">
        <v>0</v>
      </c>
      <c r="AN105" s="453">
        <v>0</v>
      </c>
      <c r="AO105" s="453">
        <v>0</v>
      </c>
      <c r="AP105" s="454">
        <v>0</v>
      </c>
      <c r="AQ105" s="453">
        <v>0</v>
      </c>
      <c r="AR105" s="453">
        <v>0</v>
      </c>
      <c r="AS105" s="453">
        <v>0</v>
      </c>
      <c r="AT105" s="453">
        <v>0</v>
      </c>
      <c r="AU105" s="454">
        <v>0</v>
      </c>
      <c r="AV105" s="453">
        <v>0</v>
      </c>
      <c r="AW105" s="453">
        <v>0</v>
      </c>
      <c r="AX105" s="453">
        <v>0</v>
      </c>
      <c r="AY105" s="453">
        <v>0</v>
      </c>
      <c r="AZ105" s="454">
        <v>0</v>
      </c>
      <c r="BA105" s="453">
        <v>0</v>
      </c>
      <c r="BB105" s="453">
        <v>0</v>
      </c>
      <c r="BC105" s="454">
        <v>0</v>
      </c>
      <c r="BE105" s="85">
        <v>0</v>
      </c>
      <c r="BF105" s="85">
        <v>0</v>
      </c>
      <c r="BG105" s="85">
        <v>0</v>
      </c>
      <c r="BH105" s="85">
        <v>0</v>
      </c>
      <c r="BI105" s="85">
        <v>0</v>
      </c>
      <c r="BJ105" s="85">
        <v>0</v>
      </c>
      <c r="BK105" s="85">
        <v>0</v>
      </c>
      <c r="BL105" s="85">
        <v>0</v>
      </c>
      <c r="BM105" s="85">
        <v>0</v>
      </c>
      <c r="BN105" s="85">
        <v>0</v>
      </c>
      <c r="BO105" s="85">
        <v>0</v>
      </c>
      <c r="BP105" s="85">
        <v>0</v>
      </c>
    </row>
    <row r="106" spans="1:104" ht="20.45" customHeight="1">
      <c r="B106" s="400" t="s">
        <v>411</v>
      </c>
      <c r="C106" s="452">
        <v>3045.8141391200002</v>
      </c>
      <c r="D106" s="453">
        <v>0</v>
      </c>
      <c r="E106" s="453">
        <v>0</v>
      </c>
      <c r="F106" s="453">
        <v>0</v>
      </c>
      <c r="G106" s="454">
        <v>2.3737209999999998E-2</v>
      </c>
      <c r="H106" s="453">
        <v>0</v>
      </c>
      <c r="I106" s="453">
        <v>0</v>
      </c>
      <c r="J106" s="453">
        <v>3045.6138219999998</v>
      </c>
      <c r="K106" s="453">
        <v>0</v>
      </c>
      <c r="L106" s="454">
        <v>9.1687999999999995E-3</v>
      </c>
      <c r="M106" s="453">
        <v>0</v>
      </c>
      <c r="N106" s="453">
        <v>0.119389</v>
      </c>
      <c r="O106" s="453">
        <v>7.6800000000000002E-4</v>
      </c>
      <c r="P106" s="453">
        <v>0</v>
      </c>
      <c r="Q106" s="454">
        <v>0</v>
      </c>
      <c r="R106" s="453">
        <v>0</v>
      </c>
      <c r="S106" s="453">
        <v>0</v>
      </c>
      <c r="T106" s="453">
        <v>0</v>
      </c>
      <c r="U106" s="453">
        <v>1.45E-4</v>
      </c>
      <c r="V106" s="454">
        <v>0</v>
      </c>
      <c r="W106" s="453">
        <v>0</v>
      </c>
      <c r="X106" s="453">
        <v>0</v>
      </c>
      <c r="Y106" s="453">
        <v>0</v>
      </c>
      <c r="Z106" s="453">
        <v>3.8900000000000002E-4</v>
      </c>
      <c r="AA106" s="454">
        <v>0</v>
      </c>
      <c r="AB106" s="453">
        <v>0</v>
      </c>
      <c r="AC106" s="453">
        <v>0</v>
      </c>
      <c r="AD106" s="453">
        <v>0</v>
      </c>
      <c r="AE106" s="453">
        <v>4.6720110000000002E-2</v>
      </c>
      <c r="AF106" s="454">
        <v>0</v>
      </c>
      <c r="AG106" s="453">
        <v>0</v>
      </c>
      <c r="AH106" s="453">
        <v>0</v>
      </c>
      <c r="AI106" s="453">
        <v>0</v>
      </c>
      <c r="AJ106" s="453">
        <v>0</v>
      </c>
      <c r="AK106" s="454">
        <v>0</v>
      </c>
      <c r="AL106" s="453">
        <v>0</v>
      </c>
      <c r="AM106" s="453">
        <v>0</v>
      </c>
      <c r="AN106" s="453">
        <v>0</v>
      </c>
      <c r="AO106" s="453">
        <v>0</v>
      </c>
      <c r="AP106" s="454">
        <v>0</v>
      </c>
      <c r="AQ106" s="453">
        <v>0</v>
      </c>
      <c r="AR106" s="453">
        <v>0</v>
      </c>
      <c r="AS106" s="453">
        <v>0</v>
      </c>
      <c r="AT106" s="453">
        <v>0</v>
      </c>
      <c r="AU106" s="454">
        <v>0</v>
      </c>
      <c r="AV106" s="453">
        <v>0</v>
      </c>
      <c r="AW106" s="453">
        <v>0</v>
      </c>
      <c r="AX106" s="453">
        <v>0</v>
      </c>
      <c r="AY106" s="453">
        <v>0</v>
      </c>
      <c r="AZ106" s="454">
        <v>0</v>
      </c>
      <c r="BA106" s="453">
        <v>0</v>
      </c>
      <c r="BB106" s="453">
        <v>0</v>
      </c>
      <c r="BC106" s="454">
        <v>0</v>
      </c>
      <c r="BE106" s="85">
        <v>0</v>
      </c>
      <c r="BF106" s="85">
        <v>0</v>
      </c>
      <c r="BG106" s="85">
        <v>0</v>
      </c>
      <c r="BH106" s="85">
        <v>0</v>
      </c>
      <c r="BI106" s="85">
        <v>0</v>
      </c>
      <c r="BJ106" s="85">
        <v>0</v>
      </c>
      <c r="BK106" s="85">
        <v>0</v>
      </c>
      <c r="BL106" s="85">
        <v>0</v>
      </c>
      <c r="BM106" s="85">
        <v>0</v>
      </c>
      <c r="BN106" s="85">
        <v>0</v>
      </c>
      <c r="BO106" s="85">
        <v>0</v>
      </c>
      <c r="BP106" s="85">
        <v>0</v>
      </c>
    </row>
    <row r="107" spans="1:104" ht="15.75" customHeight="1">
      <c r="B107" s="400"/>
      <c r="C107" s="452"/>
      <c r="D107" s="453"/>
      <c r="E107" s="453"/>
      <c r="F107" s="453"/>
      <c r="G107" s="454"/>
      <c r="H107" s="453"/>
      <c r="I107" s="453"/>
      <c r="J107" s="453"/>
      <c r="K107" s="453"/>
      <c r="L107" s="454"/>
      <c r="M107" s="453"/>
      <c r="N107" s="453"/>
      <c r="O107" s="453"/>
      <c r="P107" s="453"/>
      <c r="Q107" s="454"/>
      <c r="R107" s="453"/>
      <c r="S107" s="453"/>
      <c r="T107" s="453"/>
      <c r="U107" s="453"/>
      <c r="V107" s="454"/>
      <c r="W107" s="453"/>
      <c r="X107" s="453"/>
      <c r="Y107" s="453"/>
      <c r="Z107" s="453"/>
      <c r="AA107" s="454"/>
      <c r="AB107" s="453"/>
      <c r="AC107" s="453"/>
      <c r="AD107" s="453"/>
      <c r="AE107" s="453"/>
      <c r="AF107" s="454"/>
      <c r="AG107" s="453"/>
      <c r="AH107" s="453"/>
      <c r="AI107" s="453"/>
      <c r="AJ107" s="453"/>
      <c r="AK107" s="454"/>
      <c r="AL107" s="453"/>
      <c r="AM107" s="453"/>
      <c r="AN107" s="453"/>
      <c r="AO107" s="453"/>
      <c r="AP107" s="454"/>
      <c r="AQ107" s="453"/>
      <c r="AR107" s="453"/>
      <c r="AS107" s="453"/>
      <c r="AT107" s="453"/>
      <c r="AU107" s="454"/>
      <c r="AV107" s="453"/>
      <c r="AW107" s="453"/>
      <c r="AX107" s="453"/>
      <c r="AY107" s="453"/>
      <c r="AZ107" s="454"/>
      <c r="BA107" s="453"/>
      <c r="BB107" s="453"/>
      <c r="BC107" s="454"/>
    </row>
    <row r="108" spans="1:104" s="95" customFormat="1" ht="15" customHeight="1">
      <c r="A108" s="93"/>
      <c r="B108" s="400"/>
      <c r="C108" s="452"/>
      <c r="D108" s="453"/>
      <c r="E108" s="453"/>
      <c r="F108" s="453"/>
      <c r="G108" s="454"/>
      <c r="H108" s="453"/>
      <c r="I108" s="453"/>
      <c r="J108" s="453"/>
      <c r="K108" s="453"/>
      <c r="L108" s="454"/>
      <c r="M108" s="453"/>
      <c r="N108" s="453"/>
      <c r="O108" s="453"/>
      <c r="P108" s="453"/>
      <c r="Q108" s="454"/>
      <c r="R108" s="453"/>
      <c r="S108" s="453"/>
      <c r="T108" s="453"/>
      <c r="U108" s="453"/>
      <c r="V108" s="454"/>
      <c r="W108" s="453"/>
      <c r="X108" s="453"/>
      <c r="Y108" s="453"/>
      <c r="Z108" s="453"/>
      <c r="AA108" s="454"/>
      <c r="AB108" s="453"/>
      <c r="AC108" s="453"/>
      <c r="AD108" s="453"/>
      <c r="AE108" s="453"/>
      <c r="AF108" s="454"/>
      <c r="AG108" s="453"/>
      <c r="AH108" s="453"/>
      <c r="AI108" s="453"/>
      <c r="AJ108" s="453"/>
      <c r="AK108" s="454"/>
      <c r="AL108" s="453"/>
      <c r="AM108" s="453"/>
      <c r="AN108" s="453"/>
      <c r="AO108" s="453"/>
      <c r="AP108" s="454"/>
      <c r="AQ108" s="453"/>
      <c r="AR108" s="453"/>
      <c r="AS108" s="453"/>
      <c r="AT108" s="453"/>
      <c r="AU108" s="454"/>
      <c r="AV108" s="453"/>
      <c r="AW108" s="453"/>
      <c r="AX108" s="453"/>
      <c r="AY108" s="453"/>
      <c r="AZ108" s="454"/>
      <c r="BA108" s="453"/>
      <c r="BB108" s="453"/>
      <c r="BC108" s="454"/>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row>
    <row r="109" spans="1:104" ht="20.45" customHeight="1">
      <c r="B109" s="398" t="s">
        <v>412</v>
      </c>
      <c r="C109" s="449">
        <v>67767566.178415567</v>
      </c>
      <c r="D109" s="450">
        <v>11216189.283060061</v>
      </c>
      <c r="E109" s="450">
        <v>4764458.6415069997</v>
      </c>
      <c r="F109" s="450">
        <v>2461715.6866839798</v>
      </c>
      <c r="G109" s="451">
        <v>2720076.0917329998</v>
      </c>
      <c r="H109" s="450">
        <v>5000064.1723100003</v>
      </c>
      <c r="I109" s="450">
        <v>2609364.5599239999</v>
      </c>
      <c r="J109" s="450">
        <v>3539501.186274</v>
      </c>
      <c r="K109" s="450">
        <v>16214543.673226001</v>
      </c>
      <c r="L109" s="451">
        <v>472737.57681621</v>
      </c>
      <c r="M109" s="450">
        <v>895818.64558524999</v>
      </c>
      <c r="N109" s="450">
        <v>687964.54592299997</v>
      </c>
      <c r="O109" s="450">
        <v>525668.77042859001</v>
      </c>
      <c r="P109" s="450">
        <v>1708758.7378848998</v>
      </c>
      <c r="Q109" s="451">
        <v>270243.41097600001</v>
      </c>
      <c r="R109" s="450">
        <v>2085820.0069730501</v>
      </c>
      <c r="S109" s="450">
        <v>140244.53448500001</v>
      </c>
      <c r="T109" s="450">
        <v>332667.26737403998</v>
      </c>
      <c r="U109" s="450">
        <v>211585.702254</v>
      </c>
      <c r="V109" s="451">
        <v>625149.90537399997</v>
      </c>
      <c r="W109" s="450">
        <v>2105415.5526979999</v>
      </c>
      <c r="X109" s="450">
        <v>122871.681317</v>
      </c>
      <c r="Y109" s="450">
        <v>1033499.446576</v>
      </c>
      <c r="Z109" s="450">
        <v>394998.63704499998</v>
      </c>
      <c r="AA109" s="451">
        <v>38938.773978999998</v>
      </c>
      <c r="AB109" s="450">
        <v>1325125.6567879999</v>
      </c>
      <c r="AC109" s="450">
        <v>139181.94716700001</v>
      </c>
      <c r="AD109" s="450">
        <v>34699.243146000001</v>
      </c>
      <c r="AE109" s="450">
        <v>66057.740221860004</v>
      </c>
      <c r="AF109" s="451">
        <v>331453.43189299997</v>
      </c>
      <c r="AG109" s="450">
        <v>42852.150517000002</v>
      </c>
      <c r="AH109" s="450">
        <v>2267.774265</v>
      </c>
      <c r="AI109" s="450">
        <v>145935.38794099999</v>
      </c>
      <c r="AJ109" s="450">
        <v>1448.4182089999999</v>
      </c>
      <c r="AK109" s="451">
        <v>7899.0142900000001</v>
      </c>
      <c r="AL109" s="450">
        <v>93135.524498810002</v>
      </c>
      <c r="AM109" s="450">
        <v>13185.01191798</v>
      </c>
      <c r="AN109" s="450">
        <v>3737.6425509999999</v>
      </c>
      <c r="AO109" s="450">
        <v>13431.025116999999</v>
      </c>
      <c r="AP109" s="451">
        <v>41340.032232209996</v>
      </c>
      <c r="AQ109" s="450">
        <v>14.375952</v>
      </c>
      <c r="AR109" s="450">
        <v>441.57594999999998</v>
      </c>
      <c r="AS109" s="450">
        <v>2867.39935294</v>
      </c>
      <c r="AT109" s="450">
        <v>5295856.8512939997</v>
      </c>
      <c r="AU109" s="451">
        <v>3926.1436480000002</v>
      </c>
      <c r="AV109" s="450">
        <v>5553.1803200000004</v>
      </c>
      <c r="AW109" s="450">
        <v>2288.1519589999998</v>
      </c>
      <c r="AX109" s="450">
        <v>6945.3142934699999</v>
      </c>
      <c r="AY109" s="450">
        <v>7702.942059</v>
      </c>
      <c r="AZ109" s="451">
        <v>1705.40197214</v>
      </c>
      <c r="BA109" s="450">
        <v>20.275291070000002</v>
      </c>
      <c r="BB109" s="450">
        <v>0</v>
      </c>
      <c r="BC109" s="451">
        <v>198.07516200000001</v>
      </c>
      <c r="BE109" s="85">
        <v>0</v>
      </c>
      <c r="BF109" s="85">
        <v>0</v>
      </c>
      <c r="BG109" s="85">
        <v>0</v>
      </c>
      <c r="BH109" s="85">
        <v>0</v>
      </c>
      <c r="BI109" s="85">
        <v>0</v>
      </c>
      <c r="BJ109" s="85">
        <v>0</v>
      </c>
      <c r="BK109" s="85">
        <v>0</v>
      </c>
      <c r="BL109" s="85">
        <v>0</v>
      </c>
      <c r="BM109" s="85">
        <v>0</v>
      </c>
      <c r="BN109" s="85">
        <v>0</v>
      </c>
      <c r="BO109" s="85">
        <v>0</v>
      </c>
      <c r="BP109" s="85">
        <v>0</v>
      </c>
    </row>
    <row r="110" spans="1:104" ht="20.45" customHeight="1">
      <c r="B110" s="400"/>
      <c r="C110" s="452"/>
      <c r="D110" s="453"/>
      <c r="E110" s="453"/>
      <c r="F110" s="453"/>
      <c r="G110" s="454"/>
      <c r="H110" s="453"/>
      <c r="I110" s="453"/>
      <c r="J110" s="453"/>
      <c r="K110" s="453"/>
      <c r="L110" s="454"/>
      <c r="M110" s="453"/>
      <c r="N110" s="453"/>
      <c r="O110" s="453"/>
      <c r="P110" s="453"/>
      <c r="Q110" s="454"/>
      <c r="R110" s="453"/>
      <c r="S110" s="453"/>
      <c r="T110" s="453"/>
      <c r="U110" s="453"/>
      <c r="V110" s="454"/>
      <c r="W110" s="453"/>
      <c r="X110" s="453"/>
      <c r="Y110" s="453"/>
      <c r="Z110" s="453"/>
      <c r="AA110" s="454"/>
      <c r="AB110" s="453"/>
      <c r="AC110" s="453"/>
      <c r="AD110" s="453"/>
      <c r="AE110" s="453"/>
      <c r="AF110" s="454"/>
      <c r="AG110" s="453"/>
      <c r="AH110" s="453"/>
      <c r="AI110" s="453"/>
      <c r="AJ110" s="453"/>
      <c r="AK110" s="454"/>
      <c r="AL110" s="453"/>
      <c r="AM110" s="453"/>
      <c r="AN110" s="453"/>
      <c r="AO110" s="453"/>
      <c r="AP110" s="454"/>
      <c r="AQ110" s="453"/>
      <c r="AR110" s="453"/>
      <c r="AS110" s="453"/>
      <c r="AT110" s="453"/>
      <c r="AU110" s="454"/>
      <c r="AV110" s="453"/>
      <c r="AW110" s="453"/>
      <c r="AX110" s="453"/>
      <c r="AY110" s="453"/>
      <c r="AZ110" s="454"/>
      <c r="BA110" s="453"/>
      <c r="BB110" s="453"/>
      <c r="BC110" s="454"/>
    </row>
    <row r="111" spans="1:104" ht="20.45" customHeight="1">
      <c r="B111" s="400" t="s">
        <v>413</v>
      </c>
      <c r="C111" s="452">
        <v>1128.724158</v>
      </c>
      <c r="D111" s="453">
        <v>0</v>
      </c>
      <c r="E111" s="453">
        <v>0</v>
      </c>
      <c r="F111" s="453">
        <v>0</v>
      </c>
      <c r="G111" s="454">
        <v>0</v>
      </c>
      <c r="H111" s="453">
        <v>0</v>
      </c>
      <c r="I111" s="453">
        <v>0</v>
      </c>
      <c r="J111" s="453">
        <v>0</v>
      </c>
      <c r="K111" s="453">
        <v>0</v>
      </c>
      <c r="L111" s="454">
        <v>0</v>
      </c>
      <c r="M111" s="453">
        <v>0</v>
      </c>
      <c r="N111" s="453">
        <v>1128.724158</v>
      </c>
      <c r="O111" s="453">
        <v>0</v>
      </c>
      <c r="P111" s="453">
        <v>0</v>
      </c>
      <c r="Q111" s="454">
        <v>0</v>
      </c>
      <c r="R111" s="453">
        <v>0</v>
      </c>
      <c r="S111" s="453">
        <v>0</v>
      </c>
      <c r="T111" s="453">
        <v>0</v>
      </c>
      <c r="U111" s="453">
        <v>0</v>
      </c>
      <c r="V111" s="454">
        <v>0</v>
      </c>
      <c r="W111" s="453">
        <v>0</v>
      </c>
      <c r="X111" s="453">
        <v>0</v>
      </c>
      <c r="Y111" s="453">
        <v>0</v>
      </c>
      <c r="Z111" s="453">
        <v>0</v>
      </c>
      <c r="AA111" s="454">
        <v>0</v>
      </c>
      <c r="AB111" s="453">
        <v>0</v>
      </c>
      <c r="AC111" s="453">
        <v>0</v>
      </c>
      <c r="AD111" s="453">
        <v>0</v>
      </c>
      <c r="AE111" s="453">
        <v>0</v>
      </c>
      <c r="AF111" s="454">
        <v>0</v>
      </c>
      <c r="AG111" s="453">
        <v>0</v>
      </c>
      <c r="AH111" s="453">
        <v>0</v>
      </c>
      <c r="AI111" s="453">
        <v>0</v>
      </c>
      <c r="AJ111" s="453">
        <v>0</v>
      </c>
      <c r="AK111" s="454">
        <v>0</v>
      </c>
      <c r="AL111" s="453">
        <v>0</v>
      </c>
      <c r="AM111" s="453">
        <v>0</v>
      </c>
      <c r="AN111" s="453">
        <v>0</v>
      </c>
      <c r="AO111" s="453">
        <v>0</v>
      </c>
      <c r="AP111" s="454">
        <v>0</v>
      </c>
      <c r="AQ111" s="453">
        <v>0</v>
      </c>
      <c r="AR111" s="453">
        <v>0</v>
      </c>
      <c r="AS111" s="453">
        <v>0</v>
      </c>
      <c r="AT111" s="453">
        <v>0</v>
      </c>
      <c r="AU111" s="454">
        <v>0</v>
      </c>
      <c r="AV111" s="453">
        <v>0</v>
      </c>
      <c r="AW111" s="453">
        <v>0</v>
      </c>
      <c r="AX111" s="453">
        <v>0</v>
      </c>
      <c r="AY111" s="453">
        <v>0</v>
      </c>
      <c r="AZ111" s="454">
        <v>0</v>
      </c>
      <c r="BA111" s="453">
        <v>0</v>
      </c>
      <c r="BB111" s="453">
        <v>0</v>
      </c>
      <c r="BC111" s="454">
        <v>0</v>
      </c>
      <c r="BE111" s="85">
        <v>0</v>
      </c>
      <c r="BF111" s="85">
        <v>0</v>
      </c>
      <c r="BG111" s="85">
        <v>0</v>
      </c>
      <c r="BH111" s="85">
        <v>0</v>
      </c>
      <c r="BI111" s="85">
        <v>0</v>
      </c>
      <c r="BJ111" s="85">
        <v>0</v>
      </c>
      <c r="BK111" s="85">
        <v>0</v>
      </c>
      <c r="BL111" s="85">
        <v>0</v>
      </c>
      <c r="BM111" s="85">
        <v>0</v>
      </c>
      <c r="BN111" s="85">
        <v>0</v>
      </c>
      <c r="BO111" s="85">
        <v>0</v>
      </c>
      <c r="BP111" s="85">
        <v>0</v>
      </c>
    </row>
    <row r="112" spans="1:104" ht="20.45" customHeight="1">
      <c r="B112" s="400" t="s">
        <v>414</v>
      </c>
      <c r="C112" s="452">
        <v>102144.40063830001</v>
      </c>
      <c r="D112" s="453">
        <v>224.73555770999999</v>
      </c>
      <c r="E112" s="453">
        <v>49.062933000000001</v>
      </c>
      <c r="F112" s="453">
        <v>29.78493546</v>
      </c>
      <c r="G112" s="454">
        <v>381.86022600000001</v>
      </c>
      <c r="H112" s="453">
        <v>0</v>
      </c>
      <c r="I112" s="453">
        <v>0</v>
      </c>
      <c r="J112" s="453">
        <v>10402.363504999999</v>
      </c>
      <c r="K112" s="453">
        <v>65650.421493999995</v>
      </c>
      <c r="L112" s="454">
        <v>5464.9822521400001</v>
      </c>
      <c r="M112" s="453">
        <v>0</v>
      </c>
      <c r="N112" s="453">
        <v>0</v>
      </c>
      <c r="O112" s="453">
        <v>0</v>
      </c>
      <c r="P112" s="453">
        <v>0</v>
      </c>
      <c r="Q112" s="454">
        <v>2025.2128049999999</v>
      </c>
      <c r="R112" s="453">
        <v>0</v>
      </c>
      <c r="S112" s="453">
        <v>182.953157</v>
      </c>
      <c r="T112" s="453">
        <v>0</v>
      </c>
      <c r="U112" s="453">
        <v>2.3582640000000001</v>
      </c>
      <c r="V112" s="454">
        <v>0</v>
      </c>
      <c r="W112" s="453">
        <v>3176.6669750000001</v>
      </c>
      <c r="X112" s="453">
        <v>7447.9712959999997</v>
      </c>
      <c r="Y112" s="453">
        <v>0</v>
      </c>
      <c r="Z112" s="453">
        <v>0</v>
      </c>
      <c r="AA112" s="454">
        <v>0</v>
      </c>
      <c r="AB112" s="453">
        <v>9.3609000000000009</v>
      </c>
      <c r="AC112" s="453">
        <v>0</v>
      </c>
      <c r="AD112" s="453">
        <v>0</v>
      </c>
      <c r="AE112" s="453">
        <v>2912.5735920799998</v>
      </c>
      <c r="AF112" s="454">
        <v>0</v>
      </c>
      <c r="AG112" s="453">
        <v>786.6979</v>
      </c>
      <c r="AH112" s="453">
        <v>0</v>
      </c>
      <c r="AI112" s="453">
        <v>0</v>
      </c>
      <c r="AJ112" s="453">
        <v>47.445672999999999</v>
      </c>
      <c r="AK112" s="454">
        <v>0</v>
      </c>
      <c r="AL112" s="453">
        <v>0</v>
      </c>
      <c r="AM112" s="453">
        <v>1400.87470691</v>
      </c>
      <c r="AN112" s="453">
        <v>1858.1270910000001</v>
      </c>
      <c r="AO112" s="453">
        <v>0.42575800000000003</v>
      </c>
      <c r="AP112" s="454">
        <v>0</v>
      </c>
      <c r="AQ112" s="453">
        <v>0</v>
      </c>
      <c r="AR112" s="453">
        <v>47.885742</v>
      </c>
      <c r="AS112" s="453">
        <v>0</v>
      </c>
      <c r="AT112" s="453">
        <v>0</v>
      </c>
      <c r="AU112" s="454">
        <v>42.635874999999999</v>
      </c>
      <c r="AV112" s="453">
        <v>0</v>
      </c>
      <c r="AW112" s="453">
        <v>0</v>
      </c>
      <c r="AX112" s="453">
        <v>0</v>
      </c>
      <c r="AY112" s="453">
        <v>0</v>
      </c>
      <c r="AZ112" s="454">
        <v>0</v>
      </c>
      <c r="BA112" s="453">
        <v>0</v>
      </c>
      <c r="BB112" s="453">
        <v>0</v>
      </c>
      <c r="BC112" s="454">
        <v>0</v>
      </c>
      <c r="BE112" s="85">
        <v>0</v>
      </c>
      <c r="BF112" s="85">
        <v>0</v>
      </c>
      <c r="BG112" s="85">
        <v>0</v>
      </c>
      <c r="BH112" s="85">
        <v>0</v>
      </c>
      <c r="BI112" s="85">
        <v>0</v>
      </c>
      <c r="BJ112" s="85">
        <v>0</v>
      </c>
      <c r="BK112" s="85">
        <v>0</v>
      </c>
      <c r="BL112" s="85">
        <v>0</v>
      </c>
      <c r="BM112" s="85">
        <v>0</v>
      </c>
      <c r="BN112" s="85">
        <v>0</v>
      </c>
      <c r="BO112" s="85">
        <v>0</v>
      </c>
      <c r="BP112" s="85">
        <v>0</v>
      </c>
    </row>
    <row r="113" spans="1:104" ht="20.45" customHeight="1">
      <c r="B113" s="400" t="s">
        <v>415</v>
      </c>
      <c r="C113" s="452">
        <v>4502331.6039799005</v>
      </c>
      <c r="D113" s="453">
        <v>1038403.0146051099</v>
      </c>
      <c r="E113" s="453">
        <v>418172.668909</v>
      </c>
      <c r="F113" s="453">
        <v>502315.70275061997</v>
      </c>
      <c r="G113" s="454">
        <v>497224.93261199998</v>
      </c>
      <c r="H113" s="453">
        <v>339873.95785200002</v>
      </c>
      <c r="I113" s="453">
        <v>441258.96111799998</v>
      </c>
      <c r="J113" s="453">
        <v>142459.66240999999</v>
      </c>
      <c r="K113" s="453">
        <v>365552.66916200001</v>
      </c>
      <c r="L113" s="454">
        <v>95162.07223938001</v>
      </c>
      <c r="M113" s="453">
        <v>25515.304769909999</v>
      </c>
      <c r="N113" s="453">
        <v>15119.25345</v>
      </c>
      <c r="O113" s="453">
        <v>92520.364299339999</v>
      </c>
      <c r="P113" s="453">
        <v>43117.84453504</v>
      </c>
      <c r="Q113" s="454">
        <v>52424.021680999998</v>
      </c>
      <c r="R113" s="453">
        <v>70033.642370999994</v>
      </c>
      <c r="S113" s="453">
        <v>71812.559372999996</v>
      </c>
      <c r="T113" s="453">
        <v>65109.267656930002</v>
      </c>
      <c r="U113" s="453">
        <v>9294.2455640000007</v>
      </c>
      <c r="V113" s="454">
        <v>28675.431949999998</v>
      </c>
      <c r="W113" s="453">
        <v>30628.911614000001</v>
      </c>
      <c r="X113" s="453">
        <v>20241.240266000001</v>
      </c>
      <c r="Y113" s="453">
        <v>0</v>
      </c>
      <c r="Z113" s="453">
        <v>10753.638308</v>
      </c>
      <c r="AA113" s="454">
        <v>30756.832425000001</v>
      </c>
      <c r="AB113" s="453">
        <v>13990.706120999999</v>
      </c>
      <c r="AC113" s="453">
        <v>1475.71084</v>
      </c>
      <c r="AD113" s="453">
        <v>0</v>
      </c>
      <c r="AE113" s="453">
        <v>20299.820139919997</v>
      </c>
      <c r="AF113" s="454">
        <v>3061.159392</v>
      </c>
      <c r="AG113" s="453">
        <v>20126.570208000001</v>
      </c>
      <c r="AH113" s="453">
        <v>2071.0414030000002</v>
      </c>
      <c r="AI113" s="453">
        <v>0</v>
      </c>
      <c r="AJ113" s="453">
        <v>1289.93</v>
      </c>
      <c r="AK113" s="454">
        <v>1125.9705160000001</v>
      </c>
      <c r="AL113" s="453">
        <v>7883.3329449499997</v>
      </c>
      <c r="AM113" s="453">
        <v>4281.0319729800003</v>
      </c>
      <c r="AN113" s="453">
        <v>527.24248799999998</v>
      </c>
      <c r="AO113" s="453">
        <v>552.25443800000005</v>
      </c>
      <c r="AP113" s="454">
        <v>4345.5110690500005</v>
      </c>
      <c r="AQ113" s="453">
        <v>0</v>
      </c>
      <c r="AR113" s="453">
        <v>331.60597799999999</v>
      </c>
      <c r="AS113" s="453">
        <v>2819.0492415999997</v>
      </c>
      <c r="AT113" s="453">
        <v>10086.159188</v>
      </c>
      <c r="AU113" s="454">
        <v>1297.6602339999999</v>
      </c>
      <c r="AV113" s="453">
        <v>163.90759299999999</v>
      </c>
      <c r="AW113" s="453">
        <v>156.465</v>
      </c>
      <c r="AX113" s="453">
        <v>0</v>
      </c>
      <c r="AY113" s="453">
        <v>0</v>
      </c>
      <c r="AZ113" s="454">
        <v>0</v>
      </c>
      <c r="BA113" s="453">
        <v>20.275291070000002</v>
      </c>
      <c r="BB113" s="453">
        <v>0</v>
      </c>
      <c r="BC113" s="454">
        <v>0</v>
      </c>
      <c r="BE113" s="85">
        <v>0</v>
      </c>
      <c r="BF113" s="85">
        <v>0</v>
      </c>
      <c r="BG113" s="85">
        <v>0</v>
      </c>
      <c r="BH113" s="85">
        <v>0</v>
      </c>
      <c r="BI113" s="85">
        <v>0</v>
      </c>
      <c r="BJ113" s="85">
        <v>0</v>
      </c>
      <c r="BK113" s="85">
        <v>0</v>
      </c>
      <c r="BL113" s="85">
        <v>0</v>
      </c>
      <c r="BM113" s="85">
        <v>0</v>
      </c>
      <c r="BN113" s="85">
        <v>0</v>
      </c>
      <c r="BO113" s="85">
        <v>0</v>
      </c>
      <c r="BP113" s="85">
        <v>0</v>
      </c>
    </row>
    <row r="114" spans="1:104" ht="20.45" customHeight="1">
      <c r="B114" s="400" t="s">
        <v>416</v>
      </c>
      <c r="C114" s="452">
        <v>11186611.356532501</v>
      </c>
      <c r="D114" s="453">
        <v>798750.59419643006</v>
      </c>
      <c r="E114" s="453">
        <v>202519.56141299999</v>
      </c>
      <c r="F114" s="453">
        <v>361316.25816865999</v>
      </c>
      <c r="G114" s="454">
        <v>468664.582238</v>
      </c>
      <c r="H114" s="453">
        <v>495522.505297</v>
      </c>
      <c r="I114" s="453">
        <v>292414.90727099997</v>
      </c>
      <c r="J114" s="453">
        <v>1117757.0818439999</v>
      </c>
      <c r="K114" s="453">
        <v>1178623.7046409999</v>
      </c>
      <c r="L114" s="454">
        <v>222500.16470816001</v>
      </c>
      <c r="M114" s="453">
        <v>303485.38703480997</v>
      </c>
      <c r="N114" s="453">
        <v>64226.658073999999</v>
      </c>
      <c r="O114" s="453">
        <v>199175.81116310001</v>
      </c>
      <c r="P114" s="453">
        <v>362183.24360905</v>
      </c>
      <c r="Q114" s="454">
        <v>3231.2165289999998</v>
      </c>
      <c r="R114" s="453">
        <v>1230170.5019129999</v>
      </c>
      <c r="S114" s="453">
        <v>0.84202100000000002</v>
      </c>
      <c r="T114" s="453">
        <v>205.58260582</v>
      </c>
      <c r="U114" s="453">
        <v>2691.9485840000002</v>
      </c>
      <c r="V114" s="454">
        <v>258024.44961400001</v>
      </c>
      <c r="W114" s="453">
        <v>1754687.1704450001</v>
      </c>
      <c r="X114" s="453">
        <v>30355.419098999999</v>
      </c>
      <c r="Y114" s="453">
        <v>0</v>
      </c>
      <c r="Z114" s="453">
        <v>146253.13210700001</v>
      </c>
      <c r="AA114" s="454">
        <v>0</v>
      </c>
      <c r="AB114" s="453">
        <v>1166827.052232</v>
      </c>
      <c r="AC114" s="453">
        <v>89957.398688999994</v>
      </c>
      <c r="AD114" s="453">
        <v>0</v>
      </c>
      <c r="AE114" s="453">
        <v>25344.00074019</v>
      </c>
      <c r="AF114" s="454">
        <v>311166.82550600002</v>
      </c>
      <c r="AG114" s="453">
        <v>0</v>
      </c>
      <c r="AH114" s="453">
        <v>0</v>
      </c>
      <c r="AI114" s="453">
        <v>0</v>
      </c>
      <c r="AJ114" s="453">
        <v>0</v>
      </c>
      <c r="AK114" s="454">
        <v>0</v>
      </c>
      <c r="AL114" s="453">
        <v>81593.0046669</v>
      </c>
      <c r="AM114" s="453">
        <v>0</v>
      </c>
      <c r="AN114" s="453">
        <v>0</v>
      </c>
      <c r="AO114" s="453">
        <v>0</v>
      </c>
      <c r="AP114" s="454">
        <v>18479.122689380001</v>
      </c>
      <c r="AQ114" s="453">
        <v>0</v>
      </c>
      <c r="AR114" s="453">
        <v>0</v>
      </c>
      <c r="AS114" s="453">
        <v>0</v>
      </c>
      <c r="AT114" s="453">
        <v>0</v>
      </c>
      <c r="AU114" s="454">
        <v>483.22943299999997</v>
      </c>
      <c r="AV114" s="453">
        <v>0</v>
      </c>
      <c r="AW114" s="453">
        <v>0</v>
      </c>
      <c r="AX114" s="453">
        <v>0</v>
      </c>
      <c r="AY114" s="453">
        <v>0</v>
      </c>
      <c r="AZ114" s="454">
        <v>0</v>
      </c>
      <c r="BA114" s="453">
        <v>0</v>
      </c>
      <c r="BB114" s="453">
        <v>0</v>
      </c>
      <c r="BC114" s="454">
        <v>0</v>
      </c>
      <c r="BE114" s="85">
        <v>0</v>
      </c>
      <c r="BF114" s="85">
        <v>0</v>
      </c>
      <c r="BG114" s="85">
        <v>0</v>
      </c>
      <c r="BH114" s="85">
        <v>0</v>
      </c>
      <c r="BI114" s="85">
        <v>0</v>
      </c>
      <c r="BJ114" s="85">
        <v>0</v>
      </c>
      <c r="BK114" s="85">
        <v>0</v>
      </c>
      <c r="BL114" s="85">
        <v>0</v>
      </c>
      <c r="BM114" s="85">
        <v>0</v>
      </c>
      <c r="BN114" s="85">
        <v>0</v>
      </c>
      <c r="BO114" s="85">
        <v>0</v>
      </c>
      <c r="BP114" s="85">
        <v>0</v>
      </c>
    </row>
    <row r="115" spans="1:104" ht="20.45" customHeight="1">
      <c r="B115" s="400" t="s">
        <v>417</v>
      </c>
      <c r="C115" s="452">
        <v>29306821.369337123</v>
      </c>
      <c r="D115" s="453">
        <v>3994778.1613718299</v>
      </c>
      <c r="E115" s="453">
        <v>1385046.1798739999</v>
      </c>
      <c r="F115" s="453">
        <v>783405.14744769991</v>
      </c>
      <c r="G115" s="454">
        <v>1332809.8697919999</v>
      </c>
      <c r="H115" s="453">
        <v>87485.798752000002</v>
      </c>
      <c r="I115" s="453">
        <v>476429.68845399999</v>
      </c>
      <c r="J115" s="453">
        <v>363513.34371799999</v>
      </c>
      <c r="K115" s="453">
        <v>13565911.223478001</v>
      </c>
      <c r="L115" s="454">
        <v>69743.984961210008</v>
      </c>
      <c r="M115" s="453">
        <v>376240.22475009999</v>
      </c>
      <c r="N115" s="453">
        <v>206133.75677099999</v>
      </c>
      <c r="O115" s="453">
        <v>47247.594427949996</v>
      </c>
      <c r="P115" s="453">
        <v>14111.701795270001</v>
      </c>
      <c r="Q115" s="454">
        <v>82284.122552999994</v>
      </c>
      <c r="R115" s="453">
        <v>594119.86548499996</v>
      </c>
      <c r="S115" s="453">
        <v>0</v>
      </c>
      <c r="T115" s="453">
        <v>0</v>
      </c>
      <c r="U115" s="453">
        <v>15950.797613000001</v>
      </c>
      <c r="V115" s="454">
        <v>245504.888129</v>
      </c>
      <c r="W115" s="453">
        <v>92288.513518000007</v>
      </c>
      <c r="X115" s="453">
        <v>0</v>
      </c>
      <c r="Y115" s="453">
        <v>6116.7252209999997</v>
      </c>
      <c r="Z115" s="453">
        <v>183.340698</v>
      </c>
      <c r="AA115" s="454">
        <v>0</v>
      </c>
      <c r="AB115" s="453">
        <v>118934.21362900001</v>
      </c>
      <c r="AC115" s="453">
        <v>11253.155151000001</v>
      </c>
      <c r="AD115" s="453">
        <v>0</v>
      </c>
      <c r="AE115" s="453">
        <v>9904.7691598999991</v>
      </c>
      <c r="AF115" s="454">
        <v>1178.3508569999999</v>
      </c>
      <c r="AG115" s="453">
        <v>162.11304899999999</v>
      </c>
      <c r="AH115" s="453">
        <v>0</v>
      </c>
      <c r="AI115" s="453">
        <v>135731.086687</v>
      </c>
      <c r="AJ115" s="453">
        <v>0</v>
      </c>
      <c r="AK115" s="454">
        <v>0</v>
      </c>
      <c r="AL115" s="453">
        <v>2785.9599899600003</v>
      </c>
      <c r="AM115" s="453">
        <v>0</v>
      </c>
      <c r="AN115" s="453">
        <v>0</v>
      </c>
      <c r="AO115" s="453">
        <v>0</v>
      </c>
      <c r="AP115" s="454">
        <v>1763.7504632</v>
      </c>
      <c r="AQ115" s="453">
        <v>0</v>
      </c>
      <c r="AR115" s="453">
        <v>0</v>
      </c>
      <c r="AS115" s="453">
        <v>0</v>
      </c>
      <c r="AT115" s="453">
        <v>5285770.6921060001</v>
      </c>
      <c r="AU115" s="454">
        <v>32.349435</v>
      </c>
      <c r="AV115" s="453">
        <v>0</v>
      </c>
      <c r="AW115" s="453">
        <v>0</v>
      </c>
      <c r="AX115" s="453">
        <v>0</v>
      </c>
      <c r="AY115" s="453">
        <v>0</v>
      </c>
      <c r="AZ115" s="454">
        <v>0</v>
      </c>
      <c r="BA115" s="453">
        <v>0</v>
      </c>
      <c r="BB115" s="453">
        <v>0</v>
      </c>
      <c r="BC115" s="454">
        <v>0</v>
      </c>
      <c r="BE115" s="85">
        <v>0</v>
      </c>
      <c r="BF115" s="85">
        <v>0</v>
      </c>
      <c r="BG115" s="85">
        <v>0</v>
      </c>
      <c r="BH115" s="85">
        <v>0</v>
      </c>
      <c r="BI115" s="85">
        <v>0</v>
      </c>
      <c r="BJ115" s="85">
        <v>0</v>
      </c>
      <c r="BK115" s="85">
        <v>0</v>
      </c>
      <c r="BL115" s="85">
        <v>0</v>
      </c>
      <c r="BM115" s="85">
        <v>0</v>
      </c>
      <c r="BN115" s="85">
        <v>0</v>
      </c>
      <c r="BO115" s="85">
        <v>0</v>
      </c>
      <c r="BP115" s="85">
        <v>0</v>
      </c>
    </row>
    <row r="116" spans="1:104" ht="20.45" customHeight="1">
      <c r="B116" s="400" t="s">
        <v>418</v>
      </c>
      <c r="C116" s="452">
        <v>1213560.3253209102</v>
      </c>
      <c r="D116" s="453">
        <v>247677.64263889001</v>
      </c>
      <c r="E116" s="453">
        <v>196547.45542899999</v>
      </c>
      <c r="F116" s="453">
        <v>220976.34692474999</v>
      </c>
      <c r="G116" s="454">
        <v>177.741039</v>
      </c>
      <c r="H116" s="453">
        <v>18337.630383</v>
      </c>
      <c r="I116" s="453">
        <v>37011.824296999999</v>
      </c>
      <c r="J116" s="453">
        <v>16972.311368999999</v>
      </c>
      <c r="K116" s="453">
        <v>9191.5449160000007</v>
      </c>
      <c r="L116" s="454">
        <v>40713.831401769996</v>
      </c>
      <c r="M116" s="453">
        <v>22629.566396589998</v>
      </c>
      <c r="N116" s="453">
        <v>48695.814046</v>
      </c>
      <c r="O116" s="453">
        <v>0</v>
      </c>
      <c r="P116" s="453">
        <v>13438.470232959999</v>
      </c>
      <c r="Q116" s="454">
        <v>109512.202112</v>
      </c>
      <c r="R116" s="453">
        <v>6068.0266039999997</v>
      </c>
      <c r="S116" s="453">
        <v>60936.182421999998</v>
      </c>
      <c r="T116" s="453">
        <v>13912.834335860001</v>
      </c>
      <c r="U116" s="453">
        <v>354.08525800000001</v>
      </c>
      <c r="V116" s="454">
        <v>12823.758135</v>
      </c>
      <c r="W116" s="453">
        <v>2001.665246</v>
      </c>
      <c r="X116" s="453">
        <v>5922.8609969999998</v>
      </c>
      <c r="Y116" s="453">
        <v>62604.470993000003</v>
      </c>
      <c r="Z116" s="453">
        <v>9953.6448619999992</v>
      </c>
      <c r="AA116" s="454">
        <v>0</v>
      </c>
      <c r="AB116" s="453">
        <v>8255.5500410000004</v>
      </c>
      <c r="AC116" s="453">
        <v>1501.64789</v>
      </c>
      <c r="AD116" s="453">
        <v>1222.859234</v>
      </c>
      <c r="AE116" s="453">
        <v>0</v>
      </c>
      <c r="AF116" s="454">
        <v>6367.6172390000002</v>
      </c>
      <c r="AG116" s="453">
        <v>10006.034212</v>
      </c>
      <c r="AH116" s="453">
        <v>120.02481299999999</v>
      </c>
      <c r="AI116" s="453">
        <v>7238.7768539999997</v>
      </c>
      <c r="AJ116" s="453">
        <v>0</v>
      </c>
      <c r="AK116" s="454">
        <v>6769.2018760000001</v>
      </c>
      <c r="AL116" s="453">
        <v>350.21578139999997</v>
      </c>
      <c r="AM116" s="453">
        <v>7503.1052380900001</v>
      </c>
      <c r="AN116" s="453">
        <v>0</v>
      </c>
      <c r="AO116" s="453">
        <v>0</v>
      </c>
      <c r="AP116" s="454">
        <v>1003.2999896</v>
      </c>
      <c r="AQ116" s="453">
        <v>0</v>
      </c>
      <c r="AR116" s="453">
        <v>0</v>
      </c>
      <c r="AS116" s="453">
        <v>0</v>
      </c>
      <c r="AT116" s="453">
        <v>0</v>
      </c>
      <c r="AU116" s="454">
        <v>475.66986100000003</v>
      </c>
      <c r="AV116" s="453">
        <v>5386.2651930000002</v>
      </c>
      <c r="AW116" s="453">
        <v>900.14706000000001</v>
      </c>
      <c r="AX116" s="453">
        <v>0</v>
      </c>
      <c r="AY116" s="453">
        <v>0</v>
      </c>
      <c r="AZ116" s="454">
        <v>0</v>
      </c>
      <c r="BA116" s="453">
        <v>0</v>
      </c>
      <c r="BB116" s="453">
        <v>0</v>
      </c>
      <c r="BC116" s="454">
        <v>0</v>
      </c>
      <c r="BE116" s="85">
        <v>0</v>
      </c>
      <c r="BF116" s="85">
        <v>0</v>
      </c>
      <c r="BG116" s="85">
        <v>0</v>
      </c>
      <c r="BH116" s="85">
        <v>0</v>
      </c>
      <c r="BI116" s="85">
        <v>0</v>
      </c>
      <c r="BJ116" s="85">
        <v>0</v>
      </c>
      <c r="BK116" s="85">
        <v>0</v>
      </c>
      <c r="BL116" s="85">
        <v>0</v>
      </c>
      <c r="BM116" s="85">
        <v>0</v>
      </c>
      <c r="BN116" s="85">
        <v>0</v>
      </c>
      <c r="BO116" s="85">
        <v>0</v>
      </c>
      <c r="BP116" s="85">
        <v>0</v>
      </c>
    </row>
    <row r="117" spans="1:104" ht="23.25" customHeight="1">
      <c r="B117" s="411" t="s">
        <v>419</v>
      </c>
      <c r="C117" s="452">
        <v>558587.84528148</v>
      </c>
      <c r="D117" s="453">
        <v>151997.61434976998</v>
      </c>
      <c r="E117" s="453">
        <v>142151.47760000001</v>
      </c>
      <c r="F117" s="453">
        <v>46426.099362250003</v>
      </c>
      <c r="G117" s="454">
        <v>0</v>
      </c>
      <c r="H117" s="453">
        <v>818.510627</v>
      </c>
      <c r="I117" s="453">
        <v>27801.768531999998</v>
      </c>
      <c r="J117" s="453">
        <v>0</v>
      </c>
      <c r="K117" s="453">
        <v>7933.1187799999998</v>
      </c>
      <c r="L117" s="454">
        <v>0</v>
      </c>
      <c r="M117" s="453">
        <v>750.30899547000001</v>
      </c>
      <c r="N117" s="453">
        <v>48695.814046</v>
      </c>
      <c r="O117" s="453">
        <v>0</v>
      </c>
      <c r="P117" s="453">
        <v>11333.94851894</v>
      </c>
      <c r="Q117" s="454">
        <v>20766.635296</v>
      </c>
      <c r="R117" s="453">
        <v>5935.8440120499999</v>
      </c>
      <c r="S117" s="453">
        <v>7311.9975119999999</v>
      </c>
      <c r="T117" s="453">
        <v>0</v>
      </c>
      <c r="U117" s="453">
        <v>0</v>
      </c>
      <c r="V117" s="454">
        <v>12823.758135</v>
      </c>
      <c r="W117" s="453">
        <v>290.17562400000003</v>
      </c>
      <c r="X117" s="453">
        <v>0</v>
      </c>
      <c r="Y117" s="453">
        <v>61328.289360000002</v>
      </c>
      <c r="Z117" s="453">
        <v>0</v>
      </c>
      <c r="AA117" s="454">
        <v>0</v>
      </c>
      <c r="AB117" s="453">
        <v>8255.5500410000004</v>
      </c>
      <c r="AC117" s="453">
        <v>1001.41009</v>
      </c>
      <c r="AD117" s="453">
        <v>0</v>
      </c>
      <c r="AE117" s="453">
        <v>0</v>
      </c>
      <c r="AF117" s="454">
        <v>0</v>
      </c>
      <c r="AG117" s="453">
        <v>0</v>
      </c>
      <c r="AH117" s="453">
        <v>0</v>
      </c>
      <c r="AI117" s="453">
        <v>2965.5243999999998</v>
      </c>
      <c r="AJ117" s="453">
        <v>0</v>
      </c>
      <c r="AK117" s="454">
        <v>0</v>
      </c>
      <c r="AL117" s="453">
        <v>0</v>
      </c>
      <c r="AM117" s="453">
        <v>0</v>
      </c>
      <c r="AN117" s="453">
        <v>0</v>
      </c>
      <c r="AO117" s="453">
        <v>0</v>
      </c>
      <c r="AP117" s="454">
        <v>0</v>
      </c>
      <c r="AQ117" s="453">
        <v>0</v>
      </c>
      <c r="AR117" s="453">
        <v>0</v>
      </c>
      <c r="AS117" s="453">
        <v>0</v>
      </c>
      <c r="AT117" s="453">
        <v>0</v>
      </c>
      <c r="AU117" s="454">
        <v>0</v>
      </c>
      <c r="AV117" s="453">
        <v>0</v>
      </c>
      <c r="AW117" s="453">
        <v>0</v>
      </c>
      <c r="AX117" s="453">
        <v>0</v>
      </c>
      <c r="AY117" s="453">
        <v>0</v>
      </c>
      <c r="AZ117" s="454">
        <v>0</v>
      </c>
      <c r="BA117" s="453">
        <v>0</v>
      </c>
      <c r="BB117" s="453">
        <v>0</v>
      </c>
      <c r="BC117" s="454">
        <v>0</v>
      </c>
      <c r="BE117" s="85">
        <v>0</v>
      </c>
      <c r="BF117" s="85">
        <v>0</v>
      </c>
      <c r="BG117" s="85">
        <v>0</v>
      </c>
      <c r="BH117" s="85">
        <v>0</v>
      </c>
      <c r="BI117" s="85">
        <v>0</v>
      </c>
      <c r="BJ117" s="85">
        <v>0</v>
      </c>
      <c r="BK117" s="85">
        <v>0</v>
      </c>
      <c r="BL117" s="85">
        <v>0</v>
      </c>
      <c r="BM117" s="85">
        <v>0</v>
      </c>
      <c r="BN117" s="85">
        <v>0</v>
      </c>
      <c r="BO117" s="85">
        <v>0</v>
      </c>
      <c r="BP117" s="85">
        <v>0</v>
      </c>
    </row>
    <row r="118" spans="1:104" ht="38.25" customHeight="1">
      <c r="B118" s="405" t="s">
        <v>420</v>
      </c>
      <c r="C118" s="452">
        <v>22919.539183629997</v>
      </c>
      <c r="D118" s="453">
        <v>3988.6139395300002</v>
      </c>
      <c r="E118" s="453">
        <v>1070.5473770000001</v>
      </c>
      <c r="F118" s="453">
        <v>630.76746184000001</v>
      </c>
      <c r="G118" s="454">
        <v>950.37999500000001</v>
      </c>
      <c r="H118" s="453">
        <v>2409.7030450000002</v>
      </c>
      <c r="I118" s="453">
        <v>681.42174699999998</v>
      </c>
      <c r="J118" s="453">
        <v>3921.9336859999999</v>
      </c>
      <c r="K118" s="453">
        <v>138.73788099999999</v>
      </c>
      <c r="L118" s="454">
        <v>465.11428781000001</v>
      </c>
      <c r="M118" s="453">
        <v>1097.6815938299999</v>
      </c>
      <c r="N118" s="453">
        <v>223.387664</v>
      </c>
      <c r="O118" s="453">
        <v>191.38579263999998</v>
      </c>
      <c r="P118" s="453">
        <v>213.23779831000002</v>
      </c>
      <c r="Q118" s="454">
        <v>0</v>
      </c>
      <c r="R118" s="453">
        <v>1524.40861</v>
      </c>
      <c r="S118" s="453">
        <v>0</v>
      </c>
      <c r="T118" s="453">
        <v>343.79670476999996</v>
      </c>
      <c r="U118" s="453">
        <v>54.229996</v>
      </c>
      <c r="V118" s="454">
        <v>237.07752300000001</v>
      </c>
      <c r="W118" s="453">
        <v>201.87204500000001</v>
      </c>
      <c r="X118" s="453">
        <v>541.834429</v>
      </c>
      <c r="Y118" s="453">
        <v>0</v>
      </c>
      <c r="Z118" s="453">
        <v>180.55943400000001</v>
      </c>
      <c r="AA118" s="454">
        <v>45.941553999999996</v>
      </c>
      <c r="AB118" s="453">
        <v>108.599311</v>
      </c>
      <c r="AC118" s="453">
        <v>1029.0503189999999</v>
      </c>
      <c r="AD118" s="453">
        <v>0</v>
      </c>
      <c r="AE118" s="453">
        <v>474.59867638999998</v>
      </c>
      <c r="AF118" s="454">
        <v>163.434281</v>
      </c>
      <c r="AG118" s="453">
        <v>0</v>
      </c>
      <c r="AH118" s="453">
        <v>76.708049000000003</v>
      </c>
      <c r="AI118" s="453">
        <v>0</v>
      </c>
      <c r="AJ118" s="453">
        <v>111.042536</v>
      </c>
      <c r="AK118" s="454">
        <v>3.841898</v>
      </c>
      <c r="AL118" s="453">
        <v>436.32248346</v>
      </c>
      <c r="AM118" s="453">
        <v>0</v>
      </c>
      <c r="AN118" s="453">
        <v>0</v>
      </c>
      <c r="AO118" s="453">
        <v>640.00084200000003</v>
      </c>
      <c r="AP118" s="454">
        <v>366.68632885000005</v>
      </c>
      <c r="AQ118" s="453">
        <v>14.375952</v>
      </c>
      <c r="AR118" s="453">
        <v>62.084229999999998</v>
      </c>
      <c r="AS118" s="453">
        <v>48.350111340000005</v>
      </c>
      <c r="AT118" s="453">
        <v>0</v>
      </c>
      <c r="AU118" s="454">
        <v>265.96336700000001</v>
      </c>
      <c r="AV118" s="453">
        <v>3.0075340000000002</v>
      </c>
      <c r="AW118" s="453">
        <v>2.077261</v>
      </c>
      <c r="AX118" s="453">
        <v>2.8443860000000001E-2</v>
      </c>
      <c r="AY118" s="453">
        <v>0</v>
      </c>
      <c r="AZ118" s="454">
        <v>0</v>
      </c>
      <c r="BA118" s="453">
        <v>0</v>
      </c>
      <c r="BB118" s="453">
        <v>0</v>
      </c>
      <c r="BC118" s="454">
        <v>0.73499499999999995</v>
      </c>
      <c r="BE118" s="85">
        <v>0</v>
      </c>
      <c r="BF118" s="85">
        <v>0</v>
      </c>
      <c r="BG118" s="85">
        <v>0</v>
      </c>
      <c r="BH118" s="85">
        <v>0</v>
      </c>
      <c r="BI118" s="85">
        <v>0</v>
      </c>
      <c r="BJ118" s="85">
        <v>0</v>
      </c>
      <c r="BK118" s="85">
        <v>0</v>
      </c>
      <c r="BL118" s="85">
        <v>0</v>
      </c>
      <c r="BM118" s="85">
        <v>0</v>
      </c>
      <c r="BN118" s="85">
        <v>0</v>
      </c>
      <c r="BO118" s="85">
        <v>0</v>
      </c>
      <c r="BP118" s="85">
        <v>0</v>
      </c>
    </row>
    <row r="119" spans="1:104" ht="20.45" customHeight="1">
      <c r="B119" s="400" t="s">
        <v>421</v>
      </c>
      <c r="C119" s="452">
        <v>20873461.013983719</v>
      </c>
      <c r="D119" s="453">
        <v>4980368.9064007904</v>
      </c>
      <c r="E119" s="453">
        <v>2418901.6879719999</v>
      </c>
      <c r="F119" s="453">
        <v>546615.57963269996</v>
      </c>
      <c r="G119" s="454">
        <v>419866.72583100002</v>
      </c>
      <c r="H119" s="453">
        <v>4055616.066354</v>
      </c>
      <c r="I119" s="453">
        <v>1333765.988505</v>
      </c>
      <c r="J119" s="453">
        <v>1884474.4897419999</v>
      </c>
      <c r="K119" s="453">
        <v>1021542.252874</v>
      </c>
      <c r="L119" s="454">
        <v>38687.42696574</v>
      </c>
      <c r="M119" s="453">
        <v>166100.17204454</v>
      </c>
      <c r="N119" s="453">
        <v>303741.13771400001</v>
      </c>
      <c r="O119" s="453">
        <v>186533.61474555999</v>
      </c>
      <c r="P119" s="453">
        <v>1264360.2913953301</v>
      </c>
      <c r="Q119" s="454">
        <v>0</v>
      </c>
      <c r="R119" s="453">
        <v>177967.717978</v>
      </c>
      <c r="S119" s="453">
        <v>0</v>
      </c>
      <c r="T119" s="453">
        <v>253095.78607065999</v>
      </c>
      <c r="U119" s="453">
        <v>183238.036975</v>
      </c>
      <c r="V119" s="454">
        <v>67060.541888000007</v>
      </c>
      <c r="W119" s="453">
        <v>222140.577231</v>
      </c>
      <c r="X119" s="453">
        <v>58362.355230000001</v>
      </c>
      <c r="Y119" s="453">
        <v>903449.96100200003</v>
      </c>
      <c r="Z119" s="453">
        <v>227674.32163600001</v>
      </c>
      <c r="AA119" s="454">
        <v>8136</v>
      </c>
      <c r="AB119" s="453">
        <v>8744.6245130000007</v>
      </c>
      <c r="AC119" s="453">
        <v>32963.574187999999</v>
      </c>
      <c r="AD119" s="453">
        <v>33476.383911999998</v>
      </c>
      <c r="AE119" s="453">
        <v>7121.9779133800002</v>
      </c>
      <c r="AF119" s="454">
        <v>9516.0446179999999</v>
      </c>
      <c r="AG119" s="453">
        <v>11770.735148</v>
      </c>
      <c r="AH119" s="453">
        <v>0</v>
      </c>
      <c r="AI119" s="453">
        <v>0</v>
      </c>
      <c r="AJ119" s="453">
        <v>0</v>
      </c>
      <c r="AK119" s="454">
        <v>0</v>
      </c>
      <c r="AL119" s="453">
        <v>86.688632139999996</v>
      </c>
      <c r="AM119" s="453">
        <v>0</v>
      </c>
      <c r="AN119" s="453">
        <v>1352.272972</v>
      </c>
      <c r="AO119" s="453">
        <v>12238.344079</v>
      </c>
      <c r="AP119" s="454">
        <v>15381.661692129999</v>
      </c>
      <c r="AQ119" s="453">
        <v>0</v>
      </c>
      <c r="AR119" s="453">
        <v>0</v>
      </c>
      <c r="AS119" s="453">
        <v>0</v>
      </c>
      <c r="AT119" s="453">
        <v>0</v>
      </c>
      <c r="AU119" s="454">
        <v>1328.6354429999999</v>
      </c>
      <c r="AV119" s="453">
        <v>0</v>
      </c>
      <c r="AW119" s="453">
        <v>1229.462638</v>
      </c>
      <c r="AX119" s="453">
        <v>6945.2858496099998</v>
      </c>
      <c r="AY119" s="453">
        <v>7702.942059</v>
      </c>
      <c r="AZ119" s="454">
        <v>1705.40197214</v>
      </c>
      <c r="BA119" s="453">
        <v>0</v>
      </c>
      <c r="BB119" s="453">
        <v>0</v>
      </c>
      <c r="BC119" s="454">
        <v>197.34016700000001</v>
      </c>
      <c r="BE119" s="85">
        <v>0</v>
      </c>
      <c r="BF119" s="85">
        <v>0</v>
      </c>
      <c r="BG119" s="85">
        <v>0</v>
      </c>
      <c r="BH119" s="85">
        <v>0</v>
      </c>
      <c r="BI119" s="85">
        <v>0</v>
      </c>
      <c r="BJ119" s="85">
        <v>0</v>
      </c>
      <c r="BK119" s="85">
        <v>0</v>
      </c>
      <c r="BL119" s="85">
        <v>0</v>
      </c>
      <c r="BM119" s="85">
        <v>0</v>
      </c>
      <c r="BN119" s="85">
        <v>0</v>
      </c>
      <c r="BO119" s="85">
        <v>0</v>
      </c>
      <c r="BP119" s="85">
        <v>0</v>
      </c>
    </row>
    <row r="120" spans="1:104" ht="20.45" customHeight="1">
      <c r="B120" s="412"/>
      <c r="C120" s="452"/>
      <c r="D120" s="453"/>
      <c r="E120" s="453"/>
      <c r="F120" s="453"/>
      <c r="G120" s="454"/>
      <c r="H120" s="453"/>
      <c r="I120" s="453"/>
      <c r="J120" s="453"/>
      <c r="K120" s="453"/>
      <c r="L120" s="454"/>
      <c r="M120" s="453"/>
      <c r="N120" s="453"/>
      <c r="O120" s="453"/>
      <c r="P120" s="453"/>
      <c r="Q120" s="454"/>
      <c r="R120" s="453"/>
      <c r="S120" s="453"/>
      <c r="T120" s="453"/>
      <c r="U120" s="453"/>
      <c r="V120" s="454"/>
      <c r="W120" s="453"/>
      <c r="X120" s="453"/>
      <c r="Y120" s="453"/>
      <c r="Z120" s="453"/>
      <c r="AA120" s="454"/>
      <c r="AB120" s="453"/>
      <c r="AC120" s="453"/>
      <c r="AD120" s="453"/>
      <c r="AE120" s="453"/>
      <c r="AF120" s="454"/>
      <c r="AG120" s="453"/>
      <c r="AH120" s="453"/>
      <c r="AI120" s="453"/>
      <c r="AJ120" s="453"/>
      <c r="AK120" s="454"/>
      <c r="AL120" s="453"/>
      <c r="AM120" s="453"/>
      <c r="AN120" s="453"/>
      <c r="AO120" s="453"/>
      <c r="AP120" s="454"/>
      <c r="AQ120" s="453"/>
      <c r="AR120" s="453"/>
      <c r="AS120" s="453"/>
      <c r="AT120" s="453"/>
      <c r="AU120" s="454"/>
      <c r="AV120" s="453"/>
      <c r="AW120" s="453"/>
      <c r="AX120" s="453"/>
      <c r="AY120" s="453"/>
      <c r="AZ120" s="454"/>
      <c r="BA120" s="453"/>
      <c r="BB120" s="453"/>
      <c r="BC120" s="454"/>
    </row>
    <row r="121" spans="1:104" ht="20.45" customHeight="1">
      <c r="B121" s="413" t="s">
        <v>422</v>
      </c>
      <c r="C121" s="452">
        <v>0</v>
      </c>
      <c r="D121" s="453">
        <v>0</v>
      </c>
      <c r="E121" s="453">
        <v>0</v>
      </c>
      <c r="F121" s="453">
        <v>0</v>
      </c>
      <c r="G121" s="454">
        <v>0</v>
      </c>
      <c r="H121" s="453">
        <v>0</v>
      </c>
      <c r="I121" s="453">
        <v>0</v>
      </c>
      <c r="J121" s="453">
        <v>0</v>
      </c>
      <c r="K121" s="453">
        <v>0</v>
      </c>
      <c r="L121" s="454">
        <v>0</v>
      </c>
      <c r="M121" s="453">
        <v>0</v>
      </c>
      <c r="N121" s="453">
        <v>0</v>
      </c>
      <c r="O121" s="453">
        <v>0</v>
      </c>
      <c r="P121" s="453">
        <v>0</v>
      </c>
      <c r="Q121" s="454">
        <v>0</v>
      </c>
      <c r="R121" s="453">
        <v>0</v>
      </c>
      <c r="S121" s="453">
        <v>0</v>
      </c>
      <c r="T121" s="453">
        <v>0</v>
      </c>
      <c r="U121" s="453">
        <v>0</v>
      </c>
      <c r="V121" s="454">
        <v>0</v>
      </c>
      <c r="W121" s="453">
        <v>0</v>
      </c>
      <c r="X121" s="453">
        <v>0</v>
      </c>
      <c r="Y121" s="453">
        <v>0</v>
      </c>
      <c r="Z121" s="453">
        <v>0</v>
      </c>
      <c r="AA121" s="454">
        <v>0</v>
      </c>
      <c r="AB121" s="453">
        <v>0</v>
      </c>
      <c r="AC121" s="453">
        <v>0</v>
      </c>
      <c r="AD121" s="453">
        <v>0</v>
      </c>
      <c r="AE121" s="453">
        <v>0</v>
      </c>
      <c r="AF121" s="454">
        <v>0</v>
      </c>
      <c r="AG121" s="453">
        <v>0</v>
      </c>
      <c r="AH121" s="453">
        <v>0</v>
      </c>
      <c r="AI121" s="453">
        <v>0</v>
      </c>
      <c r="AJ121" s="453">
        <v>0</v>
      </c>
      <c r="AK121" s="454">
        <v>0</v>
      </c>
      <c r="AL121" s="453">
        <v>0</v>
      </c>
      <c r="AM121" s="453">
        <v>0</v>
      </c>
      <c r="AN121" s="453">
        <v>0</v>
      </c>
      <c r="AO121" s="453">
        <v>0</v>
      </c>
      <c r="AP121" s="454">
        <v>0</v>
      </c>
      <c r="AQ121" s="453">
        <v>0</v>
      </c>
      <c r="AR121" s="453">
        <v>0</v>
      </c>
      <c r="AS121" s="453">
        <v>0</v>
      </c>
      <c r="AT121" s="453">
        <v>0</v>
      </c>
      <c r="AU121" s="454">
        <v>0</v>
      </c>
      <c r="AV121" s="453">
        <v>0</v>
      </c>
      <c r="AW121" s="453">
        <v>0</v>
      </c>
      <c r="AX121" s="453">
        <v>0</v>
      </c>
      <c r="AY121" s="453">
        <v>0</v>
      </c>
      <c r="AZ121" s="454">
        <v>0</v>
      </c>
      <c r="BA121" s="453">
        <v>0</v>
      </c>
      <c r="BB121" s="453">
        <v>0</v>
      </c>
      <c r="BC121" s="454">
        <v>0</v>
      </c>
    </row>
    <row r="122" spans="1:104" ht="20.45" customHeight="1">
      <c r="B122" s="104"/>
      <c r="C122" s="452"/>
      <c r="D122" s="453"/>
      <c r="E122" s="453"/>
      <c r="F122" s="453"/>
      <c r="G122" s="454"/>
      <c r="H122" s="453"/>
      <c r="I122" s="453"/>
      <c r="J122" s="453"/>
      <c r="K122" s="453"/>
      <c r="L122" s="454"/>
      <c r="M122" s="453"/>
      <c r="N122" s="453"/>
      <c r="O122" s="453"/>
      <c r="P122" s="453"/>
      <c r="Q122" s="454"/>
      <c r="R122" s="453"/>
      <c r="S122" s="453"/>
      <c r="T122" s="453"/>
      <c r="U122" s="453"/>
      <c r="V122" s="454"/>
      <c r="W122" s="453"/>
      <c r="X122" s="453"/>
      <c r="Y122" s="453"/>
      <c r="Z122" s="453"/>
      <c r="AA122" s="454"/>
      <c r="AB122" s="453"/>
      <c r="AC122" s="453"/>
      <c r="AD122" s="453"/>
      <c r="AE122" s="453"/>
      <c r="AF122" s="454"/>
      <c r="AG122" s="453"/>
      <c r="AH122" s="453"/>
      <c r="AI122" s="453"/>
      <c r="AJ122" s="453"/>
      <c r="AK122" s="454"/>
      <c r="AL122" s="453"/>
      <c r="AM122" s="453"/>
      <c r="AN122" s="453"/>
      <c r="AO122" s="453"/>
      <c r="AP122" s="454"/>
      <c r="AQ122" s="453"/>
      <c r="AR122" s="453"/>
      <c r="AS122" s="453"/>
      <c r="AT122" s="453"/>
      <c r="AU122" s="454"/>
      <c r="AV122" s="453"/>
      <c r="AW122" s="453"/>
      <c r="AX122" s="453"/>
      <c r="AY122" s="453"/>
      <c r="AZ122" s="454"/>
      <c r="BA122" s="453"/>
      <c r="BB122" s="453"/>
      <c r="BC122" s="454"/>
    </row>
    <row r="123" spans="1:104" s="95" customFormat="1" ht="20.45" customHeight="1">
      <c r="A123" s="93"/>
      <c r="B123" s="414" t="s">
        <v>423</v>
      </c>
      <c r="C123" s="449">
        <v>1646704.1280592601</v>
      </c>
      <c r="D123" s="450">
        <v>312221.82833097997</v>
      </c>
      <c r="E123" s="450">
        <v>177755.59497999999</v>
      </c>
      <c r="F123" s="450">
        <v>330945.99865771004</v>
      </c>
      <c r="G123" s="451">
        <v>119491.91360982001</v>
      </c>
      <c r="H123" s="450">
        <v>69901.415716000003</v>
      </c>
      <c r="I123" s="450">
        <v>83805.817286000005</v>
      </c>
      <c r="J123" s="450">
        <v>90083.442034000007</v>
      </c>
      <c r="K123" s="450">
        <v>36043.372097029998</v>
      </c>
      <c r="L123" s="451">
        <v>36319.010995470002</v>
      </c>
      <c r="M123" s="450">
        <v>100237.77796948</v>
      </c>
      <c r="N123" s="450">
        <v>27629.563869000001</v>
      </c>
      <c r="O123" s="450">
        <v>27930.68781073</v>
      </c>
      <c r="P123" s="450">
        <v>15526.025817040001</v>
      </c>
      <c r="Q123" s="451">
        <v>8576.7235610000007</v>
      </c>
      <c r="R123" s="450">
        <v>20764.509378999999</v>
      </c>
      <c r="S123" s="450">
        <v>16832.954925999999</v>
      </c>
      <c r="T123" s="450">
        <v>20335.122692680001</v>
      </c>
      <c r="U123" s="450">
        <v>11690.811965000001</v>
      </c>
      <c r="V123" s="451">
        <v>13486.724317</v>
      </c>
      <c r="W123" s="450">
        <v>15034.734834999999</v>
      </c>
      <c r="X123" s="450">
        <v>12434.554525</v>
      </c>
      <c r="Y123" s="450">
        <v>5647.5510439999998</v>
      </c>
      <c r="Z123" s="450">
        <v>9347.2920269999995</v>
      </c>
      <c r="AA123" s="451">
        <v>32161.669623000002</v>
      </c>
      <c r="AB123" s="450">
        <v>5743.1196460000001</v>
      </c>
      <c r="AC123" s="450">
        <v>6602.4875469999997</v>
      </c>
      <c r="AD123" s="450">
        <v>4035.1392639999999</v>
      </c>
      <c r="AE123" s="450">
        <v>5838.2307174899997</v>
      </c>
      <c r="AF123" s="451">
        <v>2622.4009679999999</v>
      </c>
      <c r="AG123" s="450">
        <v>2707.0982629999999</v>
      </c>
      <c r="AH123" s="450">
        <v>7727.6510239999998</v>
      </c>
      <c r="AI123" s="450">
        <v>1069.732647</v>
      </c>
      <c r="AJ123" s="450">
        <v>2096.2681499999999</v>
      </c>
      <c r="AK123" s="451">
        <v>412.10744699999998</v>
      </c>
      <c r="AL123" s="450">
        <v>1839.1261035699999</v>
      </c>
      <c r="AM123" s="450">
        <v>1045.66488852</v>
      </c>
      <c r="AN123" s="450">
        <v>700.27856099999997</v>
      </c>
      <c r="AO123" s="450">
        <v>4295.372437</v>
      </c>
      <c r="AP123" s="451">
        <v>1352.2737153399999</v>
      </c>
      <c r="AQ123" s="450">
        <v>1087.4542610000001</v>
      </c>
      <c r="AR123" s="450">
        <v>464.472148</v>
      </c>
      <c r="AS123" s="450">
        <v>512.63295042000004</v>
      </c>
      <c r="AT123" s="450">
        <v>408.81057499999997</v>
      </c>
      <c r="AU123" s="451">
        <v>630.81028400000002</v>
      </c>
      <c r="AV123" s="450">
        <v>364.77304299999997</v>
      </c>
      <c r="AW123" s="450">
        <v>225.20830799999999</v>
      </c>
      <c r="AX123" s="450">
        <v>98.714339249999995</v>
      </c>
      <c r="AY123" s="450">
        <v>146.20320799999999</v>
      </c>
      <c r="AZ123" s="451">
        <v>118.24714256</v>
      </c>
      <c r="BA123" s="450">
        <v>38.093002169999998</v>
      </c>
      <c r="BB123" s="450">
        <v>26.425491000000001</v>
      </c>
      <c r="BC123" s="451">
        <v>290.23385999999999</v>
      </c>
      <c r="BD123" s="93"/>
      <c r="BE123" s="93">
        <v>0</v>
      </c>
      <c r="BF123" s="93">
        <v>0</v>
      </c>
      <c r="BG123" s="93">
        <v>0</v>
      </c>
      <c r="BH123" s="93">
        <v>0</v>
      </c>
      <c r="BI123" s="93">
        <v>0</v>
      </c>
      <c r="BJ123" s="93">
        <v>0</v>
      </c>
      <c r="BK123" s="93">
        <v>0</v>
      </c>
      <c r="BL123" s="93">
        <v>0</v>
      </c>
      <c r="BM123" s="93">
        <v>0</v>
      </c>
      <c r="BN123" s="93">
        <v>0</v>
      </c>
      <c r="BO123" s="93">
        <v>0</v>
      </c>
      <c r="BP123" s="93">
        <v>0</v>
      </c>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row>
    <row r="124" spans="1:104" ht="20.45" customHeight="1">
      <c r="B124" s="415" t="s">
        <v>424</v>
      </c>
      <c r="C124" s="452">
        <v>55051.439871989998</v>
      </c>
      <c r="D124" s="453">
        <v>10397.606467829999</v>
      </c>
      <c r="E124" s="453">
        <v>4927.0251589999998</v>
      </c>
      <c r="F124" s="453">
        <v>4978.4478815800003</v>
      </c>
      <c r="G124" s="454">
        <v>4319.3929135600001</v>
      </c>
      <c r="H124" s="453">
        <v>2770.4306609999999</v>
      </c>
      <c r="I124" s="453">
        <v>2817.494968</v>
      </c>
      <c r="J124" s="453">
        <v>5451.3359970000001</v>
      </c>
      <c r="K124" s="453">
        <v>3839.3125345900003</v>
      </c>
      <c r="L124" s="454">
        <v>607.68034144000001</v>
      </c>
      <c r="M124" s="453">
        <v>847.66247298000008</v>
      </c>
      <c r="N124" s="453">
        <v>400.147918</v>
      </c>
      <c r="O124" s="453">
        <v>658.97178616999997</v>
      </c>
      <c r="P124" s="453">
        <v>1555.9678443800001</v>
      </c>
      <c r="Q124" s="454">
        <v>742.07783600000005</v>
      </c>
      <c r="R124" s="453">
        <v>232.91627700000001</v>
      </c>
      <c r="S124" s="453">
        <v>765.41320700000006</v>
      </c>
      <c r="T124" s="453">
        <v>468.63227373000001</v>
      </c>
      <c r="U124" s="453">
        <v>924.04414899999995</v>
      </c>
      <c r="V124" s="454">
        <v>604.54917499999999</v>
      </c>
      <c r="W124" s="453">
        <v>838.44619299999999</v>
      </c>
      <c r="X124" s="453">
        <v>748.599017</v>
      </c>
      <c r="Y124" s="453">
        <v>88.197695999999993</v>
      </c>
      <c r="Z124" s="453">
        <v>236.792598</v>
      </c>
      <c r="AA124" s="454">
        <v>444.163276</v>
      </c>
      <c r="AB124" s="453">
        <v>500.72732000000002</v>
      </c>
      <c r="AC124" s="453">
        <v>984.25984600000004</v>
      </c>
      <c r="AD124" s="453">
        <v>2.6060629999999998</v>
      </c>
      <c r="AE124" s="453">
        <v>352.97055585000004</v>
      </c>
      <c r="AF124" s="454">
        <v>190.97261</v>
      </c>
      <c r="AG124" s="453">
        <v>592.86581200000001</v>
      </c>
      <c r="AH124" s="453">
        <v>55.826881999999998</v>
      </c>
      <c r="AI124" s="453">
        <v>14.333406999999999</v>
      </c>
      <c r="AJ124" s="453">
        <v>265.96556700000002</v>
      </c>
      <c r="AK124" s="454">
        <v>16.130998999999999</v>
      </c>
      <c r="AL124" s="453">
        <v>155.35662562000002</v>
      </c>
      <c r="AM124" s="453">
        <v>222.59222321000001</v>
      </c>
      <c r="AN124" s="453">
        <v>317.16047200000003</v>
      </c>
      <c r="AO124" s="453">
        <v>591.59939399999996</v>
      </c>
      <c r="AP124" s="454">
        <v>111.19420603</v>
      </c>
      <c r="AQ124" s="453">
        <v>32.662376999999999</v>
      </c>
      <c r="AR124" s="453">
        <v>43.549053999999998</v>
      </c>
      <c r="AS124" s="453">
        <v>215.42533918999999</v>
      </c>
      <c r="AT124" s="453">
        <v>346.53051199999999</v>
      </c>
      <c r="AU124" s="454">
        <v>46.436981000000003</v>
      </c>
      <c r="AV124" s="453">
        <v>0.58417600000000003</v>
      </c>
      <c r="AW124" s="453">
        <v>29.718292999999999</v>
      </c>
      <c r="AX124" s="453">
        <v>92.997232799999992</v>
      </c>
      <c r="AY124" s="453">
        <v>1.4064019999999999</v>
      </c>
      <c r="AZ124" s="454">
        <v>118.24714256</v>
      </c>
      <c r="BA124" s="453">
        <v>38.077027469999997</v>
      </c>
      <c r="BB124" s="453">
        <v>26.425491000000001</v>
      </c>
      <c r="BC124" s="454">
        <v>19.509218000000001</v>
      </c>
      <c r="BE124" s="85">
        <v>0</v>
      </c>
      <c r="BF124" s="85">
        <v>0</v>
      </c>
      <c r="BG124" s="85">
        <v>0</v>
      </c>
      <c r="BH124" s="85">
        <v>0</v>
      </c>
      <c r="BI124" s="85">
        <v>0</v>
      </c>
      <c r="BJ124" s="85">
        <v>0</v>
      </c>
      <c r="BK124" s="85">
        <v>0</v>
      </c>
      <c r="BL124" s="85">
        <v>0</v>
      </c>
      <c r="BM124" s="85">
        <v>0</v>
      </c>
      <c r="BN124" s="85">
        <v>0</v>
      </c>
      <c r="BO124" s="85">
        <v>0</v>
      </c>
      <c r="BP124" s="85">
        <v>0</v>
      </c>
    </row>
    <row r="125" spans="1:104" ht="20.45" customHeight="1">
      <c r="B125" s="415" t="s">
        <v>425</v>
      </c>
      <c r="C125" s="452">
        <v>2048.0614419200001</v>
      </c>
      <c r="D125" s="453">
        <v>196.07295238999998</v>
      </c>
      <c r="E125" s="453">
        <v>582.85255600000005</v>
      </c>
      <c r="F125" s="453">
        <v>-132.92785484000001</v>
      </c>
      <c r="G125" s="454">
        <v>292.67025461000003</v>
      </c>
      <c r="H125" s="453">
        <v>183.66980000000001</v>
      </c>
      <c r="I125" s="453">
        <v>0</v>
      </c>
      <c r="J125" s="453">
        <v>199.80073200000001</v>
      </c>
      <c r="K125" s="453">
        <v>60.371333780000001</v>
      </c>
      <c r="L125" s="454">
        <v>252.05656261999999</v>
      </c>
      <c r="M125" s="453">
        <v>165.07828336</v>
      </c>
      <c r="N125" s="453">
        <v>0</v>
      </c>
      <c r="O125" s="453">
        <v>0</v>
      </c>
      <c r="P125" s="453">
        <v>0</v>
      </c>
      <c r="Q125" s="454">
        <v>90.214605000000006</v>
      </c>
      <c r="R125" s="453">
        <v>24.567177999999998</v>
      </c>
      <c r="S125" s="453">
        <v>113.06354899999999</v>
      </c>
      <c r="T125" s="453">
        <v>0</v>
      </c>
      <c r="U125" s="453">
        <v>0</v>
      </c>
      <c r="V125" s="454">
        <v>0</v>
      </c>
      <c r="W125" s="453">
        <v>0</v>
      </c>
      <c r="X125" s="453">
        <v>7.4635910000000001</v>
      </c>
      <c r="Y125" s="453">
        <v>12.014607</v>
      </c>
      <c r="Z125" s="453">
        <v>0</v>
      </c>
      <c r="AA125" s="454">
        <v>0</v>
      </c>
      <c r="AB125" s="453">
        <v>0.56212300000000004</v>
      </c>
      <c r="AC125" s="453">
        <v>1.0305E-2</v>
      </c>
      <c r="AD125" s="453">
        <v>0.52086399999999999</v>
      </c>
      <c r="AE125" s="453">
        <v>0</v>
      </c>
      <c r="AF125" s="454">
        <v>0</v>
      </c>
      <c r="AG125" s="453">
        <v>0</v>
      </c>
      <c r="AH125" s="453">
        <v>0</v>
      </c>
      <c r="AI125" s="453">
        <v>0</v>
      </c>
      <c r="AJ125" s="453">
        <v>0</v>
      </c>
      <c r="AK125" s="454">
        <v>0</v>
      </c>
      <c r="AL125" s="453">
        <v>0</v>
      </c>
      <c r="AM125" s="453">
        <v>0</v>
      </c>
      <c r="AN125" s="453">
        <v>0</v>
      </c>
      <c r="AO125" s="453">
        <v>0</v>
      </c>
      <c r="AP125" s="454">
        <v>0</v>
      </c>
      <c r="AQ125" s="453">
        <v>0</v>
      </c>
      <c r="AR125" s="453">
        <v>0</v>
      </c>
      <c r="AS125" s="453">
        <v>0</v>
      </c>
      <c r="AT125" s="453">
        <v>0</v>
      </c>
      <c r="AU125" s="454">
        <v>0</v>
      </c>
      <c r="AV125" s="453">
        <v>0</v>
      </c>
      <c r="AW125" s="453">
        <v>0</v>
      </c>
      <c r="AX125" s="453">
        <v>0</v>
      </c>
      <c r="AY125" s="453">
        <v>0</v>
      </c>
      <c r="AZ125" s="454">
        <v>0</v>
      </c>
      <c r="BA125" s="453">
        <v>0</v>
      </c>
      <c r="BB125" s="453">
        <v>0</v>
      </c>
      <c r="BC125" s="454">
        <v>0</v>
      </c>
      <c r="BE125" s="85">
        <v>0</v>
      </c>
      <c r="BF125" s="85">
        <v>0</v>
      </c>
      <c r="BG125" s="85">
        <v>0</v>
      </c>
      <c r="BH125" s="85">
        <v>0</v>
      </c>
      <c r="BI125" s="85">
        <v>0</v>
      </c>
      <c r="BJ125" s="85">
        <v>0</v>
      </c>
      <c r="BK125" s="85">
        <v>0</v>
      </c>
      <c r="BL125" s="85">
        <v>0</v>
      </c>
      <c r="BM125" s="85">
        <v>0</v>
      </c>
      <c r="BN125" s="85">
        <v>0</v>
      </c>
      <c r="BO125" s="85">
        <v>0</v>
      </c>
      <c r="BP125" s="85">
        <v>0</v>
      </c>
    </row>
    <row r="126" spans="1:104" ht="45" customHeight="1">
      <c r="B126" s="416" t="s">
        <v>426</v>
      </c>
      <c r="C126" s="452">
        <v>2953.9931485399998</v>
      </c>
      <c r="D126" s="453">
        <v>0</v>
      </c>
      <c r="E126" s="453">
        <v>0</v>
      </c>
      <c r="F126" s="453">
        <v>251.89273086</v>
      </c>
      <c r="G126" s="454">
        <v>6.7237894200000001</v>
      </c>
      <c r="H126" s="453">
        <v>156.41219599999999</v>
      </c>
      <c r="I126" s="453">
        <v>0</v>
      </c>
      <c r="J126" s="453">
        <v>845.80954699999995</v>
      </c>
      <c r="K126" s="453">
        <v>661.7892339199999</v>
      </c>
      <c r="L126" s="454">
        <v>0</v>
      </c>
      <c r="M126" s="453">
        <v>0</v>
      </c>
      <c r="N126" s="453">
        <v>0</v>
      </c>
      <c r="O126" s="453">
        <v>8.1636179699999989</v>
      </c>
      <c r="P126" s="453">
        <v>0</v>
      </c>
      <c r="Q126" s="454">
        <v>120.960266</v>
      </c>
      <c r="R126" s="453">
        <v>17.905639999999998</v>
      </c>
      <c r="S126" s="453">
        <v>336.360364</v>
      </c>
      <c r="T126" s="453">
        <v>0</v>
      </c>
      <c r="U126" s="453">
        <v>0</v>
      </c>
      <c r="V126" s="454">
        <v>23.380345999999999</v>
      </c>
      <c r="W126" s="453">
        <v>21.686769999999999</v>
      </c>
      <c r="X126" s="453">
        <v>0</v>
      </c>
      <c r="Y126" s="453">
        <v>233.25343100000001</v>
      </c>
      <c r="Z126" s="453">
        <v>0</v>
      </c>
      <c r="AA126" s="454">
        <v>0</v>
      </c>
      <c r="AB126" s="453">
        <v>7.6968680000000003</v>
      </c>
      <c r="AC126" s="453">
        <v>0</v>
      </c>
      <c r="AD126" s="453">
        <v>0</v>
      </c>
      <c r="AE126" s="453">
        <v>0</v>
      </c>
      <c r="AF126" s="454">
        <v>0</v>
      </c>
      <c r="AG126" s="453">
        <v>34.262321</v>
      </c>
      <c r="AH126" s="453">
        <v>2.7516660000000002</v>
      </c>
      <c r="AI126" s="453">
        <v>218.31641999999999</v>
      </c>
      <c r="AJ126" s="453">
        <v>0</v>
      </c>
      <c r="AK126" s="454">
        <v>0</v>
      </c>
      <c r="AL126" s="453">
        <v>0</v>
      </c>
      <c r="AM126" s="453">
        <v>1.3792508700000001</v>
      </c>
      <c r="AN126" s="453">
        <v>0</v>
      </c>
      <c r="AO126" s="453">
        <v>2.0511159999999999</v>
      </c>
      <c r="AP126" s="454">
        <v>2.1493514999999999</v>
      </c>
      <c r="AQ126" s="453">
        <v>0</v>
      </c>
      <c r="AR126" s="453">
        <v>0</v>
      </c>
      <c r="AS126" s="453">
        <v>0</v>
      </c>
      <c r="AT126" s="453">
        <v>0</v>
      </c>
      <c r="AU126" s="454">
        <v>0</v>
      </c>
      <c r="AV126" s="453">
        <v>0</v>
      </c>
      <c r="AW126" s="453">
        <v>0</v>
      </c>
      <c r="AX126" s="453">
        <v>0</v>
      </c>
      <c r="AY126" s="453">
        <v>1.0482229999999999</v>
      </c>
      <c r="AZ126" s="454">
        <v>0</v>
      </c>
      <c r="BA126" s="453">
        <v>0</v>
      </c>
      <c r="BB126" s="453">
        <v>0</v>
      </c>
      <c r="BC126" s="454">
        <v>0</v>
      </c>
      <c r="BE126" s="85">
        <v>0</v>
      </c>
      <c r="BF126" s="85">
        <v>0</v>
      </c>
      <c r="BG126" s="85">
        <v>0</v>
      </c>
      <c r="BH126" s="85">
        <v>0</v>
      </c>
      <c r="BI126" s="85">
        <v>0</v>
      </c>
      <c r="BJ126" s="85">
        <v>0</v>
      </c>
      <c r="BK126" s="85">
        <v>0</v>
      </c>
      <c r="BL126" s="85">
        <v>0</v>
      </c>
      <c r="BM126" s="85">
        <v>0</v>
      </c>
      <c r="BN126" s="85">
        <v>0</v>
      </c>
      <c r="BO126" s="85">
        <v>0</v>
      </c>
      <c r="BP126" s="85">
        <v>0</v>
      </c>
    </row>
    <row r="127" spans="1:104" ht="20.45" customHeight="1">
      <c r="B127" s="415" t="s">
        <v>427</v>
      </c>
      <c r="C127" s="452">
        <v>279251.46142620995</v>
      </c>
      <c r="D127" s="453">
        <v>41815.313176980002</v>
      </c>
      <c r="E127" s="453">
        <v>40898.689931000001</v>
      </c>
      <c r="F127" s="453">
        <v>29561.172433340002</v>
      </c>
      <c r="G127" s="454">
        <v>27214.261145689998</v>
      </c>
      <c r="H127" s="453">
        <v>13314.667632000001</v>
      </c>
      <c r="I127" s="453">
        <v>16789.465059999999</v>
      </c>
      <c r="J127" s="453">
        <v>5123.8032869999997</v>
      </c>
      <c r="K127" s="453">
        <v>16043.74337102</v>
      </c>
      <c r="L127" s="454">
        <v>2375.1004991499999</v>
      </c>
      <c r="M127" s="453">
        <v>6365.8631557600002</v>
      </c>
      <c r="N127" s="453">
        <v>15340.686073000001</v>
      </c>
      <c r="O127" s="453">
        <v>4151.3239843299998</v>
      </c>
      <c r="P127" s="453">
        <v>8057.66476607</v>
      </c>
      <c r="Q127" s="454">
        <v>2994.1814669999999</v>
      </c>
      <c r="R127" s="453">
        <v>10933.5509</v>
      </c>
      <c r="S127" s="453">
        <v>2467.4717350000001</v>
      </c>
      <c r="T127" s="453">
        <v>5944.8743393699997</v>
      </c>
      <c r="U127" s="453">
        <v>8986.2832739999994</v>
      </c>
      <c r="V127" s="454">
        <v>974.20766000000003</v>
      </c>
      <c r="W127" s="453">
        <v>4306.415798</v>
      </c>
      <c r="X127" s="453">
        <v>1483.811561</v>
      </c>
      <c r="Y127" s="453">
        <v>749.23988999999995</v>
      </c>
      <c r="Z127" s="453">
        <v>2638.486214</v>
      </c>
      <c r="AA127" s="454">
        <v>0</v>
      </c>
      <c r="AB127" s="453">
        <v>802.90048200000001</v>
      </c>
      <c r="AC127" s="453">
        <v>839.71459900000002</v>
      </c>
      <c r="AD127" s="453">
        <v>3934.07249</v>
      </c>
      <c r="AE127" s="453">
        <v>281.15494388999997</v>
      </c>
      <c r="AF127" s="454">
        <v>385.776342</v>
      </c>
      <c r="AG127" s="453">
        <v>648.39063399999998</v>
      </c>
      <c r="AH127" s="453">
        <v>71.772608000000005</v>
      </c>
      <c r="AI127" s="453">
        <v>655.85224600000004</v>
      </c>
      <c r="AJ127" s="453">
        <v>16.768048</v>
      </c>
      <c r="AK127" s="454">
        <v>271.22529400000002</v>
      </c>
      <c r="AL127" s="453">
        <v>16.632332599999998</v>
      </c>
      <c r="AM127" s="453">
        <v>10.747147009999999</v>
      </c>
      <c r="AN127" s="453">
        <v>20.002200999999999</v>
      </c>
      <c r="AO127" s="453">
        <v>1962.3893639999999</v>
      </c>
      <c r="AP127" s="454">
        <v>17.623429999999999</v>
      </c>
      <c r="AQ127" s="453">
        <v>0</v>
      </c>
      <c r="AR127" s="453">
        <v>150.43263200000001</v>
      </c>
      <c r="AS127" s="453">
        <v>0</v>
      </c>
      <c r="AT127" s="453">
        <v>32.945031999999998</v>
      </c>
      <c r="AU127" s="454">
        <v>316.01986599999998</v>
      </c>
      <c r="AV127" s="453">
        <v>143.01579799999999</v>
      </c>
      <c r="AW127" s="453">
        <v>0</v>
      </c>
      <c r="AX127" s="453">
        <v>0</v>
      </c>
      <c r="AY127" s="453">
        <v>143.748583</v>
      </c>
      <c r="AZ127" s="454">
        <v>0</v>
      </c>
      <c r="BA127" s="453">
        <v>0</v>
      </c>
      <c r="BB127" s="453">
        <v>0</v>
      </c>
      <c r="BC127" s="454">
        <v>0</v>
      </c>
      <c r="BE127" s="85">
        <v>0</v>
      </c>
      <c r="BF127" s="85">
        <v>0</v>
      </c>
      <c r="BG127" s="85">
        <v>0</v>
      </c>
      <c r="BH127" s="85">
        <v>0</v>
      </c>
      <c r="BI127" s="85">
        <v>0</v>
      </c>
      <c r="BJ127" s="85">
        <v>0</v>
      </c>
      <c r="BK127" s="85">
        <v>0</v>
      </c>
      <c r="BL127" s="85">
        <v>0</v>
      </c>
      <c r="BM127" s="85">
        <v>0</v>
      </c>
      <c r="BN127" s="85">
        <v>0</v>
      </c>
      <c r="BO127" s="85">
        <v>0</v>
      </c>
      <c r="BP127" s="85">
        <v>0</v>
      </c>
    </row>
    <row r="128" spans="1:104" ht="20.45" customHeight="1">
      <c r="B128" s="415" t="s">
        <v>428</v>
      </c>
      <c r="C128" s="452">
        <v>66406.892994919996</v>
      </c>
      <c r="D128" s="453">
        <v>5283.7970746199999</v>
      </c>
      <c r="E128" s="453">
        <v>13719.277926999999</v>
      </c>
      <c r="F128" s="453">
        <v>9689.2773748</v>
      </c>
      <c r="G128" s="454">
        <v>1175.64942253</v>
      </c>
      <c r="H128" s="453">
        <v>826.08903499999997</v>
      </c>
      <c r="I128" s="453">
        <v>3852.9744139999998</v>
      </c>
      <c r="J128" s="453">
        <v>989.31057899999996</v>
      </c>
      <c r="K128" s="453">
        <v>461.90352351999996</v>
      </c>
      <c r="L128" s="454">
        <v>3663.0946996299999</v>
      </c>
      <c r="M128" s="453">
        <v>393.38798320000001</v>
      </c>
      <c r="N128" s="453">
        <v>2902.3842300000001</v>
      </c>
      <c r="O128" s="453">
        <v>5.4935399999999999E-3</v>
      </c>
      <c r="P128" s="453">
        <v>1402.8126453599998</v>
      </c>
      <c r="Q128" s="454">
        <v>2629.688048</v>
      </c>
      <c r="R128" s="453">
        <v>640.74534900000003</v>
      </c>
      <c r="S128" s="453">
        <v>3704.7295840000002</v>
      </c>
      <c r="T128" s="453">
        <v>470.60032638000001</v>
      </c>
      <c r="U128" s="453">
        <v>686.06083100000001</v>
      </c>
      <c r="V128" s="454">
        <v>3223.7824690000002</v>
      </c>
      <c r="W128" s="453">
        <v>893.77702399999998</v>
      </c>
      <c r="X128" s="453">
        <v>1352.3904729999999</v>
      </c>
      <c r="Y128" s="453">
        <v>4564.8454199999996</v>
      </c>
      <c r="Z128" s="453">
        <v>158.32477700000001</v>
      </c>
      <c r="AA128" s="454">
        <v>0</v>
      </c>
      <c r="AB128" s="453">
        <v>483.55097599999999</v>
      </c>
      <c r="AC128" s="453">
        <v>1392.1534409999999</v>
      </c>
      <c r="AD128" s="453">
        <v>65.513281000000006</v>
      </c>
      <c r="AE128" s="453">
        <v>0</v>
      </c>
      <c r="AF128" s="454">
        <v>224.18427299999999</v>
      </c>
      <c r="AG128" s="453">
        <v>710.12928299999999</v>
      </c>
      <c r="AH128" s="453">
        <v>2.8012709999999998</v>
      </c>
      <c r="AI128" s="453">
        <v>181.23057399999999</v>
      </c>
      <c r="AJ128" s="453">
        <v>0.91851400000000005</v>
      </c>
      <c r="AK128" s="454">
        <v>107.10388399999999</v>
      </c>
      <c r="AL128" s="453">
        <v>31.146645239999998</v>
      </c>
      <c r="AM128" s="453">
        <v>246.54289753</v>
      </c>
      <c r="AN128" s="453">
        <v>0</v>
      </c>
      <c r="AO128" s="453">
        <v>55.375191999999998</v>
      </c>
      <c r="AP128" s="454">
        <v>87.654075569999989</v>
      </c>
      <c r="AQ128" s="453">
        <v>0</v>
      </c>
      <c r="AR128" s="453">
        <v>0</v>
      </c>
      <c r="AS128" s="453">
        <v>0</v>
      </c>
      <c r="AT128" s="453">
        <v>15.103721999999999</v>
      </c>
      <c r="AU128" s="454">
        <v>103.03731999999999</v>
      </c>
      <c r="AV128" s="453">
        <v>0</v>
      </c>
      <c r="AW128" s="453">
        <v>15.538942</v>
      </c>
      <c r="AX128" s="453">
        <v>0</v>
      </c>
      <c r="AY128" s="453">
        <v>0</v>
      </c>
      <c r="AZ128" s="454">
        <v>0</v>
      </c>
      <c r="BA128" s="453">
        <v>0</v>
      </c>
      <c r="BB128" s="453">
        <v>0</v>
      </c>
      <c r="BC128" s="454">
        <v>0</v>
      </c>
      <c r="BE128" s="85">
        <v>0</v>
      </c>
      <c r="BF128" s="85">
        <v>0</v>
      </c>
      <c r="BG128" s="85">
        <v>0</v>
      </c>
      <c r="BH128" s="85">
        <v>0</v>
      </c>
      <c r="BI128" s="85">
        <v>0</v>
      </c>
      <c r="BJ128" s="85">
        <v>0</v>
      </c>
      <c r="BK128" s="85">
        <v>0</v>
      </c>
      <c r="BL128" s="85">
        <v>0</v>
      </c>
      <c r="BM128" s="85">
        <v>0</v>
      </c>
      <c r="BN128" s="85">
        <v>0</v>
      </c>
      <c r="BO128" s="85">
        <v>0</v>
      </c>
      <c r="BP128" s="85">
        <v>0</v>
      </c>
    </row>
    <row r="129" spans="2:68" ht="20.45" customHeight="1">
      <c r="B129" s="415" t="s">
        <v>429</v>
      </c>
      <c r="C129" s="452">
        <v>29955.888326439999</v>
      </c>
      <c r="D129" s="453">
        <v>5181.7170441799999</v>
      </c>
      <c r="E129" s="453">
        <v>1532.3161419999999</v>
      </c>
      <c r="F129" s="453">
        <v>5116.3581193500004</v>
      </c>
      <c r="G129" s="454">
        <v>0</v>
      </c>
      <c r="H129" s="453">
        <v>0</v>
      </c>
      <c r="I129" s="453">
        <v>18.417119</v>
      </c>
      <c r="J129" s="453">
        <v>16337.740110000001</v>
      </c>
      <c r="K129" s="453">
        <v>0</v>
      </c>
      <c r="L129" s="454">
        <v>32.057621929999996</v>
      </c>
      <c r="M129" s="453">
        <v>1464.3678349700001</v>
      </c>
      <c r="N129" s="453">
        <v>32.703733</v>
      </c>
      <c r="O129" s="453">
        <v>236.70567921</v>
      </c>
      <c r="P129" s="453">
        <v>0</v>
      </c>
      <c r="Q129" s="454">
        <v>0</v>
      </c>
      <c r="R129" s="453">
        <v>2.744469</v>
      </c>
      <c r="S129" s="453">
        <v>0</v>
      </c>
      <c r="T129" s="453">
        <v>0.76045380000000007</v>
      </c>
      <c r="U129" s="453">
        <v>0</v>
      </c>
      <c r="V129" s="454">
        <v>0</v>
      </c>
      <c r="W129" s="453">
        <v>0</v>
      </c>
      <c r="X129" s="453">
        <v>0</v>
      </c>
      <c r="Y129" s="453">
        <v>0</v>
      </c>
      <c r="Z129" s="453">
        <v>0</v>
      </c>
      <c r="AA129" s="454">
        <v>0</v>
      </c>
      <c r="AB129" s="453">
        <v>0</v>
      </c>
      <c r="AC129" s="453">
        <v>0</v>
      </c>
      <c r="AD129" s="453">
        <v>0</v>
      </c>
      <c r="AE129" s="453">
        <v>0</v>
      </c>
      <c r="AF129" s="454">
        <v>0</v>
      </c>
      <c r="AG129" s="453">
        <v>0</v>
      </c>
      <c r="AH129" s="453">
        <v>0</v>
      </c>
      <c r="AI129" s="453">
        <v>0</v>
      </c>
      <c r="AJ129" s="453">
        <v>0</v>
      </c>
      <c r="AK129" s="454">
        <v>0</v>
      </c>
      <c r="AL129" s="453">
        <v>0</v>
      </c>
      <c r="AM129" s="453">
        <v>0</v>
      </c>
      <c r="AN129" s="453">
        <v>0</v>
      </c>
      <c r="AO129" s="453">
        <v>0</v>
      </c>
      <c r="AP129" s="454">
        <v>0</v>
      </c>
      <c r="AQ129" s="453">
        <v>0</v>
      </c>
      <c r="AR129" s="453">
        <v>0</v>
      </c>
      <c r="AS129" s="453">
        <v>0</v>
      </c>
      <c r="AT129" s="453">
        <v>0</v>
      </c>
      <c r="AU129" s="454">
        <v>0</v>
      </c>
      <c r="AV129" s="453">
        <v>0</v>
      </c>
      <c r="AW129" s="453">
        <v>0</v>
      </c>
      <c r="AX129" s="453">
        <v>0</v>
      </c>
      <c r="AY129" s="453">
        <v>0</v>
      </c>
      <c r="AZ129" s="454">
        <v>0</v>
      </c>
      <c r="BA129" s="453">
        <v>0</v>
      </c>
      <c r="BB129" s="453">
        <v>0</v>
      </c>
      <c r="BC129" s="454">
        <v>0</v>
      </c>
      <c r="BE129" s="85">
        <v>0</v>
      </c>
      <c r="BF129" s="85">
        <v>0</v>
      </c>
      <c r="BG129" s="85">
        <v>0</v>
      </c>
      <c r="BH129" s="85">
        <v>0</v>
      </c>
      <c r="BI129" s="85">
        <v>0</v>
      </c>
      <c r="BJ129" s="85">
        <v>0</v>
      </c>
      <c r="BK129" s="85">
        <v>0</v>
      </c>
      <c r="BL129" s="85">
        <v>0</v>
      </c>
      <c r="BM129" s="85">
        <v>0</v>
      </c>
      <c r="BN129" s="85">
        <v>0</v>
      </c>
      <c r="BO129" s="85">
        <v>0</v>
      </c>
      <c r="BP129" s="85">
        <v>0</v>
      </c>
    </row>
    <row r="130" spans="2:68" ht="20.45" customHeight="1">
      <c r="B130" s="415" t="s">
        <v>430</v>
      </c>
      <c r="C130" s="452">
        <v>161208.70438364998</v>
      </c>
      <c r="D130" s="453">
        <v>0</v>
      </c>
      <c r="E130" s="453">
        <v>0</v>
      </c>
      <c r="F130" s="453">
        <v>148394.77152852999</v>
      </c>
      <c r="G130" s="454">
        <v>0</v>
      </c>
      <c r="H130" s="453">
        <v>0</v>
      </c>
      <c r="I130" s="453">
        <v>0</v>
      </c>
      <c r="J130" s="453">
        <v>10103.401929</v>
      </c>
      <c r="K130" s="453">
        <v>0</v>
      </c>
      <c r="L130" s="454">
        <v>5.2504955000000004</v>
      </c>
      <c r="M130" s="453">
        <v>0</v>
      </c>
      <c r="N130" s="453">
        <v>129.69255999999999</v>
      </c>
      <c r="O130" s="453">
        <v>1373.8045216199998</v>
      </c>
      <c r="P130" s="453">
        <v>0</v>
      </c>
      <c r="Q130" s="454">
        <v>0</v>
      </c>
      <c r="R130" s="453">
        <v>671.585196</v>
      </c>
      <c r="S130" s="453">
        <v>0</v>
      </c>
      <c r="T130" s="453">
        <v>0</v>
      </c>
      <c r="U130" s="453">
        <v>3.731255</v>
      </c>
      <c r="V130" s="454">
        <v>0</v>
      </c>
      <c r="W130" s="453">
        <v>0</v>
      </c>
      <c r="X130" s="453">
        <v>520.36389799999995</v>
      </c>
      <c r="Y130" s="453">
        <v>0</v>
      </c>
      <c r="Z130" s="453">
        <v>0</v>
      </c>
      <c r="AA130" s="454">
        <v>0</v>
      </c>
      <c r="AB130" s="453">
        <v>0</v>
      </c>
      <c r="AC130" s="453">
        <v>0</v>
      </c>
      <c r="AD130" s="453">
        <v>6.1029999999999998</v>
      </c>
      <c r="AE130" s="453">
        <v>0</v>
      </c>
      <c r="AF130" s="454">
        <v>0</v>
      </c>
      <c r="AG130" s="453">
        <v>0</v>
      </c>
      <c r="AH130" s="453">
        <v>0</v>
      </c>
      <c r="AI130" s="453">
        <v>0</v>
      </c>
      <c r="AJ130" s="453">
        <v>0</v>
      </c>
      <c r="AK130" s="454">
        <v>0</v>
      </c>
      <c r="AL130" s="453">
        <v>0</v>
      </c>
      <c r="AM130" s="453">
        <v>0</v>
      </c>
      <c r="AN130" s="453">
        <v>0</v>
      </c>
      <c r="AO130" s="453">
        <v>0</v>
      </c>
      <c r="AP130" s="454">
        <v>0</v>
      </c>
      <c r="AQ130" s="453">
        <v>0</v>
      </c>
      <c r="AR130" s="453">
        <v>0</v>
      </c>
      <c r="AS130" s="453">
        <v>0</v>
      </c>
      <c r="AT130" s="453">
        <v>0</v>
      </c>
      <c r="AU130" s="454">
        <v>0</v>
      </c>
      <c r="AV130" s="453">
        <v>0</v>
      </c>
      <c r="AW130" s="453">
        <v>0</v>
      </c>
      <c r="AX130" s="453">
        <v>0</v>
      </c>
      <c r="AY130" s="453">
        <v>0</v>
      </c>
      <c r="AZ130" s="454">
        <v>0</v>
      </c>
      <c r="BA130" s="453">
        <v>0</v>
      </c>
      <c r="BB130" s="453">
        <v>0</v>
      </c>
      <c r="BC130" s="454">
        <v>0</v>
      </c>
      <c r="BE130" s="85">
        <v>0</v>
      </c>
      <c r="BF130" s="85">
        <v>0</v>
      </c>
      <c r="BG130" s="85">
        <v>0</v>
      </c>
      <c r="BH130" s="85">
        <v>0</v>
      </c>
      <c r="BI130" s="85">
        <v>0</v>
      </c>
      <c r="BJ130" s="85">
        <v>0</v>
      </c>
      <c r="BK130" s="85">
        <v>0</v>
      </c>
      <c r="BL130" s="85">
        <v>0</v>
      </c>
      <c r="BM130" s="85">
        <v>0</v>
      </c>
      <c r="BN130" s="85">
        <v>0</v>
      </c>
      <c r="BO130" s="85">
        <v>0</v>
      </c>
      <c r="BP130" s="85">
        <v>0</v>
      </c>
    </row>
    <row r="131" spans="2:68" ht="20.45" customHeight="1">
      <c r="B131" s="415" t="s">
        <v>431</v>
      </c>
      <c r="C131" s="452">
        <v>980338.71745694999</v>
      </c>
      <c r="D131" s="453">
        <v>235337.31187521</v>
      </c>
      <c r="E131" s="453">
        <v>112508.162409</v>
      </c>
      <c r="F131" s="453">
        <v>128799.00620467999</v>
      </c>
      <c r="G131" s="454">
        <v>69434.780607399996</v>
      </c>
      <c r="H131" s="453">
        <v>51008.952948999999</v>
      </c>
      <c r="I131" s="453">
        <v>57598.203537000001</v>
      </c>
      <c r="J131" s="453">
        <v>48576.855623000003</v>
      </c>
      <c r="K131" s="453">
        <v>13980.390136450002</v>
      </c>
      <c r="L131" s="454">
        <v>27902.025644410001</v>
      </c>
      <c r="M131" s="453">
        <v>83748.449655789998</v>
      </c>
      <c r="N131" s="453">
        <v>8193.1636720000006</v>
      </c>
      <c r="O131" s="453">
        <v>20143.619509550001</v>
      </c>
      <c r="P131" s="453">
        <v>4389.0886069799999</v>
      </c>
      <c r="Q131" s="454">
        <v>1999.6013390000001</v>
      </c>
      <c r="R131" s="453">
        <v>8100.593218</v>
      </c>
      <c r="S131" s="453">
        <v>3307.7601730000001</v>
      </c>
      <c r="T131" s="453">
        <v>12725.772207620001</v>
      </c>
      <c r="U131" s="453">
        <v>1021.282613</v>
      </c>
      <c r="V131" s="454">
        <v>8504.6009080000003</v>
      </c>
      <c r="W131" s="453">
        <v>8835.5587840000007</v>
      </c>
      <c r="X131" s="453">
        <v>8017.9722140000003</v>
      </c>
      <c r="Y131" s="453">
        <v>0</v>
      </c>
      <c r="Z131" s="453">
        <v>5949.6672079999998</v>
      </c>
      <c r="AA131" s="454">
        <v>30345.618986000001</v>
      </c>
      <c r="AB131" s="453">
        <v>2922.3010530000001</v>
      </c>
      <c r="AC131" s="453">
        <v>2981.5744220000001</v>
      </c>
      <c r="AD131" s="453">
        <v>26.244816</v>
      </c>
      <c r="AE131" s="453">
        <v>4910.4480744399998</v>
      </c>
      <c r="AF131" s="454">
        <v>1639.3226440000001</v>
      </c>
      <c r="AG131" s="453">
        <v>719.45199100000002</v>
      </c>
      <c r="AH131" s="453">
        <v>7586.4108020000003</v>
      </c>
      <c r="AI131" s="453">
        <v>0</v>
      </c>
      <c r="AJ131" s="453">
        <v>1755.0579499999999</v>
      </c>
      <c r="AK131" s="454">
        <v>13.951501</v>
      </c>
      <c r="AL131" s="453">
        <v>1583.49418595</v>
      </c>
      <c r="AM131" s="453">
        <v>558.37068951999993</v>
      </c>
      <c r="AN131" s="453">
        <v>341.39354100000003</v>
      </c>
      <c r="AO131" s="453">
        <v>1516.8168559999999</v>
      </c>
      <c r="AP131" s="454">
        <v>982.33449211000004</v>
      </c>
      <c r="AQ131" s="453">
        <v>1024.2758839999999</v>
      </c>
      <c r="AR131" s="453">
        <v>255.849818</v>
      </c>
      <c r="AS131" s="453">
        <v>283.55527251999996</v>
      </c>
      <c r="AT131" s="453">
        <v>14.229642</v>
      </c>
      <c r="AU131" s="454">
        <v>128.86927</v>
      </c>
      <c r="AV131" s="453">
        <v>217.173216</v>
      </c>
      <c r="AW131" s="453">
        <v>177.82282900000001</v>
      </c>
      <c r="AX131" s="453">
        <v>4.8708156200000001</v>
      </c>
      <c r="AY131" s="453">
        <v>0</v>
      </c>
      <c r="AZ131" s="454">
        <v>0</v>
      </c>
      <c r="BA131" s="453">
        <v>1.5974700000000001E-2</v>
      </c>
      <c r="BB131" s="453">
        <v>0</v>
      </c>
      <c r="BC131" s="454">
        <v>266.44363600000003</v>
      </c>
      <c r="BE131" s="85">
        <v>0</v>
      </c>
      <c r="BF131" s="85">
        <v>0</v>
      </c>
      <c r="BG131" s="85">
        <v>0</v>
      </c>
      <c r="BH131" s="85">
        <v>0</v>
      </c>
      <c r="BI131" s="85">
        <v>0</v>
      </c>
      <c r="BJ131" s="85">
        <v>0</v>
      </c>
      <c r="BK131" s="85">
        <v>0</v>
      </c>
      <c r="BL131" s="85">
        <v>0</v>
      </c>
      <c r="BM131" s="85">
        <v>0</v>
      </c>
      <c r="BN131" s="85">
        <v>0</v>
      </c>
      <c r="BO131" s="85">
        <v>0</v>
      </c>
      <c r="BP131" s="85">
        <v>0</v>
      </c>
    </row>
    <row r="132" spans="2:68" ht="20.45" customHeight="1">
      <c r="B132" s="415" t="s">
        <v>432</v>
      </c>
      <c r="C132" s="452">
        <v>24741.846335480001</v>
      </c>
      <c r="D132" s="453">
        <v>8344.6178748300008</v>
      </c>
      <c r="E132" s="453">
        <v>1788.439895</v>
      </c>
      <c r="F132" s="453">
        <v>1659.26222022</v>
      </c>
      <c r="G132" s="454">
        <v>3023.5541550799999</v>
      </c>
      <c r="H132" s="453">
        <v>724.29600000000005</v>
      </c>
      <c r="I132" s="453">
        <v>1063.7534069999999</v>
      </c>
      <c r="J132" s="453">
        <v>787.80664000000002</v>
      </c>
      <c r="K132" s="453">
        <v>2.2414465200000002</v>
      </c>
      <c r="L132" s="454">
        <v>436.54485198999998</v>
      </c>
      <c r="M132" s="453">
        <v>3329.1690031200001</v>
      </c>
      <c r="N132" s="453">
        <v>455.49114800000001</v>
      </c>
      <c r="O132" s="453">
        <v>415.89195338999997</v>
      </c>
      <c r="P132" s="453">
        <v>21.448849360000001</v>
      </c>
      <c r="Q132" s="454">
        <v>0</v>
      </c>
      <c r="R132" s="453">
        <v>63.204113</v>
      </c>
      <c r="S132" s="453">
        <v>0</v>
      </c>
      <c r="T132" s="453">
        <v>361.65090285000002</v>
      </c>
      <c r="U132" s="453">
        <v>8.7533609999999999</v>
      </c>
      <c r="V132" s="454">
        <v>0</v>
      </c>
      <c r="W132" s="453">
        <v>34.252443</v>
      </c>
      <c r="X132" s="453">
        <v>167.672662</v>
      </c>
      <c r="Y132" s="453">
        <v>0</v>
      </c>
      <c r="Z132" s="453">
        <v>162.46656100000001</v>
      </c>
      <c r="AA132" s="454">
        <v>1237.9350240000001</v>
      </c>
      <c r="AB132" s="453">
        <v>74.481036000000003</v>
      </c>
      <c r="AC132" s="453">
        <v>133.77248800000001</v>
      </c>
      <c r="AD132" s="453">
        <v>0</v>
      </c>
      <c r="AE132" s="453">
        <v>237.96407031000001</v>
      </c>
      <c r="AF132" s="454">
        <v>31.284399000000001</v>
      </c>
      <c r="AG132" s="453">
        <v>0</v>
      </c>
      <c r="AH132" s="453">
        <v>0</v>
      </c>
      <c r="AI132" s="453">
        <v>0</v>
      </c>
      <c r="AJ132" s="453">
        <v>4.6589960000000001</v>
      </c>
      <c r="AK132" s="454">
        <v>3.6957689999999999</v>
      </c>
      <c r="AL132" s="453">
        <v>6.8960673400000001</v>
      </c>
      <c r="AM132" s="453">
        <v>0</v>
      </c>
      <c r="AN132" s="453">
        <v>11.575146</v>
      </c>
      <c r="AO132" s="453">
        <v>41.214512999999997</v>
      </c>
      <c r="AP132" s="454">
        <v>58.569135639999999</v>
      </c>
      <c r="AQ132" s="453">
        <v>10.375207</v>
      </c>
      <c r="AR132" s="453">
        <v>0</v>
      </c>
      <c r="AS132" s="453">
        <v>0</v>
      </c>
      <c r="AT132" s="453">
        <v>0</v>
      </c>
      <c r="AU132" s="454">
        <v>32.903362000000001</v>
      </c>
      <c r="AV132" s="453">
        <v>0</v>
      </c>
      <c r="AW132" s="453">
        <v>1.0761000000000001</v>
      </c>
      <c r="AX132" s="453">
        <v>0.84629082999999994</v>
      </c>
      <c r="AY132" s="453">
        <v>0</v>
      </c>
      <c r="AZ132" s="454">
        <v>0</v>
      </c>
      <c r="BA132" s="453">
        <v>0</v>
      </c>
      <c r="BB132" s="453">
        <v>0</v>
      </c>
      <c r="BC132" s="454">
        <v>4.0812439999999999</v>
      </c>
      <c r="BE132" s="85">
        <v>0</v>
      </c>
      <c r="BF132" s="85">
        <v>0</v>
      </c>
      <c r="BG132" s="85">
        <v>0</v>
      </c>
      <c r="BH132" s="85">
        <v>0</v>
      </c>
      <c r="BI132" s="85">
        <v>0</v>
      </c>
      <c r="BJ132" s="85">
        <v>0</v>
      </c>
      <c r="BK132" s="85">
        <v>0</v>
      </c>
      <c r="BL132" s="85">
        <v>0</v>
      </c>
      <c r="BM132" s="85">
        <v>0</v>
      </c>
      <c r="BN132" s="85">
        <v>0</v>
      </c>
      <c r="BO132" s="85">
        <v>0</v>
      </c>
      <c r="BP132" s="85">
        <v>0</v>
      </c>
    </row>
    <row r="133" spans="2:68" ht="20.45" customHeight="1">
      <c r="B133" s="415" t="s">
        <v>433</v>
      </c>
      <c r="C133" s="452">
        <v>9027.0664676100005</v>
      </c>
      <c r="D133" s="453">
        <v>1414.7087060399999</v>
      </c>
      <c r="E133" s="453">
        <v>331.82012300000002</v>
      </c>
      <c r="F133" s="453">
        <v>287.59541572000001</v>
      </c>
      <c r="G133" s="454">
        <v>1169.3026412300001</v>
      </c>
      <c r="H133" s="453">
        <v>420.05417699999998</v>
      </c>
      <c r="I133" s="453">
        <v>430.985299</v>
      </c>
      <c r="J133" s="453">
        <v>228.77809099999999</v>
      </c>
      <c r="K133" s="453">
        <v>123.14486144</v>
      </c>
      <c r="L133" s="454">
        <v>116.10240701000001</v>
      </c>
      <c r="M133" s="453">
        <v>3501.1989060999999</v>
      </c>
      <c r="N133" s="453">
        <v>2.7537250000000002</v>
      </c>
      <c r="O133" s="453">
        <v>156.00842546000001</v>
      </c>
      <c r="P133" s="453">
        <v>4.1400972300000003</v>
      </c>
      <c r="Q133" s="454">
        <v>0</v>
      </c>
      <c r="R133" s="453">
        <v>8.2441E-2</v>
      </c>
      <c r="S133" s="453">
        <v>0</v>
      </c>
      <c r="T133" s="453">
        <v>285.26799360000001</v>
      </c>
      <c r="U133" s="453">
        <v>5.6236629999999996</v>
      </c>
      <c r="V133" s="454">
        <v>114.321701</v>
      </c>
      <c r="W133" s="453">
        <v>62.338430000000002</v>
      </c>
      <c r="X133" s="453">
        <v>23.859265000000001</v>
      </c>
      <c r="Y133" s="453">
        <v>0</v>
      </c>
      <c r="Z133" s="453">
        <v>4.7808159999999997</v>
      </c>
      <c r="AA133" s="454">
        <v>7.9665720000000002</v>
      </c>
      <c r="AB133" s="453">
        <v>22.037023999999999</v>
      </c>
      <c r="AC133" s="453">
        <v>115.23747299999999</v>
      </c>
      <c r="AD133" s="453">
        <v>0</v>
      </c>
      <c r="AE133" s="453">
        <v>13.51402863</v>
      </c>
      <c r="AF133" s="454">
        <v>76.876304000000005</v>
      </c>
      <c r="AG133" s="453">
        <v>0</v>
      </c>
      <c r="AH133" s="453">
        <v>0</v>
      </c>
      <c r="AI133" s="453">
        <v>0</v>
      </c>
      <c r="AJ133" s="453">
        <v>9.4419070000000005</v>
      </c>
      <c r="AK133" s="454">
        <v>0</v>
      </c>
      <c r="AL133" s="453">
        <v>1.5811546999999999</v>
      </c>
      <c r="AM133" s="453">
        <v>0</v>
      </c>
      <c r="AN133" s="453">
        <v>0</v>
      </c>
      <c r="AO133" s="453">
        <v>63.082805999999998</v>
      </c>
      <c r="AP133" s="454">
        <v>16.487994449999999</v>
      </c>
      <c r="AQ133" s="453">
        <v>14.351276</v>
      </c>
      <c r="AR133" s="453">
        <v>0</v>
      </c>
      <c r="AS133" s="453">
        <v>0</v>
      </c>
      <c r="AT133" s="453">
        <v>0</v>
      </c>
      <c r="AU133" s="454">
        <v>3.4297019999999998</v>
      </c>
      <c r="AV133" s="453">
        <v>0</v>
      </c>
      <c r="AW133" s="453">
        <v>0</v>
      </c>
      <c r="AX133" s="453">
        <v>0</v>
      </c>
      <c r="AY133" s="453">
        <v>0</v>
      </c>
      <c r="AZ133" s="454">
        <v>0</v>
      </c>
      <c r="BA133" s="453">
        <v>0</v>
      </c>
      <c r="BB133" s="453">
        <v>0</v>
      </c>
      <c r="BC133" s="454">
        <v>0.19304099999999999</v>
      </c>
      <c r="BE133" s="85">
        <v>0</v>
      </c>
      <c r="BF133" s="85">
        <v>0</v>
      </c>
      <c r="BG133" s="85">
        <v>0</v>
      </c>
      <c r="BH133" s="85">
        <v>0</v>
      </c>
      <c r="BI133" s="85">
        <v>0</v>
      </c>
      <c r="BJ133" s="85">
        <v>0</v>
      </c>
      <c r="BK133" s="85">
        <v>0</v>
      </c>
      <c r="BL133" s="85">
        <v>0</v>
      </c>
      <c r="BM133" s="85">
        <v>0</v>
      </c>
      <c r="BN133" s="85">
        <v>0</v>
      </c>
      <c r="BO133" s="85">
        <v>0</v>
      </c>
      <c r="BP133" s="85">
        <v>0</v>
      </c>
    </row>
    <row r="134" spans="2:68" ht="20.45" customHeight="1">
      <c r="B134" s="415" t="s">
        <v>434</v>
      </c>
      <c r="C134" s="452">
        <v>312.35814785000002</v>
      </c>
      <c r="D134" s="453">
        <v>312.35814785000002</v>
      </c>
      <c r="E134" s="453">
        <v>0</v>
      </c>
      <c r="F134" s="453">
        <v>0</v>
      </c>
      <c r="G134" s="454">
        <v>0</v>
      </c>
      <c r="H134" s="453">
        <v>0</v>
      </c>
      <c r="I134" s="453">
        <v>0</v>
      </c>
      <c r="J134" s="453">
        <v>0</v>
      </c>
      <c r="K134" s="453">
        <v>0</v>
      </c>
      <c r="L134" s="454">
        <v>0</v>
      </c>
      <c r="M134" s="453">
        <v>0</v>
      </c>
      <c r="N134" s="453">
        <v>0</v>
      </c>
      <c r="O134" s="453">
        <v>0</v>
      </c>
      <c r="P134" s="453">
        <v>0</v>
      </c>
      <c r="Q134" s="454">
        <v>0</v>
      </c>
      <c r="R134" s="453">
        <v>0</v>
      </c>
      <c r="S134" s="453">
        <v>0</v>
      </c>
      <c r="T134" s="453">
        <v>0</v>
      </c>
      <c r="U134" s="453">
        <v>0</v>
      </c>
      <c r="V134" s="454">
        <v>0</v>
      </c>
      <c r="W134" s="453">
        <v>0</v>
      </c>
      <c r="X134" s="453">
        <v>0</v>
      </c>
      <c r="Y134" s="453">
        <v>0</v>
      </c>
      <c r="Z134" s="453">
        <v>0</v>
      </c>
      <c r="AA134" s="454">
        <v>0</v>
      </c>
      <c r="AB134" s="453">
        <v>0</v>
      </c>
      <c r="AC134" s="453">
        <v>0</v>
      </c>
      <c r="AD134" s="453">
        <v>0</v>
      </c>
      <c r="AE134" s="453">
        <v>0</v>
      </c>
      <c r="AF134" s="454">
        <v>0</v>
      </c>
      <c r="AG134" s="453">
        <v>0</v>
      </c>
      <c r="AH134" s="453">
        <v>0</v>
      </c>
      <c r="AI134" s="453">
        <v>0</v>
      </c>
      <c r="AJ134" s="453">
        <v>0</v>
      </c>
      <c r="AK134" s="454">
        <v>0</v>
      </c>
      <c r="AL134" s="453">
        <v>0</v>
      </c>
      <c r="AM134" s="453">
        <v>0</v>
      </c>
      <c r="AN134" s="453">
        <v>0</v>
      </c>
      <c r="AO134" s="453">
        <v>0</v>
      </c>
      <c r="AP134" s="454">
        <v>0</v>
      </c>
      <c r="AQ134" s="453">
        <v>0</v>
      </c>
      <c r="AR134" s="453">
        <v>0</v>
      </c>
      <c r="AS134" s="453">
        <v>0</v>
      </c>
      <c r="AT134" s="453">
        <v>0</v>
      </c>
      <c r="AU134" s="454">
        <v>0</v>
      </c>
      <c r="AV134" s="453">
        <v>0</v>
      </c>
      <c r="AW134" s="453">
        <v>0</v>
      </c>
      <c r="AX134" s="453">
        <v>0</v>
      </c>
      <c r="AY134" s="453">
        <v>0</v>
      </c>
      <c r="AZ134" s="454">
        <v>0</v>
      </c>
      <c r="BA134" s="453">
        <v>0</v>
      </c>
      <c r="BB134" s="453">
        <v>0</v>
      </c>
      <c r="BC134" s="454">
        <v>0</v>
      </c>
      <c r="BE134" s="85">
        <v>0</v>
      </c>
      <c r="BF134" s="85">
        <v>0</v>
      </c>
      <c r="BG134" s="85">
        <v>0</v>
      </c>
      <c r="BH134" s="85">
        <v>0</v>
      </c>
      <c r="BI134" s="85">
        <v>0</v>
      </c>
      <c r="BJ134" s="85">
        <v>0</v>
      </c>
      <c r="BK134" s="85">
        <v>0</v>
      </c>
      <c r="BL134" s="85">
        <v>0</v>
      </c>
      <c r="BM134" s="85">
        <v>0</v>
      </c>
      <c r="BN134" s="85">
        <v>0</v>
      </c>
      <c r="BO134" s="85">
        <v>0</v>
      </c>
      <c r="BP134" s="85">
        <v>0</v>
      </c>
    </row>
    <row r="135" spans="2:68" ht="20.45" customHeight="1">
      <c r="B135" s="415" t="s">
        <v>435</v>
      </c>
      <c r="C135" s="452">
        <v>0</v>
      </c>
      <c r="D135" s="453">
        <v>0</v>
      </c>
      <c r="E135" s="453">
        <v>0</v>
      </c>
      <c r="F135" s="453">
        <v>0</v>
      </c>
      <c r="G135" s="454">
        <v>0</v>
      </c>
      <c r="H135" s="453">
        <v>0</v>
      </c>
      <c r="I135" s="453">
        <v>0</v>
      </c>
      <c r="J135" s="453">
        <v>0</v>
      </c>
      <c r="K135" s="453">
        <v>0</v>
      </c>
      <c r="L135" s="454">
        <v>0</v>
      </c>
      <c r="M135" s="453">
        <v>0</v>
      </c>
      <c r="N135" s="453">
        <v>0</v>
      </c>
      <c r="O135" s="453">
        <v>0</v>
      </c>
      <c r="P135" s="453">
        <v>0</v>
      </c>
      <c r="Q135" s="454">
        <v>0</v>
      </c>
      <c r="R135" s="453">
        <v>0</v>
      </c>
      <c r="S135" s="453">
        <v>0</v>
      </c>
      <c r="T135" s="453">
        <v>0</v>
      </c>
      <c r="U135" s="453">
        <v>0</v>
      </c>
      <c r="V135" s="454">
        <v>0</v>
      </c>
      <c r="W135" s="453">
        <v>0</v>
      </c>
      <c r="X135" s="453">
        <v>0</v>
      </c>
      <c r="Y135" s="453">
        <v>0</v>
      </c>
      <c r="Z135" s="453">
        <v>0</v>
      </c>
      <c r="AA135" s="454">
        <v>0</v>
      </c>
      <c r="AB135" s="453">
        <v>0</v>
      </c>
      <c r="AC135" s="453">
        <v>0</v>
      </c>
      <c r="AD135" s="453">
        <v>0</v>
      </c>
      <c r="AE135" s="453">
        <v>0</v>
      </c>
      <c r="AF135" s="454">
        <v>0</v>
      </c>
      <c r="AG135" s="453">
        <v>0</v>
      </c>
      <c r="AH135" s="453">
        <v>0</v>
      </c>
      <c r="AI135" s="453">
        <v>0</v>
      </c>
      <c r="AJ135" s="453">
        <v>0</v>
      </c>
      <c r="AK135" s="454">
        <v>0</v>
      </c>
      <c r="AL135" s="453">
        <v>0</v>
      </c>
      <c r="AM135" s="453">
        <v>0</v>
      </c>
      <c r="AN135" s="453">
        <v>0</v>
      </c>
      <c r="AO135" s="453">
        <v>0</v>
      </c>
      <c r="AP135" s="454">
        <v>0</v>
      </c>
      <c r="AQ135" s="453">
        <v>0</v>
      </c>
      <c r="AR135" s="453">
        <v>0</v>
      </c>
      <c r="AS135" s="453">
        <v>0</v>
      </c>
      <c r="AT135" s="453">
        <v>0</v>
      </c>
      <c r="AU135" s="454">
        <v>0</v>
      </c>
      <c r="AV135" s="453">
        <v>0</v>
      </c>
      <c r="AW135" s="453">
        <v>0</v>
      </c>
      <c r="AX135" s="453">
        <v>0</v>
      </c>
      <c r="AY135" s="453">
        <v>0</v>
      </c>
      <c r="AZ135" s="454">
        <v>0</v>
      </c>
      <c r="BA135" s="453">
        <v>0</v>
      </c>
      <c r="BB135" s="453">
        <v>0</v>
      </c>
      <c r="BC135" s="454">
        <v>0</v>
      </c>
      <c r="BE135" s="85">
        <v>0</v>
      </c>
      <c r="BF135" s="85">
        <v>0</v>
      </c>
      <c r="BG135" s="85">
        <v>0</v>
      </c>
      <c r="BH135" s="85">
        <v>0</v>
      </c>
      <c r="BI135" s="85">
        <v>0</v>
      </c>
      <c r="BJ135" s="85">
        <v>0</v>
      </c>
      <c r="BK135" s="85">
        <v>0</v>
      </c>
      <c r="BL135" s="85">
        <v>0</v>
      </c>
      <c r="BM135" s="85">
        <v>0</v>
      </c>
      <c r="BN135" s="85">
        <v>0</v>
      </c>
      <c r="BO135" s="85">
        <v>0</v>
      </c>
      <c r="BP135" s="85">
        <v>0</v>
      </c>
    </row>
    <row r="136" spans="2:68" ht="20.45" customHeight="1">
      <c r="B136" s="415" t="s">
        <v>436</v>
      </c>
      <c r="C136" s="452">
        <v>11918.599000180002</v>
      </c>
      <c r="D136" s="453">
        <v>2959.2113939199999</v>
      </c>
      <c r="E136" s="453">
        <v>588.62757199999999</v>
      </c>
      <c r="F136" s="453">
        <v>1777.0602301400002</v>
      </c>
      <c r="G136" s="454">
        <v>690.12222474999999</v>
      </c>
      <c r="H136" s="453">
        <v>492.46242799999999</v>
      </c>
      <c r="I136" s="453">
        <v>1179.746848</v>
      </c>
      <c r="J136" s="453">
        <v>541.87098000000003</v>
      </c>
      <c r="K136" s="453">
        <v>274.58431325999999</v>
      </c>
      <c r="L136" s="454">
        <v>929.09787179</v>
      </c>
      <c r="M136" s="453">
        <v>262.58415177000001</v>
      </c>
      <c r="N136" s="453">
        <v>172.54080999999999</v>
      </c>
      <c r="O136" s="453">
        <v>785.82422563</v>
      </c>
      <c r="P136" s="453">
        <v>45.729160360000002</v>
      </c>
      <c r="Q136" s="454">
        <v>0</v>
      </c>
      <c r="R136" s="453">
        <v>76.611998</v>
      </c>
      <c r="S136" s="453">
        <v>9.7818760000000005</v>
      </c>
      <c r="T136" s="453">
        <v>56.096462700000004</v>
      </c>
      <c r="U136" s="453">
        <v>55.032819000000003</v>
      </c>
      <c r="V136" s="454">
        <v>41.882058000000001</v>
      </c>
      <c r="W136" s="453">
        <v>42.259393000000003</v>
      </c>
      <c r="X136" s="453">
        <v>73.760671000000002</v>
      </c>
      <c r="Y136" s="453">
        <v>0</v>
      </c>
      <c r="Z136" s="453">
        <v>263.94644499999998</v>
      </c>
      <c r="AA136" s="454">
        <v>0</v>
      </c>
      <c r="AB136" s="453">
        <v>90.959253000000004</v>
      </c>
      <c r="AC136" s="453">
        <v>155.764973</v>
      </c>
      <c r="AD136" s="453">
        <v>7.8750000000000001E-2</v>
      </c>
      <c r="AE136" s="453">
        <v>42.099353409999999</v>
      </c>
      <c r="AF136" s="454">
        <v>73.984396000000004</v>
      </c>
      <c r="AG136" s="453">
        <v>1.9982219999999999</v>
      </c>
      <c r="AH136" s="453">
        <v>0</v>
      </c>
      <c r="AI136" s="453">
        <v>0</v>
      </c>
      <c r="AJ136" s="453">
        <v>43.457168000000003</v>
      </c>
      <c r="AK136" s="454">
        <v>0</v>
      </c>
      <c r="AL136" s="453">
        <v>42.942627950000002</v>
      </c>
      <c r="AM136" s="453">
        <v>5.1851260300000002</v>
      </c>
      <c r="AN136" s="453">
        <v>10.139224</v>
      </c>
      <c r="AO136" s="453">
        <v>62.843195999999999</v>
      </c>
      <c r="AP136" s="454">
        <v>43.763857039999998</v>
      </c>
      <c r="AQ136" s="453">
        <v>5.789517</v>
      </c>
      <c r="AR136" s="453">
        <v>5.9990920000000001</v>
      </c>
      <c r="AS136" s="453">
        <v>11.385801429999999</v>
      </c>
      <c r="AT136" s="453">
        <v>1.6670000000000001E-3</v>
      </c>
      <c r="AU136" s="454">
        <v>0.113783</v>
      </c>
      <c r="AV136" s="453">
        <v>2.200196</v>
      </c>
      <c r="AW136" s="453">
        <v>1.052144</v>
      </c>
      <c r="AX136" s="453">
        <v>0</v>
      </c>
      <c r="AY136" s="453">
        <v>0</v>
      </c>
      <c r="AZ136" s="454">
        <v>0</v>
      </c>
      <c r="BA136" s="453">
        <v>0</v>
      </c>
      <c r="BB136" s="453">
        <v>0</v>
      </c>
      <c r="BC136" s="454">
        <v>6.7210000000000004E-3</v>
      </c>
      <c r="BE136" s="85">
        <v>0</v>
      </c>
      <c r="BF136" s="85">
        <v>0</v>
      </c>
      <c r="BG136" s="85">
        <v>0</v>
      </c>
      <c r="BH136" s="85">
        <v>0</v>
      </c>
      <c r="BI136" s="85">
        <v>0</v>
      </c>
      <c r="BJ136" s="85">
        <v>0</v>
      </c>
      <c r="BK136" s="85">
        <v>0</v>
      </c>
      <c r="BL136" s="85">
        <v>0</v>
      </c>
      <c r="BM136" s="85">
        <v>0</v>
      </c>
      <c r="BN136" s="85">
        <v>0</v>
      </c>
      <c r="BO136" s="85">
        <v>0</v>
      </c>
      <c r="BP136" s="85">
        <v>0</v>
      </c>
    </row>
    <row r="137" spans="2:68" ht="20.45" customHeight="1">
      <c r="B137" s="415" t="s">
        <v>437</v>
      </c>
      <c r="C137" s="452">
        <v>1231.6110208699999</v>
      </c>
      <c r="D137" s="453">
        <v>491.30255829999999</v>
      </c>
      <c r="E137" s="453">
        <v>0</v>
      </c>
      <c r="F137" s="453">
        <v>537.73702608000008</v>
      </c>
      <c r="G137" s="454">
        <v>107.99408448999999</v>
      </c>
      <c r="H137" s="453">
        <v>0</v>
      </c>
      <c r="I137" s="453">
        <v>0</v>
      </c>
      <c r="J137" s="453">
        <v>0</v>
      </c>
      <c r="K137" s="453">
        <v>0</v>
      </c>
      <c r="L137" s="454">
        <v>0</v>
      </c>
      <c r="M137" s="453">
        <v>0</v>
      </c>
      <c r="N137" s="453">
        <v>0</v>
      </c>
      <c r="O137" s="453">
        <v>0</v>
      </c>
      <c r="P137" s="453">
        <v>0</v>
      </c>
      <c r="Q137" s="454">
        <v>0</v>
      </c>
      <c r="R137" s="453">
        <v>0</v>
      </c>
      <c r="S137" s="453">
        <v>0</v>
      </c>
      <c r="T137" s="453">
        <v>0</v>
      </c>
      <c r="U137" s="453">
        <v>0</v>
      </c>
      <c r="V137" s="454">
        <v>0</v>
      </c>
      <c r="W137" s="453">
        <v>0</v>
      </c>
      <c r="X137" s="453">
        <v>0</v>
      </c>
      <c r="Y137" s="453">
        <v>0</v>
      </c>
      <c r="Z137" s="453">
        <v>0</v>
      </c>
      <c r="AA137" s="454">
        <v>86.481579999999994</v>
      </c>
      <c r="AB137" s="453">
        <v>0</v>
      </c>
      <c r="AC137" s="453">
        <v>0</v>
      </c>
      <c r="AD137" s="453">
        <v>0</v>
      </c>
      <c r="AE137" s="453">
        <v>0</v>
      </c>
      <c r="AF137" s="454">
        <v>0</v>
      </c>
      <c r="AG137" s="453">
        <v>0</v>
      </c>
      <c r="AH137" s="453">
        <v>8.0877949999999998</v>
      </c>
      <c r="AI137" s="453">
        <v>0</v>
      </c>
      <c r="AJ137" s="453">
        <v>0</v>
      </c>
      <c r="AK137" s="454">
        <v>0</v>
      </c>
      <c r="AL137" s="453">
        <v>0</v>
      </c>
      <c r="AM137" s="453">
        <v>0</v>
      </c>
      <c r="AN137" s="453">
        <v>7.9769999999999997E-3</v>
      </c>
      <c r="AO137" s="453">
        <v>0</v>
      </c>
      <c r="AP137" s="454">
        <v>0</v>
      </c>
      <c r="AQ137" s="453">
        <v>0</v>
      </c>
      <c r="AR137" s="453">
        <v>0</v>
      </c>
      <c r="AS137" s="453">
        <v>0</v>
      </c>
      <c r="AT137" s="453">
        <v>0</v>
      </c>
      <c r="AU137" s="454">
        <v>0</v>
      </c>
      <c r="AV137" s="453">
        <v>0</v>
      </c>
      <c r="AW137" s="453">
        <v>0</v>
      </c>
      <c r="AX137" s="453">
        <v>0</v>
      </c>
      <c r="AY137" s="453">
        <v>0</v>
      </c>
      <c r="AZ137" s="454">
        <v>0</v>
      </c>
      <c r="BA137" s="453">
        <v>0</v>
      </c>
      <c r="BB137" s="453">
        <v>0</v>
      </c>
      <c r="BC137" s="454">
        <v>0</v>
      </c>
      <c r="BE137" s="85">
        <v>0</v>
      </c>
      <c r="BF137" s="85">
        <v>0</v>
      </c>
      <c r="BG137" s="85">
        <v>0</v>
      </c>
      <c r="BH137" s="85">
        <v>0</v>
      </c>
      <c r="BI137" s="85">
        <v>0</v>
      </c>
      <c r="BJ137" s="85">
        <v>0</v>
      </c>
      <c r="BK137" s="85">
        <v>0</v>
      </c>
      <c r="BL137" s="85">
        <v>0</v>
      </c>
      <c r="BM137" s="85">
        <v>0</v>
      </c>
      <c r="BN137" s="85">
        <v>0</v>
      </c>
      <c r="BO137" s="85">
        <v>0</v>
      </c>
      <c r="BP137" s="85">
        <v>0</v>
      </c>
    </row>
    <row r="138" spans="2:68" ht="20.45" customHeight="1">
      <c r="B138" s="415" t="s">
        <v>438</v>
      </c>
      <c r="C138" s="452">
        <v>181.72558679000002</v>
      </c>
      <c r="D138" s="453">
        <v>0.24133173000000002</v>
      </c>
      <c r="E138" s="453">
        <v>0</v>
      </c>
      <c r="F138" s="453">
        <v>0</v>
      </c>
      <c r="G138" s="454">
        <v>0</v>
      </c>
      <c r="H138" s="453">
        <v>0</v>
      </c>
      <c r="I138" s="453">
        <v>0</v>
      </c>
      <c r="J138" s="453">
        <v>0</v>
      </c>
      <c r="K138" s="453">
        <v>0</v>
      </c>
      <c r="L138" s="454">
        <v>0</v>
      </c>
      <c r="M138" s="453">
        <v>160.01652243000001</v>
      </c>
      <c r="N138" s="453">
        <v>0</v>
      </c>
      <c r="O138" s="453">
        <v>0</v>
      </c>
      <c r="P138" s="453">
        <v>0</v>
      </c>
      <c r="Q138" s="454">
        <v>0</v>
      </c>
      <c r="R138" s="453">
        <v>0</v>
      </c>
      <c r="S138" s="453">
        <v>0</v>
      </c>
      <c r="T138" s="453">
        <v>21.46773263</v>
      </c>
      <c r="U138" s="453">
        <v>0</v>
      </c>
      <c r="V138" s="454">
        <v>0</v>
      </c>
      <c r="W138" s="453">
        <v>0</v>
      </c>
      <c r="X138" s="453">
        <v>0</v>
      </c>
      <c r="Y138" s="453">
        <v>0</v>
      </c>
      <c r="Z138" s="453">
        <v>0</v>
      </c>
      <c r="AA138" s="454">
        <v>0</v>
      </c>
      <c r="AB138" s="453">
        <v>0</v>
      </c>
      <c r="AC138" s="453">
        <v>0</v>
      </c>
      <c r="AD138" s="453">
        <v>0</v>
      </c>
      <c r="AE138" s="453">
        <v>0</v>
      </c>
      <c r="AF138" s="454">
        <v>0</v>
      </c>
      <c r="AG138" s="453">
        <v>0</v>
      </c>
      <c r="AH138" s="453">
        <v>0</v>
      </c>
      <c r="AI138" s="453">
        <v>0</v>
      </c>
      <c r="AJ138" s="453">
        <v>0</v>
      </c>
      <c r="AK138" s="454">
        <v>0</v>
      </c>
      <c r="AL138" s="453">
        <v>0</v>
      </c>
      <c r="AM138" s="453">
        <v>0</v>
      </c>
      <c r="AN138" s="453">
        <v>0</v>
      </c>
      <c r="AO138" s="453">
        <v>0</v>
      </c>
      <c r="AP138" s="454">
        <v>0</v>
      </c>
      <c r="AQ138" s="453">
        <v>0</v>
      </c>
      <c r="AR138" s="453">
        <v>0</v>
      </c>
      <c r="AS138" s="453">
        <v>0</v>
      </c>
      <c r="AT138" s="453">
        <v>0</v>
      </c>
      <c r="AU138" s="454">
        <v>0</v>
      </c>
      <c r="AV138" s="453">
        <v>0</v>
      </c>
      <c r="AW138" s="453">
        <v>0</v>
      </c>
      <c r="AX138" s="453">
        <v>0</v>
      </c>
      <c r="AY138" s="453">
        <v>0</v>
      </c>
      <c r="AZ138" s="454">
        <v>0</v>
      </c>
      <c r="BA138" s="453">
        <v>0</v>
      </c>
      <c r="BB138" s="453">
        <v>0</v>
      </c>
      <c r="BC138" s="454">
        <v>0</v>
      </c>
      <c r="BE138" s="85">
        <v>0</v>
      </c>
      <c r="BF138" s="85">
        <v>0</v>
      </c>
      <c r="BG138" s="85">
        <v>0</v>
      </c>
      <c r="BH138" s="85">
        <v>0</v>
      </c>
      <c r="BI138" s="85">
        <v>0</v>
      </c>
      <c r="BJ138" s="85">
        <v>0</v>
      </c>
      <c r="BK138" s="85">
        <v>0</v>
      </c>
      <c r="BL138" s="85">
        <v>0</v>
      </c>
      <c r="BM138" s="85">
        <v>0</v>
      </c>
      <c r="BN138" s="85">
        <v>0</v>
      </c>
      <c r="BO138" s="85">
        <v>0</v>
      </c>
      <c r="BP138" s="85">
        <v>0</v>
      </c>
    </row>
    <row r="139" spans="2:68" ht="21.75" customHeight="1">
      <c r="B139" s="416" t="s">
        <v>439</v>
      </c>
      <c r="C139" s="452">
        <v>4.3808379999999998</v>
      </c>
      <c r="D139" s="453">
        <v>0</v>
      </c>
      <c r="E139" s="453">
        <v>0</v>
      </c>
      <c r="F139" s="453">
        <v>0</v>
      </c>
      <c r="G139" s="454">
        <v>0</v>
      </c>
      <c r="H139" s="453">
        <v>4.3808379999999998</v>
      </c>
      <c r="I139" s="453">
        <v>0</v>
      </c>
      <c r="J139" s="453">
        <v>0</v>
      </c>
      <c r="K139" s="453">
        <v>0</v>
      </c>
      <c r="L139" s="454">
        <v>0</v>
      </c>
      <c r="M139" s="453">
        <v>0</v>
      </c>
      <c r="N139" s="453">
        <v>0</v>
      </c>
      <c r="O139" s="453">
        <v>0</v>
      </c>
      <c r="P139" s="453">
        <v>0</v>
      </c>
      <c r="Q139" s="454">
        <v>0</v>
      </c>
      <c r="R139" s="453">
        <v>0</v>
      </c>
      <c r="S139" s="453">
        <v>0</v>
      </c>
      <c r="T139" s="453">
        <v>0</v>
      </c>
      <c r="U139" s="453">
        <v>0</v>
      </c>
      <c r="V139" s="454">
        <v>0</v>
      </c>
      <c r="W139" s="453">
        <v>0</v>
      </c>
      <c r="X139" s="453">
        <v>0</v>
      </c>
      <c r="Y139" s="453">
        <v>0</v>
      </c>
      <c r="Z139" s="453">
        <v>0</v>
      </c>
      <c r="AA139" s="454">
        <v>0</v>
      </c>
      <c r="AB139" s="453">
        <v>0</v>
      </c>
      <c r="AC139" s="453">
        <v>0</v>
      </c>
      <c r="AD139" s="453">
        <v>0</v>
      </c>
      <c r="AE139" s="453">
        <v>0</v>
      </c>
      <c r="AF139" s="454">
        <v>0</v>
      </c>
      <c r="AG139" s="453">
        <v>0</v>
      </c>
      <c r="AH139" s="453">
        <v>0</v>
      </c>
      <c r="AI139" s="453">
        <v>0</v>
      </c>
      <c r="AJ139" s="453">
        <v>0</v>
      </c>
      <c r="AK139" s="454">
        <v>0</v>
      </c>
      <c r="AL139" s="453">
        <v>0</v>
      </c>
      <c r="AM139" s="453">
        <v>0</v>
      </c>
      <c r="AN139" s="453">
        <v>0</v>
      </c>
      <c r="AO139" s="453">
        <v>0</v>
      </c>
      <c r="AP139" s="454">
        <v>0</v>
      </c>
      <c r="AQ139" s="453">
        <v>0</v>
      </c>
      <c r="AR139" s="453">
        <v>0</v>
      </c>
      <c r="AS139" s="453">
        <v>0</v>
      </c>
      <c r="AT139" s="453">
        <v>0</v>
      </c>
      <c r="AU139" s="454">
        <v>0</v>
      </c>
      <c r="AV139" s="453">
        <v>0</v>
      </c>
      <c r="AW139" s="453">
        <v>0</v>
      </c>
      <c r="AX139" s="453">
        <v>0</v>
      </c>
      <c r="AY139" s="453">
        <v>0</v>
      </c>
      <c r="AZ139" s="454">
        <v>0</v>
      </c>
      <c r="BA139" s="453">
        <v>0</v>
      </c>
      <c r="BB139" s="453">
        <v>0</v>
      </c>
      <c r="BC139" s="454">
        <v>0</v>
      </c>
      <c r="BE139" s="85">
        <v>0</v>
      </c>
      <c r="BF139" s="85">
        <v>0</v>
      </c>
      <c r="BG139" s="85">
        <v>0</v>
      </c>
      <c r="BH139" s="85">
        <v>0</v>
      </c>
      <c r="BI139" s="85">
        <v>0</v>
      </c>
      <c r="BJ139" s="85">
        <v>0</v>
      </c>
      <c r="BK139" s="85">
        <v>0</v>
      </c>
      <c r="BL139" s="85">
        <v>0</v>
      </c>
      <c r="BM139" s="85">
        <v>0</v>
      </c>
      <c r="BN139" s="85">
        <v>0</v>
      </c>
      <c r="BO139" s="85">
        <v>0</v>
      </c>
      <c r="BP139" s="85">
        <v>0</v>
      </c>
    </row>
    <row r="140" spans="2:68" ht="41.25" customHeight="1">
      <c r="B140" s="417" t="s">
        <v>440</v>
      </c>
      <c r="C140" s="452">
        <v>729.57168682999998</v>
      </c>
      <c r="D140" s="453">
        <v>104.67784768000001</v>
      </c>
      <c r="E140" s="453">
        <v>67.796170000000004</v>
      </c>
      <c r="F140" s="453">
        <v>26.34534725</v>
      </c>
      <c r="G140" s="454">
        <v>0</v>
      </c>
      <c r="H140" s="453">
        <v>0</v>
      </c>
      <c r="I140" s="453">
        <v>0</v>
      </c>
      <c r="J140" s="453">
        <v>30.363683999999999</v>
      </c>
      <c r="K140" s="453">
        <v>500.38603789999996</v>
      </c>
      <c r="L140" s="454">
        <v>0</v>
      </c>
      <c r="M140" s="453">
        <v>0</v>
      </c>
      <c r="N140" s="453">
        <v>0</v>
      </c>
      <c r="O140" s="453">
        <v>0</v>
      </c>
      <c r="P140" s="453">
        <v>0</v>
      </c>
      <c r="Q140" s="454">
        <v>0</v>
      </c>
      <c r="R140" s="453">
        <v>2.5999999999999999E-3</v>
      </c>
      <c r="S140" s="453">
        <v>0</v>
      </c>
      <c r="T140" s="453">
        <v>0</v>
      </c>
      <c r="U140" s="453">
        <v>0</v>
      </c>
      <c r="V140" s="454">
        <v>0</v>
      </c>
      <c r="W140" s="453">
        <v>0</v>
      </c>
      <c r="X140" s="453">
        <v>0</v>
      </c>
      <c r="Y140" s="453">
        <v>0</v>
      </c>
      <c r="Z140" s="453">
        <v>0</v>
      </c>
      <c r="AA140" s="454">
        <v>0</v>
      </c>
      <c r="AB140" s="453">
        <v>0</v>
      </c>
      <c r="AC140" s="453">
        <v>0</v>
      </c>
      <c r="AD140" s="453">
        <v>0</v>
      </c>
      <c r="AE140" s="453">
        <v>0</v>
      </c>
      <c r="AF140" s="454">
        <v>0</v>
      </c>
      <c r="AG140" s="453">
        <v>0</v>
      </c>
      <c r="AH140" s="453">
        <v>0</v>
      </c>
      <c r="AI140" s="453">
        <v>0</v>
      </c>
      <c r="AJ140" s="453">
        <v>0</v>
      </c>
      <c r="AK140" s="454">
        <v>0</v>
      </c>
      <c r="AL140" s="453">
        <v>0</v>
      </c>
      <c r="AM140" s="453">
        <v>0</v>
      </c>
      <c r="AN140" s="453">
        <v>0</v>
      </c>
      <c r="AO140" s="453">
        <v>0</v>
      </c>
      <c r="AP140" s="454">
        <v>0</v>
      </c>
      <c r="AQ140" s="453">
        <v>0</v>
      </c>
      <c r="AR140" s="453">
        <v>0</v>
      </c>
      <c r="AS140" s="453">
        <v>0</v>
      </c>
      <c r="AT140" s="453">
        <v>0</v>
      </c>
      <c r="AU140" s="454">
        <v>0</v>
      </c>
      <c r="AV140" s="453">
        <v>0</v>
      </c>
      <c r="AW140" s="453">
        <v>0</v>
      </c>
      <c r="AX140" s="453">
        <v>0</v>
      </c>
      <c r="AY140" s="453">
        <v>0</v>
      </c>
      <c r="AZ140" s="454">
        <v>0</v>
      </c>
      <c r="BA140" s="453">
        <v>0</v>
      </c>
      <c r="BB140" s="453">
        <v>0</v>
      </c>
      <c r="BC140" s="454">
        <v>0</v>
      </c>
      <c r="BE140" s="85">
        <v>0</v>
      </c>
      <c r="BF140" s="85">
        <v>0</v>
      </c>
      <c r="BG140" s="85">
        <v>0</v>
      </c>
      <c r="BH140" s="85">
        <v>0</v>
      </c>
      <c r="BI140" s="85">
        <v>0</v>
      </c>
      <c r="BJ140" s="85">
        <v>0</v>
      </c>
      <c r="BK140" s="85">
        <v>0</v>
      </c>
      <c r="BL140" s="85">
        <v>0</v>
      </c>
      <c r="BM140" s="85">
        <v>0</v>
      </c>
      <c r="BN140" s="85">
        <v>0</v>
      </c>
      <c r="BO140" s="85">
        <v>0</v>
      </c>
      <c r="BP140" s="85">
        <v>0</v>
      </c>
    </row>
    <row r="141" spans="2:68" ht="20.45" customHeight="1">
      <c r="B141" s="415" t="s">
        <v>441</v>
      </c>
      <c r="C141" s="452">
        <v>21341.80992503</v>
      </c>
      <c r="D141" s="453">
        <v>382.89187942000001</v>
      </c>
      <c r="E141" s="453">
        <v>810.58709599999997</v>
      </c>
      <c r="F141" s="453">
        <v>0</v>
      </c>
      <c r="G141" s="454">
        <v>12057.462371059999</v>
      </c>
      <c r="H141" s="453">
        <v>0</v>
      </c>
      <c r="I141" s="453">
        <v>54.776634000000001</v>
      </c>
      <c r="J141" s="453">
        <v>866.56483500000002</v>
      </c>
      <c r="K141" s="453">
        <v>95.505304629999998</v>
      </c>
      <c r="L141" s="454">
        <v>0</v>
      </c>
      <c r="M141" s="453">
        <v>0</v>
      </c>
      <c r="N141" s="453">
        <v>0</v>
      </c>
      <c r="O141" s="453">
        <v>0.36861385999999996</v>
      </c>
      <c r="P141" s="453">
        <v>49.173847299999998</v>
      </c>
      <c r="Q141" s="454">
        <v>0</v>
      </c>
      <c r="R141" s="453">
        <v>0</v>
      </c>
      <c r="S141" s="453">
        <v>6128.3744379999998</v>
      </c>
      <c r="T141" s="453">
        <v>0</v>
      </c>
      <c r="U141" s="453">
        <v>0</v>
      </c>
      <c r="V141" s="454">
        <v>0</v>
      </c>
      <c r="W141" s="453">
        <v>0</v>
      </c>
      <c r="X141" s="453">
        <v>38.661172999999998</v>
      </c>
      <c r="Y141" s="453">
        <v>0</v>
      </c>
      <c r="Z141" s="453">
        <v>-67.172591999999995</v>
      </c>
      <c r="AA141" s="454">
        <v>39.504185</v>
      </c>
      <c r="AB141" s="453">
        <v>837.90351099999998</v>
      </c>
      <c r="AC141" s="453">
        <v>0</v>
      </c>
      <c r="AD141" s="453">
        <v>0</v>
      </c>
      <c r="AE141" s="453">
        <v>7.9690960000000005E-2</v>
      </c>
      <c r="AF141" s="454">
        <v>0</v>
      </c>
      <c r="AG141" s="453">
        <v>0</v>
      </c>
      <c r="AH141" s="453">
        <v>0</v>
      </c>
      <c r="AI141" s="453">
        <v>0</v>
      </c>
      <c r="AJ141" s="453">
        <v>0</v>
      </c>
      <c r="AK141" s="454">
        <v>0</v>
      </c>
      <c r="AL141" s="453">
        <v>1.0764641699999999</v>
      </c>
      <c r="AM141" s="453">
        <v>0.84755435000000001</v>
      </c>
      <c r="AN141" s="453">
        <v>0</v>
      </c>
      <c r="AO141" s="453">
        <v>0</v>
      </c>
      <c r="AP141" s="454">
        <v>32.497172999999997</v>
      </c>
      <c r="AQ141" s="453">
        <v>0</v>
      </c>
      <c r="AR141" s="453">
        <v>8.6415520000000008</v>
      </c>
      <c r="AS141" s="453">
        <v>2.2665372799999997</v>
      </c>
      <c r="AT141" s="453">
        <v>0</v>
      </c>
      <c r="AU141" s="454">
        <v>0</v>
      </c>
      <c r="AV141" s="453">
        <v>1.7996570000000001</v>
      </c>
      <c r="AW141" s="453">
        <v>0</v>
      </c>
      <c r="AX141" s="453">
        <v>0</v>
      </c>
      <c r="AY141" s="453">
        <v>0</v>
      </c>
      <c r="AZ141" s="454">
        <v>0</v>
      </c>
      <c r="BA141" s="453">
        <v>0</v>
      </c>
      <c r="BB141" s="453">
        <v>0</v>
      </c>
      <c r="BC141" s="454">
        <v>0</v>
      </c>
      <c r="BE141" s="85">
        <v>0</v>
      </c>
      <c r="BF141" s="85">
        <v>0</v>
      </c>
      <c r="BG141" s="85">
        <v>0</v>
      </c>
      <c r="BH141" s="85">
        <v>0</v>
      </c>
      <c r="BI141" s="85">
        <v>0</v>
      </c>
      <c r="BJ141" s="85">
        <v>0</v>
      </c>
      <c r="BK141" s="85">
        <v>0</v>
      </c>
      <c r="BL141" s="85">
        <v>0</v>
      </c>
      <c r="BM141" s="85">
        <v>0</v>
      </c>
      <c r="BN141" s="85">
        <v>0</v>
      </c>
      <c r="BO141" s="85">
        <v>0</v>
      </c>
      <c r="BP141" s="85">
        <v>0</v>
      </c>
    </row>
    <row r="142" spans="2:68" ht="20.45" customHeight="1">
      <c r="B142" s="415" t="s">
        <v>442</v>
      </c>
      <c r="C142" s="452">
        <v>0</v>
      </c>
      <c r="D142" s="453">
        <v>0</v>
      </c>
      <c r="E142" s="453">
        <v>0</v>
      </c>
      <c r="F142" s="453">
        <v>0</v>
      </c>
      <c r="G142" s="454">
        <v>0</v>
      </c>
      <c r="H142" s="453">
        <v>0</v>
      </c>
      <c r="I142" s="453">
        <v>0</v>
      </c>
      <c r="J142" s="453">
        <v>0</v>
      </c>
      <c r="K142" s="453">
        <v>0</v>
      </c>
      <c r="L142" s="454">
        <v>0</v>
      </c>
      <c r="M142" s="453">
        <v>0</v>
      </c>
      <c r="N142" s="453">
        <v>0</v>
      </c>
      <c r="O142" s="453">
        <v>0</v>
      </c>
      <c r="P142" s="453">
        <v>0</v>
      </c>
      <c r="Q142" s="454">
        <v>0</v>
      </c>
      <c r="R142" s="453">
        <v>0</v>
      </c>
      <c r="S142" s="453">
        <v>0</v>
      </c>
      <c r="T142" s="453">
        <v>0</v>
      </c>
      <c r="U142" s="453">
        <v>0</v>
      </c>
      <c r="V142" s="454">
        <v>0</v>
      </c>
      <c r="W142" s="453">
        <v>0</v>
      </c>
      <c r="X142" s="453">
        <v>0</v>
      </c>
      <c r="Y142" s="453">
        <v>0</v>
      </c>
      <c r="Z142" s="453">
        <v>0</v>
      </c>
      <c r="AA142" s="454">
        <v>0</v>
      </c>
      <c r="AB142" s="453">
        <v>0</v>
      </c>
      <c r="AC142" s="453">
        <v>0</v>
      </c>
      <c r="AD142" s="453">
        <v>0</v>
      </c>
      <c r="AE142" s="453">
        <v>0</v>
      </c>
      <c r="AF142" s="454">
        <v>0</v>
      </c>
      <c r="AG142" s="453">
        <v>0</v>
      </c>
      <c r="AH142" s="453">
        <v>0</v>
      </c>
      <c r="AI142" s="453">
        <v>0</v>
      </c>
      <c r="AJ142" s="453">
        <v>0</v>
      </c>
      <c r="AK142" s="454">
        <v>0</v>
      </c>
      <c r="AL142" s="453">
        <v>0</v>
      </c>
      <c r="AM142" s="453">
        <v>0</v>
      </c>
      <c r="AN142" s="453">
        <v>0</v>
      </c>
      <c r="AO142" s="453">
        <v>0</v>
      </c>
      <c r="AP142" s="454">
        <v>0</v>
      </c>
      <c r="AQ142" s="453">
        <v>0</v>
      </c>
      <c r="AR142" s="453">
        <v>0</v>
      </c>
      <c r="AS142" s="453">
        <v>0</v>
      </c>
      <c r="AT142" s="453">
        <v>0</v>
      </c>
      <c r="AU142" s="454">
        <v>0</v>
      </c>
      <c r="AV142" s="453">
        <v>0</v>
      </c>
      <c r="AW142" s="453">
        <v>0</v>
      </c>
      <c r="AX142" s="453">
        <v>0</v>
      </c>
      <c r="AY142" s="453">
        <v>0</v>
      </c>
      <c r="AZ142" s="454">
        <v>0</v>
      </c>
      <c r="BA142" s="453">
        <v>0</v>
      </c>
      <c r="BB142" s="453">
        <v>0</v>
      </c>
      <c r="BC142" s="454">
        <v>0</v>
      </c>
      <c r="BE142" s="85">
        <v>0</v>
      </c>
      <c r="BF142" s="85">
        <v>0</v>
      </c>
      <c r="BG142" s="85">
        <v>0</v>
      </c>
      <c r="BH142" s="85">
        <v>0</v>
      </c>
      <c r="BI142" s="85">
        <v>0</v>
      </c>
      <c r="BJ142" s="85">
        <v>0</v>
      </c>
      <c r="BK142" s="85">
        <v>0</v>
      </c>
      <c r="BL142" s="85">
        <v>0</v>
      </c>
      <c r="BM142" s="85">
        <v>0</v>
      </c>
      <c r="BN142" s="85">
        <v>0</v>
      </c>
      <c r="BO142" s="85">
        <v>0</v>
      </c>
      <c r="BP142" s="85">
        <v>0</v>
      </c>
    </row>
    <row r="143" spans="2:68" ht="18">
      <c r="B143" s="104"/>
      <c r="C143" s="452"/>
      <c r="D143" s="453"/>
      <c r="E143" s="453"/>
      <c r="F143" s="453"/>
      <c r="G143" s="454"/>
      <c r="H143" s="453"/>
      <c r="I143" s="453"/>
      <c r="J143" s="453"/>
      <c r="K143" s="453"/>
      <c r="L143" s="454"/>
      <c r="M143" s="453"/>
      <c r="N143" s="453"/>
      <c r="O143" s="453"/>
      <c r="P143" s="453"/>
      <c r="Q143" s="454"/>
      <c r="R143" s="453"/>
      <c r="S143" s="453"/>
      <c r="T143" s="453"/>
      <c r="U143" s="453"/>
      <c r="V143" s="454"/>
      <c r="W143" s="453"/>
      <c r="X143" s="453"/>
      <c r="Y143" s="453"/>
      <c r="Z143" s="453"/>
      <c r="AA143" s="454"/>
      <c r="AB143" s="453"/>
      <c r="AC143" s="453"/>
      <c r="AD143" s="453"/>
      <c r="AE143" s="453"/>
      <c r="AF143" s="454"/>
      <c r="AG143" s="453"/>
      <c r="AH143" s="453"/>
      <c r="AI143" s="453"/>
      <c r="AJ143" s="453"/>
      <c r="AK143" s="454"/>
      <c r="AL143" s="453"/>
      <c r="AM143" s="453"/>
      <c r="AN143" s="453"/>
      <c r="AO143" s="453"/>
      <c r="AP143" s="454"/>
      <c r="AQ143" s="453"/>
      <c r="AR143" s="453"/>
      <c r="AS143" s="453"/>
      <c r="AT143" s="453"/>
      <c r="AU143" s="454"/>
      <c r="AV143" s="453"/>
      <c r="AW143" s="453"/>
      <c r="AX143" s="453"/>
      <c r="AY143" s="453"/>
      <c r="AZ143" s="454"/>
      <c r="BA143" s="453"/>
      <c r="BB143" s="453"/>
      <c r="BC143" s="454"/>
    </row>
    <row r="144" spans="2:68" ht="12" customHeight="1">
      <c r="B144" s="415"/>
      <c r="C144" s="452"/>
      <c r="D144" s="453"/>
      <c r="E144" s="453"/>
      <c r="F144" s="453"/>
      <c r="G144" s="454"/>
      <c r="H144" s="453"/>
      <c r="I144" s="453"/>
      <c r="J144" s="453"/>
      <c r="K144" s="453"/>
      <c r="L144" s="454"/>
      <c r="M144" s="453"/>
      <c r="N144" s="453"/>
      <c r="O144" s="453"/>
      <c r="P144" s="453"/>
      <c r="Q144" s="454"/>
      <c r="R144" s="453"/>
      <c r="S144" s="453"/>
      <c r="T144" s="453"/>
      <c r="U144" s="453"/>
      <c r="V144" s="454"/>
      <c r="W144" s="453"/>
      <c r="X144" s="453"/>
      <c r="Y144" s="453"/>
      <c r="Z144" s="453"/>
      <c r="AA144" s="454"/>
      <c r="AB144" s="453"/>
      <c r="AC144" s="453"/>
      <c r="AD144" s="453"/>
      <c r="AE144" s="453"/>
      <c r="AF144" s="454"/>
      <c r="AG144" s="453"/>
      <c r="AH144" s="453"/>
      <c r="AI144" s="453"/>
      <c r="AJ144" s="453"/>
      <c r="AK144" s="454"/>
      <c r="AL144" s="453"/>
      <c r="AM144" s="453"/>
      <c r="AN144" s="453"/>
      <c r="AO144" s="453"/>
      <c r="AP144" s="454"/>
      <c r="AQ144" s="453"/>
      <c r="AR144" s="453"/>
      <c r="AS144" s="453"/>
      <c r="AT144" s="453"/>
      <c r="AU144" s="454"/>
      <c r="AV144" s="453"/>
      <c r="AW144" s="453"/>
      <c r="AX144" s="453"/>
      <c r="AY144" s="453"/>
      <c r="AZ144" s="454"/>
      <c r="BA144" s="453"/>
      <c r="BB144" s="453"/>
      <c r="BC144" s="454"/>
    </row>
    <row r="145" spans="1:104" s="95" customFormat="1" ht="20.45" customHeight="1">
      <c r="A145" s="93"/>
      <c r="B145" s="414" t="s">
        <v>443</v>
      </c>
      <c r="C145" s="449">
        <v>810255.95679837</v>
      </c>
      <c r="D145" s="450">
        <v>99213.286462179996</v>
      </c>
      <c r="E145" s="450">
        <v>91703.101739999998</v>
      </c>
      <c r="F145" s="450">
        <v>224466.78505636999</v>
      </c>
      <c r="G145" s="451">
        <v>33024.748068829998</v>
      </c>
      <c r="H145" s="450">
        <v>41146.682582000001</v>
      </c>
      <c r="I145" s="450">
        <v>38700.773186999999</v>
      </c>
      <c r="J145" s="450">
        <v>54671.208939999997</v>
      </c>
      <c r="K145" s="450">
        <v>23967.818525799998</v>
      </c>
      <c r="L145" s="451">
        <v>16603.074374150001</v>
      </c>
      <c r="M145" s="450">
        <v>11108.09031195</v>
      </c>
      <c r="N145" s="450">
        <v>21995.363249999999</v>
      </c>
      <c r="O145" s="450">
        <v>14055.129958649999</v>
      </c>
      <c r="P145" s="450">
        <v>14238.37229539</v>
      </c>
      <c r="Q145" s="451">
        <v>4725.6196490000002</v>
      </c>
      <c r="R145" s="450">
        <v>16520.096723999999</v>
      </c>
      <c r="S145" s="450">
        <v>14527.994006999999</v>
      </c>
      <c r="T145" s="450">
        <v>2811.68774282</v>
      </c>
      <c r="U145" s="450">
        <v>10245.951918999999</v>
      </c>
      <c r="V145" s="451">
        <v>9688.5045289999998</v>
      </c>
      <c r="W145" s="450">
        <v>10941.231092</v>
      </c>
      <c r="X145" s="450">
        <v>8849.6532320000006</v>
      </c>
      <c r="Y145" s="450">
        <v>5319.8515180000004</v>
      </c>
      <c r="Z145" s="450">
        <v>6213.0310129999998</v>
      </c>
      <c r="AA145" s="451">
        <v>5573.1328270000004</v>
      </c>
      <c r="AB145" s="450">
        <v>4162.8124129999997</v>
      </c>
      <c r="AC145" s="450">
        <v>3651.3451650000002</v>
      </c>
      <c r="AD145" s="450">
        <v>4104.6248459999997</v>
      </c>
      <c r="AE145" s="450">
        <v>3593.9807602300002</v>
      </c>
      <c r="AF145" s="451">
        <v>1772.460002</v>
      </c>
      <c r="AG145" s="450">
        <v>785.68867399999999</v>
      </c>
      <c r="AH145" s="450">
        <v>3038.6441599999998</v>
      </c>
      <c r="AI145" s="450">
        <v>574.35926300000006</v>
      </c>
      <c r="AJ145" s="450">
        <v>948.71319400000004</v>
      </c>
      <c r="AK145" s="451">
        <v>318.542441</v>
      </c>
      <c r="AL145" s="450">
        <v>1303.9739004999999</v>
      </c>
      <c r="AM145" s="450">
        <v>523.48887653999998</v>
      </c>
      <c r="AN145" s="450">
        <v>231.56239500000001</v>
      </c>
      <c r="AO145" s="450">
        <v>2171.4371510000001</v>
      </c>
      <c r="AP145" s="451">
        <v>776.49573473999999</v>
      </c>
      <c r="AQ145" s="450">
        <v>394.43467199999998</v>
      </c>
      <c r="AR145" s="450">
        <v>232.73268999999999</v>
      </c>
      <c r="AS145" s="450">
        <v>291.58074169000002</v>
      </c>
      <c r="AT145" s="450">
        <v>119.40060200000001</v>
      </c>
      <c r="AU145" s="451">
        <v>600.952</v>
      </c>
      <c r="AV145" s="450">
        <v>178.20093399999999</v>
      </c>
      <c r="AW145" s="450">
        <v>136.486189</v>
      </c>
      <c r="AX145" s="450">
        <v>1.0461441600000001</v>
      </c>
      <c r="AY145" s="450">
        <v>0</v>
      </c>
      <c r="AZ145" s="451">
        <v>0</v>
      </c>
      <c r="BA145" s="450">
        <v>7.1532083699999998</v>
      </c>
      <c r="BB145" s="450">
        <v>0</v>
      </c>
      <c r="BC145" s="451">
        <v>24.651636</v>
      </c>
      <c r="BD145" s="93"/>
      <c r="BE145" s="93">
        <v>0</v>
      </c>
      <c r="BF145" s="93">
        <v>0</v>
      </c>
      <c r="BG145" s="93">
        <v>0</v>
      </c>
      <c r="BH145" s="93">
        <v>0</v>
      </c>
      <c r="BI145" s="93">
        <v>0</v>
      </c>
      <c r="BJ145" s="93">
        <v>0</v>
      </c>
      <c r="BK145" s="93">
        <v>0</v>
      </c>
      <c r="BL145" s="93">
        <v>0</v>
      </c>
      <c r="BM145" s="93">
        <v>0</v>
      </c>
      <c r="BN145" s="93">
        <v>0</v>
      </c>
      <c r="BO145" s="93">
        <v>0</v>
      </c>
      <c r="BP145" s="93">
        <v>0</v>
      </c>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row>
    <row r="146" spans="1:104" ht="20.45" customHeight="1">
      <c r="B146" s="417" t="s">
        <v>444</v>
      </c>
      <c r="C146" s="452">
        <v>137645.90385517999</v>
      </c>
      <c r="D146" s="453">
        <v>22705.851213620001</v>
      </c>
      <c r="E146" s="453">
        <v>14865.305665</v>
      </c>
      <c r="F146" s="453">
        <v>15010.2480896</v>
      </c>
      <c r="G146" s="454">
        <v>5222.6443835099999</v>
      </c>
      <c r="H146" s="453">
        <v>12270.132282</v>
      </c>
      <c r="I146" s="453">
        <v>10479.213473</v>
      </c>
      <c r="J146" s="453">
        <v>24070.006219999999</v>
      </c>
      <c r="K146" s="453">
        <v>6943.59516368</v>
      </c>
      <c r="L146" s="454">
        <v>3682.7328100999998</v>
      </c>
      <c r="M146" s="453">
        <v>3467.1420593100001</v>
      </c>
      <c r="N146" s="453">
        <v>1075.124791</v>
      </c>
      <c r="O146" s="453">
        <v>1168.1520191700001</v>
      </c>
      <c r="P146" s="453">
        <v>42.241355670000004</v>
      </c>
      <c r="Q146" s="454">
        <v>2717.5254100000002</v>
      </c>
      <c r="R146" s="453">
        <v>120.562707</v>
      </c>
      <c r="S146" s="453">
        <v>1176.556208</v>
      </c>
      <c r="T146" s="453">
        <v>2110.2882004799999</v>
      </c>
      <c r="U146" s="453">
        <v>270.41614199999998</v>
      </c>
      <c r="V146" s="454">
        <v>1197.11862</v>
      </c>
      <c r="W146" s="453">
        <v>2593.720022</v>
      </c>
      <c r="X146" s="453">
        <v>2459.1344469999999</v>
      </c>
      <c r="Y146" s="453">
        <v>0</v>
      </c>
      <c r="Z146" s="453">
        <v>2171.5237299999999</v>
      </c>
      <c r="AA146" s="454">
        <v>30.249614000000001</v>
      </c>
      <c r="AB146" s="453">
        <v>59.171646000000003</v>
      </c>
      <c r="AC146" s="453">
        <v>103.86656000000001</v>
      </c>
      <c r="AD146" s="453">
        <v>6.0549999999999996E-3</v>
      </c>
      <c r="AE146" s="453">
        <v>179.72455031999999</v>
      </c>
      <c r="AF146" s="454">
        <v>286.80777999999998</v>
      </c>
      <c r="AG146" s="453">
        <v>11.585884</v>
      </c>
      <c r="AH146" s="453">
        <v>1.0127109999999999</v>
      </c>
      <c r="AI146" s="453">
        <v>0</v>
      </c>
      <c r="AJ146" s="453">
        <v>180.15124399999999</v>
      </c>
      <c r="AK146" s="454">
        <v>315.99448699999999</v>
      </c>
      <c r="AL146" s="453">
        <v>19.145877579999997</v>
      </c>
      <c r="AM146" s="453">
        <v>2.1402299900000004</v>
      </c>
      <c r="AN146" s="453">
        <v>35.102533000000001</v>
      </c>
      <c r="AO146" s="453">
        <v>94.631611000000007</v>
      </c>
      <c r="AP146" s="454">
        <v>0</v>
      </c>
      <c r="AQ146" s="453">
        <v>5.0210000000000003E-3</v>
      </c>
      <c r="AR146" s="453">
        <v>33.720350000000003</v>
      </c>
      <c r="AS146" s="453">
        <v>41.877733520000007</v>
      </c>
      <c r="AT146" s="453">
        <v>113.915156</v>
      </c>
      <c r="AU146" s="454">
        <v>291.03502400000002</v>
      </c>
      <c r="AV146" s="453">
        <v>0</v>
      </c>
      <c r="AW146" s="453">
        <v>25.561481000000001</v>
      </c>
      <c r="AX146" s="453">
        <v>0.96329463000000004</v>
      </c>
      <c r="AY146" s="453">
        <v>0</v>
      </c>
      <c r="AZ146" s="454">
        <v>0</v>
      </c>
      <c r="BA146" s="453">
        <v>0</v>
      </c>
      <c r="BB146" s="453">
        <v>0</v>
      </c>
      <c r="BC146" s="454">
        <v>0</v>
      </c>
      <c r="BE146" s="85">
        <v>0</v>
      </c>
      <c r="BF146" s="85">
        <v>0</v>
      </c>
      <c r="BG146" s="85">
        <v>0</v>
      </c>
      <c r="BH146" s="85">
        <v>0</v>
      </c>
      <c r="BI146" s="85">
        <v>0</v>
      </c>
      <c r="BJ146" s="85">
        <v>0</v>
      </c>
      <c r="BK146" s="85">
        <v>0</v>
      </c>
      <c r="BL146" s="85">
        <v>0</v>
      </c>
      <c r="BM146" s="85">
        <v>0</v>
      </c>
      <c r="BN146" s="85">
        <v>0</v>
      </c>
      <c r="BO146" s="85">
        <v>0</v>
      </c>
      <c r="BP146" s="85">
        <v>0</v>
      </c>
    </row>
    <row r="147" spans="1:104" ht="20.45" customHeight="1">
      <c r="B147" s="417" t="s">
        <v>445</v>
      </c>
      <c r="C147" s="452">
        <v>172667.41479914999</v>
      </c>
      <c r="D147" s="453">
        <v>20820.52513826</v>
      </c>
      <c r="E147" s="453">
        <v>22666.432961999999</v>
      </c>
      <c r="F147" s="453">
        <v>22992.46514013</v>
      </c>
      <c r="G147" s="454">
        <v>10586.55121829</v>
      </c>
      <c r="H147" s="453">
        <v>16635.036672999999</v>
      </c>
      <c r="I147" s="453">
        <v>11260.143561999999</v>
      </c>
      <c r="J147" s="453">
        <v>4262.9232679999996</v>
      </c>
      <c r="K147" s="453">
        <v>4268.9965536600002</v>
      </c>
      <c r="L147" s="454">
        <v>8886.6662140900007</v>
      </c>
      <c r="M147" s="453">
        <v>3757.5075112099998</v>
      </c>
      <c r="N147" s="453">
        <v>2891.6636520000002</v>
      </c>
      <c r="O147" s="453">
        <v>7038.1702254900001</v>
      </c>
      <c r="P147" s="453">
        <v>1995.37455686</v>
      </c>
      <c r="Q147" s="454">
        <v>365.22254500000003</v>
      </c>
      <c r="R147" s="453">
        <v>3544.2756890000001</v>
      </c>
      <c r="S147" s="453">
        <v>4992.3082839999997</v>
      </c>
      <c r="T147" s="453">
        <v>131.89239290999998</v>
      </c>
      <c r="U147" s="453">
        <v>1100.329346</v>
      </c>
      <c r="V147" s="454">
        <v>3814.2549130000002</v>
      </c>
      <c r="W147" s="453">
        <v>3561.1993130000001</v>
      </c>
      <c r="X147" s="453">
        <v>2032.5196860000001</v>
      </c>
      <c r="Y147" s="453">
        <v>0</v>
      </c>
      <c r="Z147" s="453">
        <v>1592.686228</v>
      </c>
      <c r="AA147" s="454">
        <v>187.985376</v>
      </c>
      <c r="AB147" s="453">
        <v>1277.1996360000001</v>
      </c>
      <c r="AC147" s="453">
        <v>2155.2207189999999</v>
      </c>
      <c r="AD147" s="453">
        <v>0</v>
      </c>
      <c r="AE147" s="453">
        <v>2537.7833196500001</v>
      </c>
      <c r="AF147" s="454">
        <v>1400.7931410000001</v>
      </c>
      <c r="AG147" s="453">
        <v>657.37940500000002</v>
      </c>
      <c r="AH147" s="453">
        <v>1451.4934840000001</v>
      </c>
      <c r="AI147" s="453">
        <v>0</v>
      </c>
      <c r="AJ147" s="453">
        <v>732.51758500000005</v>
      </c>
      <c r="AK147" s="454">
        <v>0</v>
      </c>
      <c r="AL147" s="453">
        <v>1057.2649580100001</v>
      </c>
      <c r="AM147" s="453">
        <v>465.53764457</v>
      </c>
      <c r="AN147" s="453">
        <v>66.63852</v>
      </c>
      <c r="AO147" s="453">
        <v>635.07255699999996</v>
      </c>
      <c r="AP147" s="454">
        <v>510.15180801999998</v>
      </c>
      <c r="AQ147" s="453">
        <v>0</v>
      </c>
      <c r="AR147" s="453">
        <v>12.274369</v>
      </c>
      <c r="AS147" s="453">
        <v>0</v>
      </c>
      <c r="AT147" s="453">
        <v>0</v>
      </c>
      <c r="AU147" s="454">
        <v>179.69119599999999</v>
      </c>
      <c r="AV147" s="453">
        <v>8.7622630000000008</v>
      </c>
      <c r="AW147" s="453">
        <v>110.57531899999999</v>
      </c>
      <c r="AX147" s="453">
        <v>0</v>
      </c>
      <c r="AY147" s="453">
        <v>0</v>
      </c>
      <c r="AZ147" s="454">
        <v>0</v>
      </c>
      <c r="BA147" s="453">
        <v>0</v>
      </c>
      <c r="BB147" s="453">
        <v>0</v>
      </c>
      <c r="BC147" s="454">
        <v>23.928426999999999</v>
      </c>
      <c r="BE147" s="85">
        <v>0</v>
      </c>
      <c r="BF147" s="85">
        <v>0</v>
      </c>
      <c r="BG147" s="85">
        <v>0</v>
      </c>
      <c r="BH147" s="85">
        <v>0</v>
      </c>
      <c r="BI147" s="85">
        <v>0</v>
      </c>
      <c r="BJ147" s="85">
        <v>0</v>
      </c>
      <c r="BK147" s="85">
        <v>0</v>
      </c>
      <c r="BL147" s="85">
        <v>0</v>
      </c>
      <c r="BM147" s="85">
        <v>0</v>
      </c>
      <c r="BN147" s="85">
        <v>0</v>
      </c>
      <c r="BO147" s="85">
        <v>0</v>
      </c>
      <c r="BP147" s="85">
        <v>0</v>
      </c>
    </row>
    <row r="148" spans="1:104" ht="20.45" customHeight="1">
      <c r="B148" s="417" t="s">
        <v>446</v>
      </c>
      <c r="C148" s="452">
        <v>31690.031051699996</v>
      </c>
      <c r="D148" s="453">
        <v>1247.8694531600001</v>
      </c>
      <c r="E148" s="453">
        <v>4101.8849840000003</v>
      </c>
      <c r="F148" s="453">
        <v>710.76747621000004</v>
      </c>
      <c r="G148" s="454">
        <v>1906.7742803800002</v>
      </c>
      <c r="H148" s="453">
        <v>2939.886747</v>
      </c>
      <c r="I148" s="453">
        <v>910.70382199999995</v>
      </c>
      <c r="J148" s="453">
        <v>2695.1641159999999</v>
      </c>
      <c r="K148" s="453">
        <v>2713.38691075</v>
      </c>
      <c r="L148" s="454">
        <v>3331.7499943600001</v>
      </c>
      <c r="M148" s="453">
        <v>58.267433140000001</v>
      </c>
      <c r="N148" s="453">
        <v>178.172313</v>
      </c>
      <c r="O148" s="453">
        <v>256.02635645999999</v>
      </c>
      <c r="P148" s="453">
        <v>169.16357199000001</v>
      </c>
      <c r="Q148" s="454">
        <v>230.911182</v>
      </c>
      <c r="R148" s="453">
        <v>330.35832599999998</v>
      </c>
      <c r="S148" s="453">
        <v>7.6786750000000001</v>
      </c>
      <c r="T148" s="453">
        <v>264.18164191</v>
      </c>
      <c r="U148" s="453">
        <v>9.3802070000000004</v>
      </c>
      <c r="V148" s="454">
        <v>1322.736404</v>
      </c>
      <c r="W148" s="453">
        <v>856.24301200000002</v>
      </c>
      <c r="X148" s="453">
        <v>2919.0684489999999</v>
      </c>
      <c r="Y148" s="453">
        <v>9.0268709999999999</v>
      </c>
      <c r="Z148" s="453">
        <v>306.47287899999998</v>
      </c>
      <c r="AA148" s="454">
        <v>1833.844257</v>
      </c>
      <c r="AB148" s="453">
        <v>9.1823429999999995</v>
      </c>
      <c r="AC148" s="453">
        <v>18.064342</v>
      </c>
      <c r="AD148" s="453">
        <v>0</v>
      </c>
      <c r="AE148" s="453">
        <v>619.45215084000006</v>
      </c>
      <c r="AF148" s="454">
        <v>3.9176700000000002</v>
      </c>
      <c r="AG148" s="453">
        <v>0.56048600000000004</v>
      </c>
      <c r="AH148" s="453">
        <v>380.882338</v>
      </c>
      <c r="AI148" s="453">
        <v>0.26446199999999997</v>
      </c>
      <c r="AJ148" s="453">
        <v>2.6555689999999998</v>
      </c>
      <c r="AK148" s="454">
        <v>0</v>
      </c>
      <c r="AL148" s="453">
        <v>144.67190525999999</v>
      </c>
      <c r="AM148" s="453">
        <v>53.623194159999997</v>
      </c>
      <c r="AN148" s="453">
        <v>67.215709000000004</v>
      </c>
      <c r="AO148" s="453">
        <v>29.644624</v>
      </c>
      <c r="AP148" s="454">
        <v>223.38795513999997</v>
      </c>
      <c r="AQ148" s="453">
        <v>303.63106199999999</v>
      </c>
      <c r="AR148" s="453">
        <v>134.63104799999999</v>
      </c>
      <c r="AS148" s="453">
        <v>211.67705183000001</v>
      </c>
      <c r="AT148" s="453">
        <v>4.4653590000000003</v>
      </c>
      <c r="AU148" s="454">
        <v>0</v>
      </c>
      <c r="AV148" s="453">
        <v>165.684484</v>
      </c>
      <c r="AW148" s="453">
        <v>5.2430000000000003E-3</v>
      </c>
      <c r="AX148" s="453">
        <v>0</v>
      </c>
      <c r="AY148" s="453">
        <v>0</v>
      </c>
      <c r="AZ148" s="454">
        <v>0</v>
      </c>
      <c r="BA148" s="453">
        <v>6.6946931100000002</v>
      </c>
      <c r="BB148" s="453">
        <v>0</v>
      </c>
      <c r="BC148" s="454">
        <v>0</v>
      </c>
      <c r="BE148" s="85">
        <v>0</v>
      </c>
      <c r="BF148" s="85">
        <v>0</v>
      </c>
      <c r="BG148" s="85">
        <v>0</v>
      </c>
      <c r="BH148" s="85">
        <v>0</v>
      </c>
      <c r="BI148" s="85">
        <v>0</v>
      </c>
      <c r="BJ148" s="85">
        <v>0</v>
      </c>
      <c r="BK148" s="85">
        <v>0</v>
      </c>
      <c r="BL148" s="85">
        <v>0</v>
      </c>
      <c r="BM148" s="85">
        <v>0</v>
      </c>
      <c r="BN148" s="85">
        <v>0</v>
      </c>
      <c r="BO148" s="85">
        <v>0</v>
      </c>
      <c r="BP148" s="85">
        <v>0</v>
      </c>
    </row>
    <row r="149" spans="1:104" ht="20.45" customHeight="1">
      <c r="B149" s="417" t="s">
        <v>447</v>
      </c>
      <c r="C149" s="452">
        <v>44474.599569380007</v>
      </c>
      <c r="D149" s="453">
        <v>15859.159912229999</v>
      </c>
      <c r="E149" s="453">
        <v>11492.465708</v>
      </c>
      <c r="F149" s="453">
        <v>2559.9244400500002</v>
      </c>
      <c r="G149" s="454">
        <v>0</v>
      </c>
      <c r="H149" s="453">
        <v>2974.513543</v>
      </c>
      <c r="I149" s="453">
        <v>4686.3174010000002</v>
      </c>
      <c r="J149" s="453">
        <v>1585.0941969999999</v>
      </c>
      <c r="K149" s="453">
        <v>225.27303322999998</v>
      </c>
      <c r="L149" s="454">
        <v>0</v>
      </c>
      <c r="M149" s="453">
        <v>0</v>
      </c>
      <c r="N149" s="453">
        <v>467.26993700000003</v>
      </c>
      <c r="O149" s="453">
        <v>382.17385611999998</v>
      </c>
      <c r="P149" s="453">
        <v>350.94537210000004</v>
      </c>
      <c r="Q149" s="454">
        <v>0</v>
      </c>
      <c r="R149" s="453">
        <v>60.380474999999997</v>
      </c>
      <c r="S149" s="453">
        <v>0</v>
      </c>
      <c r="T149" s="453">
        <v>0</v>
      </c>
      <c r="U149" s="453">
        <v>2.3261259999999999</v>
      </c>
      <c r="V149" s="454">
        <v>156.88636099999999</v>
      </c>
      <c r="W149" s="453">
        <v>151.86347000000001</v>
      </c>
      <c r="X149" s="453">
        <v>3.6034489999999999</v>
      </c>
      <c r="Y149" s="453">
        <v>0</v>
      </c>
      <c r="Z149" s="453">
        <v>0</v>
      </c>
      <c r="AA149" s="454">
        <v>1238.135702</v>
      </c>
      <c r="AB149" s="453">
        <v>1064.132212</v>
      </c>
      <c r="AC149" s="453">
        <v>0</v>
      </c>
      <c r="AD149" s="453">
        <v>55.599114</v>
      </c>
      <c r="AE149" s="453">
        <v>147.20665815000001</v>
      </c>
      <c r="AF149" s="454">
        <v>0</v>
      </c>
      <c r="AG149" s="453">
        <v>0</v>
      </c>
      <c r="AH149" s="453">
        <v>835.15753099999995</v>
      </c>
      <c r="AI149" s="453">
        <v>0</v>
      </c>
      <c r="AJ149" s="453">
        <v>0</v>
      </c>
      <c r="AK149" s="454">
        <v>0</v>
      </c>
      <c r="AL149" s="453">
        <v>71.969540499999994</v>
      </c>
      <c r="AM149" s="453">
        <v>0</v>
      </c>
      <c r="AN149" s="453">
        <v>47.470444000000001</v>
      </c>
      <c r="AO149" s="453">
        <v>0</v>
      </c>
      <c r="AP149" s="454">
        <v>0</v>
      </c>
      <c r="AQ149" s="453">
        <v>56.731087000000002</v>
      </c>
      <c r="AR149" s="453">
        <v>0</v>
      </c>
      <c r="AS149" s="453">
        <v>0</v>
      </c>
      <c r="AT149" s="453">
        <v>0</v>
      </c>
      <c r="AU149" s="454">
        <v>0</v>
      </c>
      <c r="AV149" s="453">
        <v>0</v>
      </c>
      <c r="AW149" s="453">
        <v>0</v>
      </c>
      <c r="AX149" s="453">
        <v>0</v>
      </c>
      <c r="AY149" s="453">
        <v>0</v>
      </c>
      <c r="AZ149" s="454">
        <v>0</v>
      </c>
      <c r="BA149" s="453">
        <v>0</v>
      </c>
      <c r="BB149" s="453">
        <v>0</v>
      </c>
      <c r="BC149" s="454">
        <v>0</v>
      </c>
      <c r="BE149" s="85">
        <v>0</v>
      </c>
      <c r="BF149" s="85">
        <v>0</v>
      </c>
      <c r="BG149" s="85">
        <v>0</v>
      </c>
      <c r="BH149" s="85">
        <v>0</v>
      </c>
      <c r="BI149" s="85">
        <v>0</v>
      </c>
      <c r="BJ149" s="85">
        <v>0</v>
      </c>
      <c r="BK149" s="85">
        <v>0</v>
      </c>
      <c r="BL149" s="85">
        <v>0</v>
      </c>
      <c r="BM149" s="85">
        <v>0</v>
      </c>
      <c r="BN149" s="85">
        <v>0</v>
      </c>
      <c r="BO149" s="85">
        <v>0</v>
      </c>
      <c r="BP149" s="85">
        <v>0</v>
      </c>
    </row>
    <row r="150" spans="1:104" ht="20.45" customHeight="1">
      <c r="B150" s="417" t="s">
        <v>448</v>
      </c>
      <c r="C150" s="452">
        <v>2571.6187493800003</v>
      </c>
      <c r="D150" s="453">
        <v>153.77218171000001</v>
      </c>
      <c r="E150" s="453">
        <v>423.10838899999999</v>
      </c>
      <c r="F150" s="453">
        <v>255.10226055999999</v>
      </c>
      <c r="G150" s="454">
        <v>56.767319020000002</v>
      </c>
      <c r="H150" s="453">
        <v>42.512355999999997</v>
      </c>
      <c r="I150" s="453">
        <v>0</v>
      </c>
      <c r="J150" s="453">
        <v>31.193055999999999</v>
      </c>
      <c r="K150" s="453">
        <v>495.2358926</v>
      </c>
      <c r="L150" s="454">
        <v>0</v>
      </c>
      <c r="M150" s="453">
        <v>0</v>
      </c>
      <c r="N150" s="453">
        <v>0</v>
      </c>
      <c r="O150" s="453">
        <v>4.1604273100000002</v>
      </c>
      <c r="P150" s="453">
        <v>0</v>
      </c>
      <c r="Q150" s="454">
        <v>213.15924899999999</v>
      </c>
      <c r="R150" s="453">
        <v>28.303668999999999</v>
      </c>
      <c r="S150" s="453">
        <v>414.10689300000001</v>
      </c>
      <c r="T150" s="453">
        <v>0</v>
      </c>
      <c r="U150" s="453">
        <v>32.829980999999997</v>
      </c>
      <c r="V150" s="454">
        <v>6.4431079999999996</v>
      </c>
      <c r="W150" s="453">
        <v>1.8984620000000001</v>
      </c>
      <c r="X150" s="453">
        <v>9.0516860000000001</v>
      </c>
      <c r="Y150" s="453">
        <v>83.761758</v>
      </c>
      <c r="Z150" s="453">
        <v>0</v>
      </c>
      <c r="AA150" s="454">
        <v>0</v>
      </c>
      <c r="AB150" s="453">
        <v>2.2129470000000002</v>
      </c>
      <c r="AC150" s="453">
        <v>0</v>
      </c>
      <c r="AD150" s="453">
        <v>0</v>
      </c>
      <c r="AE150" s="453">
        <v>0</v>
      </c>
      <c r="AF150" s="454">
        <v>1.253E-3</v>
      </c>
      <c r="AG150" s="453">
        <v>92.687218000000001</v>
      </c>
      <c r="AH150" s="453">
        <v>0</v>
      </c>
      <c r="AI150" s="453">
        <v>216.87332799999999</v>
      </c>
      <c r="AJ150" s="453">
        <v>0</v>
      </c>
      <c r="AK150" s="454">
        <v>0</v>
      </c>
      <c r="AL150" s="453">
        <v>0</v>
      </c>
      <c r="AM150" s="453">
        <v>0.47359217999999997</v>
      </c>
      <c r="AN150" s="453">
        <v>0</v>
      </c>
      <c r="AO150" s="453">
        <v>7.9637229999999999</v>
      </c>
      <c r="AP150" s="454">
        <v>0</v>
      </c>
      <c r="AQ150" s="453">
        <v>0</v>
      </c>
      <c r="AR150" s="453">
        <v>0</v>
      </c>
      <c r="AS150" s="453">
        <v>0</v>
      </c>
      <c r="AT150" s="453">
        <v>0</v>
      </c>
      <c r="AU150" s="454">
        <v>0</v>
      </c>
      <c r="AV150" s="453">
        <v>0</v>
      </c>
      <c r="AW150" s="453">
        <v>0</v>
      </c>
      <c r="AX150" s="453">
        <v>0</v>
      </c>
      <c r="AY150" s="453">
        <v>0</v>
      </c>
      <c r="AZ150" s="454">
        <v>0</v>
      </c>
      <c r="BA150" s="453">
        <v>0</v>
      </c>
      <c r="BB150" s="453">
        <v>0</v>
      </c>
      <c r="BC150" s="454">
        <v>0</v>
      </c>
      <c r="BE150" s="85">
        <v>0</v>
      </c>
      <c r="BF150" s="85">
        <v>0</v>
      </c>
      <c r="BG150" s="85">
        <v>0</v>
      </c>
      <c r="BH150" s="85">
        <v>0</v>
      </c>
      <c r="BI150" s="85">
        <v>0</v>
      </c>
      <c r="BJ150" s="85">
        <v>0</v>
      </c>
      <c r="BK150" s="85">
        <v>0</v>
      </c>
      <c r="BL150" s="85">
        <v>0</v>
      </c>
      <c r="BM150" s="85">
        <v>0</v>
      </c>
      <c r="BN150" s="85">
        <v>0</v>
      </c>
      <c r="BO150" s="85">
        <v>0</v>
      </c>
      <c r="BP150" s="85">
        <v>0</v>
      </c>
    </row>
    <row r="151" spans="1:104" ht="20.45" customHeight="1">
      <c r="B151" s="417" t="s">
        <v>449</v>
      </c>
      <c r="C151" s="452">
        <v>0</v>
      </c>
      <c r="D151" s="453">
        <v>0</v>
      </c>
      <c r="E151" s="453">
        <v>0</v>
      </c>
      <c r="F151" s="453">
        <v>0</v>
      </c>
      <c r="G151" s="454">
        <v>0</v>
      </c>
      <c r="H151" s="453">
        <v>0</v>
      </c>
      <c r="I151" s="453">
        <v>0</v>
      </c>
      <c r="J151" s="453">
        <v>0</v>
      </c>
      <c r="K151" s="453">
        <v>0</v>
      </c>
      <c r="L151" s="454">
        <v>0</v>
      </c>
      <c r="M151" s="453">
        <v>0</v>
      </c>
      <c r="N151" s="453">
        <v>0</v>
      </c>
      <c r="O151" s="453">
        <v>0</v>
      </c>
      <c r="P151" s="453">
        <v>0</v>
      </c>
      <c r="Q151" s="454">
        <v>0</v>
      </c>
      <c r="R151" s="453">
        <v>0</v>
      </c>
      <c r="S151" s="453">
        <v>0</v>
      </c>
      <c r="T151" s="453">
        <v>0</v>
      </c>
      <c r="U151" s="453">
        <v>0</v>
      </c>
      <c r="V151" s="454">
        <v>0</v>
      </c>
      <c r="W151" s="453">
        <v>0</v>
      </c>
      <c r="X151" s="453">
        <v>0</v>
      </c>
      <c r="Y151" s="453">
        <v>0</v>
      </c>
      <c r="Z151" s="453">
        <v>0</v>
      </c>
      <c r="AA151" s="454">
        <v>0</v>
      </c>
      <c r="AB151" s="453">
        <v>0</v>
      </c>
      <c r="AC151" s="453">
        <v>0</v>
      </c>
      <c r="AD151" s="453">
        <v>0</v>
      </c>
      <c r="AE151" s="453">
        <v>0</v>
      </c>
      <c r="AF151" s="454">
        <v>0</v>
      </c>
      <c r="AG151" s="453">
        <v>0</v>
      </c>
      <c r="AH151" s="453">
        <v>0</v>
      </c>
      <c r="AI151" s="453">
        <v>0</v>
      </c>
      <c r="AJ151" s="453">
        <v>0</v>
      </c>
      <c r="AK151" s="454">
        <v>0</v>
      </c>
      <c r="AL151" s="453">
        <v>0</v>
      </c>
      <c r="AM151" s="453">
        <v>0</v>
      </c>
      <c r="AN151" s="453">
        <v>0</v>
      </c>
      <c r="AO151" s="453">
        <v>0</v>
      </c>
      <c r="AP151" s="454">
        <v>0</v>
      </c>
      <c r="AQ151" s="453">
        <v>0</v>
      </c>
      <c r="AR151" s="453">
        <v>0</v>
      </c>
      <c r="AS151" s="453">
        <v>0</v>
      </c>
      <c r="AT151" s="453">
        <v>0</v>
      </c>
      <c r="AU151" s="454">
        <v>0</v>
      </c>
      <c r="AV151" s="453">
        <v>0</v>
      </c>
      <c r="AW151" s="453">
        <v>0</v>
      </c>
      <c r="AX151" s="453">
        <v>0</v>
      </c>
      <c r="AY151" s="453">
        <v>0</v>
      </c>
      <c r="AZ151" s="454">
        <v>0</v>
      </c>
      <c r="BA151" s="453">
        <v>0</v>
      </c>
      <c r="BB151" s="453">
        <v>0</v>
      </c>
      <c r="BC151" s="454">
        <v>0</v>
      </c>
      <c r="BE151" s="85">
        <v>0</v>
      </c>
      <c r="BF151" s="85">
        <v>0</v>
      </c>
      <c r="BG151" s="85">
        <v>0</v>
      </c>
      <c r="BH151" s="85">
        <v>0</v>
      </c>
      <c r="BI151" s="85">
        <v>0</v>
      </c>
      <c r="BJ151" s="85">
        <v>0</v>
      </c>
      <c r="BK151" s="85">
        <v>0</v>
      </c>
      <c r="BL151" s="85">
        <v>0</v>
      </c>
      <c r="BM151" s="85">
        <v>0</v>
      </c>
      <c r="BN151" s="85">
        <v>0</v>
      </c>
      <c r="BO151" s="85">
        <v>0</v>
      </c>
      <c r="BP151" s="85">
        <v>0</v>
      </c>
    </row>
    <row r="152" spans="1:104" ht="20.45" customHeight="1">
      <c r="B152" s="417" t="s">
        <v>450</v>
      </c>
      <c r="C152" s="452">
        <v>191701.84233227</v>
      </c>
      <c r="D152" s="453">
        <v>28277.220226400001</v>
      </c>
      <c r="E152" s="453">
        <v>33524.551317999998</v>
      </c>
      <c r="F152" s="453">
        <v>28908.136698750001</v>
      </c>
      <c r="G152" s="454">
        <v>6583.2360840800002</v>
      </c>
      <c r="H152" s="453">
        <v>4775.9997800000001</v>
      </c>
      <c r="I152" s="453">
        <v>9534.0674569999992</v>
      </c>
      <c r="J152" s="453">
        <v>267.25753600000002</v>
      </c>
      <c r="K152" s="453">
        <v>4502.6091324199997</v>
      </c>
      <c r="L152" s="454">
        <v>406.66014955999998</v>
      </c>
      <c r="M152" s="453">
        <v>2500.0990920900003</v>
      </c>
      <c r="N152" s="453">
        <v>16825.648727</v>
      </c>
      <c r="O152" s="453">
        <v>2420.2902706100003</v>
      </c>
      <c r="P152" s="453">
        <v>11639.28583443</v>
      </c>
      <c r="Q152" s="454">
        <v>496.60794199999998</v>
      </c>
      <c r="R152" s="453">
        <v>9596.6306249999998</v>
      </c>
      <c r="S152" s="453">
        <v>156.12026900000001</v>
      </c>
      <c r="T152" s="453">
        <v>10.275413929999999</v>
      </c>
      <c r="U152" s="453">
        <v>8653.2314970000007</v>
      </c>
      <c r="V152" s="454">
        <v>3147.0919570000001</v>
      </c>
      <c r="W152" s="453">
        <v>3488.382032</v>
      </c>
      <c r="X152" s="453">
        <v>861.01950099999999</v>
      </c>
      <c r="Y152" s="453">
        <v>5187.5139810000001</v>
      </c>
      <c r="Z152" s="453">
        <v>2026.4782720000001</v>
      </c>
      <c r="AA152" s="454">
        <v>0</v>
      </c>
      <c r="AB152" s="453">
        <v>710.78717400000005</v>
      </c>
      <c r="AC152" s="453">
        <v>1374.193544</v>
      </c>
      <c r="AD152" s="453">
        <v>4038.5986200000002</v>
      </c>
      <c r="AE152" s="453">
        <v>0</v>
      </c>
      <c r="AF152" s="454">
        <v>5.9582569999999997</v>
      </c>
      <c r="AG152" s="453">
        <v>12.265345</v>
      </c>
      <c r="AH152" s="453">
        <v>21.144776</v>
      </c>
      <c r="AI152" s="453">
        <v>355.784561</v>
      </c>
      <c r="AJ152" s="453">
        <v>9.0268870000000003</v>
      </c>
      <c r="AK152" s="454">
        <v>0</v>
      </c>
      <c r="AL152" s="453">
        <v>0</v>
      </c>
      <c r="AM152" s="453">
        <v>0</v>
      </c>
      <c r="AN152" s="453">
        <v>0</v>
      </c>
      <c r="AO152" s="453">
        <v>1385.28217</v>
      </c>
      <c r="AP152" s="454">
        <v>0</v>
      </c>
      <c r="AQ152" s="453">
        <v>0</v>
      </c>
      <c r="AR152" s="453">
        <v>0</v>
      </c>
      <c r="AS152" s="453">
        <v>0</v>
      </c>
      <c r="AT152" s="453">
        <v>4.3055999999999997E-2</v>
      </c>
      <c r="AU152" s="454">
        <v>0</v>
      </c>
      <c r="AV152" s="453">
        <v>0</v>
      </c>
      <c r="AW152" s="453">
        <v>0.34414600000000001</v>
      </c>
      <c r="AX152" s="453">
        <v>0</v>
      </c>
      <c r="AY152" s="453">
        <v>0</v>
      </c>
      <c r="AZ152" s="454">
        <v>0</v>
      </c>
      <c r="BA152" s="453">
        <v>0</v>
      </c>
      <c r="BB152" s="453">
        <v>0</v>
      </c>
      <c r="BC152" s="454">
        <v>0</v>
      </c>
      <c r="BE152" s="85">
        <v>0</v>
      </c>
      <c r="BF152" s="85">
        <v>0</v>
      </c>
      <c r="BG152" s="85">
        <v>0</v>
      </c>
      <c r="BH152" s="85">
        <v>0</v>
      </c>
      <c r="BI152" s="85">
        <v>0</v>
      </c>
      <c r="BJ152" s="85">
        <v>0</v>
      </c>
      <c r="BK152" s="85">
        <v>0</v>
      </c>
      <c r="BL152" s="85">
        <v>0</v>
      </c>
      <c r="BM152" s="85">
        <v>0</v>
      </c>
      <c r="BN152" s="85">
        <v>0</v>
      </c>
      <c r="BO152" s="85">
        <v>0</v>
      </c>
      <c r="BP152" s="85">
        <v>0</v>
      </c>
    </row>
    <row r="153" spans="1:104" ht="20.45" customHeight="1">
      <c r="B153" s="417" t="s">
        <v>451</v>
      </c>
      <c r="C153" s="452">
        <v>20793.373794789997</v>
      </c>
      <c r="D153" s="453">
        <v>1899.94731946</v>
      </c>
      <c r="E153" s="453">
        <v>927.91154400000005</v>
      </c>
      <c r="F153" s="453">
        <v>4431.5502786400002</v>
      </c>
      <c r="G153" s="454">
        <v>0</v>
      </c>
      <c r="H153" s="453">
        <v>0</v>
      </c>
      <c r="I153" s="453">
        <v>3.924499</v>
      </c>
      <c r="J153" s="453">
        <v>12531.148459</v>
      </c>
      <c r="K153" s="453">
        <v>0</v>
      </c>
      <c r="L153" s="454">
        <v>1.2278414499999999</v>
      </c>
      <c r="M153" s="453">
        <v>756.11118151999995</v>
      </c>
      <c r="N153" s="453">
        <v>28.952065999999999</v>
      </c>
      <c r="O153" s="453">
        <v>203.98172510000001</v>
      </c>
      <c r="P153" s="453">
        <v>0</v>
      </c>
      <c r="Q153" s="454">
        <v>0</v>
      </c>
      <c r="R153" s="453">
        <v>0.26935799999999999</v>
      </c>
      <c r="S153" s="453">
        <v>0</v>
      </c>
      <c r="T153" s="453">
        <v>0.39872261999999997</v>
      </c>
      <c r="U153" s="453">
        <v>0</v>
      </c>
      <c r="V153" s="454">
        <v>0</v>
      </c>
      <c r="W153" s="453">
        <v>0</v>
      </c>
      <c r="X153" s="453">
        <v>0</v>
      </c>
      <c r="Y153" s="453">
        <v>0</v>
      </c>
      <c r="Z153" s="453">
        <v>0</v>
      </c>
      <c r="AA153" s="454">
        <v>0</v>
      </c>
      <c r="AB153" s="453">
        <v>0</v>
      </c>
      <c r="AC153" s="453">
        <v>0</v>
      </c>
      <c r="AD153" s="453">
        <v>7.9508000000000001</v>
      </c>
      <c r="AE153" s="453">
        <v>0</v>
      </c>
      <c r="AF153" s="454">
        <v>0</v>
      </c>
      <c r="AG153" s="453">
        <v>0</v>
      </c>
      <c r="AH153" s="453">
        <v>0</v>
      </c>
      <c r="AI153" s="453">
        <v>0</v>
      </c>
      <c r="AJ153" s="453">
        <v>0</v>
      </c>
      <c r="AK153" s="454">
        <v>0</v>
      </c>
      <c r="AL153" s="453">
        <v>0</v>
      </c>
      <c r="AM153" s="453">
        <v>0</v>
      </c>
      <c r="AN153" s="453">
        <v>0</v>
      </c>
      <c r="AO153" s="453">
        <v>0</v>
      </c>
      <c r="AP153" s="454">
        <v>0</v>
      </c>
      <c r="AQ153" s="453">
        <v>0</v>
      </c>
      <c r="AR153" s="453">
        <v>0</v>
      </c>
      <c r="AS153" s="453">
        <v>0</v>
      </c>
      <c r="AT153" s="453">
        <v>0</v>
      </c>
      <c r="AU153" s="454">
        <v>0</v>
      </c>
      <c r="AV153" s="453">
        <v>0</v>
      </c>
      <c r="AW153" s="453">
        <v>0</v>
      </c>
      <c r="AX153" s="453">
        <v>0</v>
      </c>
      <c r="AY153" s="453">
        <v>0</v>
      </c>
      <c r="AZ153" s="454">
        <v>0</v>
      </c>
      <c r="BA153" s="453">
        <v>0</v>
      </c>
      <c r="BB153" s="453">
        <v>0</v>
      </c>
      <c r="BC153" s="454">
        <v>0</v>
      </c>
      <c r="BE153" s="85">
        <v>0</v>
      </c>
      <c r="BF153" s="85">
        <v>0</v>
      </c>
      <c r="BG153" s="85">
        <v>0</v>
      </c>
      <c r="BH153" s="85">
        <v>0</v>
      </c>
      <c r="BI153" s="85">
        <v>0</v>
      </c>
      <c r="BJ153" s="85">
        <v>0</v>
      </c>
      <c r="BK153" s="85">
        <v>0</v>
      </c>
      <c r="BL153" s="85">
        <v>0</v>
      </c>
      <c r="BM153" s="85">
        <v>0</v>
      </c>
      <c r="BN153" s="85">
        <v>0</v>
      </c>
      <c r="BO153" s="85">
        <v>0</v>
      </c>
      <c r="BP153" s="85">
        <v>0</v>
      </c>
    </row>
    <row r="154" spans="1:104" ht="20.45" customHeight="1">
      <c r="B154" s="417" t="s">
        <v>452</v>
      </c>
      <c r="C154" s="452">
        <v>157988.8708185</v>
      </c>
      <c r="D154" s="453">
        <v>2764.13762438</v>
      </c>
      <c r="E154" s="453">
        <v>0</v>
      </c>
      <c r="F154" s="453">
        <v>144166.16424578</v>
      </c>
      <c r="G154" s="454">
        <v>0</v>
      </c>
      <c r="H154" s="453">
        <v>0</v>
      </c>
      <c r="I154" s="453">
        <v>0</v>
      </c>
      <c r="J154" s="453">
        <v>7199.847796</v>
      </c>
      <c r="K154" s="453">
        <v>0</v>
      </c>
      <c r="L154" s="454">
        <v>0</v>
      </c>
      <c r="M154" s="453">
        <v>0</v>
      </c>
      <c r="N154" s="453">
        <v>218.625597</v>
      </c>
      <c r="O154" s="453">
        <v>1339.81742734</v>
      </c>
      <c r="P154" s="453">
        <v>0</v>
      </c>
      <c r="Q154" s="454">
        <v>0</v>
      </c>
      <c r="R154" s="453">
        <v>1787.3581079999999</v>
      </c>
      <c r="S154" s="453">
        <v>0</v>
      </c>
      <c r="T154" s="453">
        <v>0</v>
      </c>
      <c r="U154" s="453">
        <v>4.8822479999999997</v>
      </c>
      <c r="V154" s="454">
        <v>0</v>
      </c>
      <c r="W154" s="453">
        <v>0</v>
      </c>
      <c r="X154" s="453">
        <v>470.68335400000001</v>
      </c>
      <c r="Y154" s="453">
        <v>34.884160999999999</v>
      </c>
      <c r="Z154" s="453">
        <v>0</v>
      </c>
      <c r="AA154" s="454">
        <v>0</v>
      </c>
      <c r="AB154" s="453">
        <v>0</v>
      </c>
      <c r="AC154" s="453">
        <v>0</v>
      </c>
      <c r="AD154" s="453">
        <v>2.4702570000000001</v>
      </c>
      <c r="AE154" s="453">
        <v>0</v>
      </c>
      <c r="AF154" s="454">
        <v>0</v>
      </c>
      <c r="AG154" s="453">
        <v>0</v>
      </c>
      <c r="AH154" s="453">
        <v>0</v>
      </c>
      <c r="AI154" s="453">
        <v>0</v>
      </c>
      <c r="AJ154" s="453">
        <v>0</v>
      </c>
      <c r="AK154" s="454">
        <v>0</v>
      </c>
      <c r="AL154" s="453">
        <v>0</v>
      </c>
      <c r="AM154" s="453">
        <v>0</v>
      </c>
      <c r="AN154" s="453">
        <v>0</v>
      </c>
      <c r="AO154" s="453">
        <v>0</v>
      </c>
      <c r="AP154" s="454">
        <v>0</v>
      </c>
      <c r="AQ154" s="453">
        <v>0</v>
      </c>
      <c r="AR154" s="453">
        <v>0</v>
      </c>
      <c r="AS154" s="453">
        <v>0</v>
      </c>
      <c r="AT154" s="453">
        <v>0</v>
      </c>
      <c r="AU154" s="454">
        <v>0</v>
      </c>
      <c r="AV154" s="453">
        <v>0</v>
      </c>
      <c r="AW154" s="453">
        <v>0</v>
      </c>
      <c r="AX154" s="453">
        <v>0</v>
      </c>
      <c r="AY154" s="453">
        <v>0</v>
      </c>
      <c r="AZ154" s="454">
        <v>0</v>
      </c>
      <c r="BA154" s="453">
        <v>0</v>
      </c>
      <c r="BB154" s="453">
        <v>0</v>
      </c>
      <c r="BC154" s="454">
        <v>0</v>
      </c>
      <c r="BE154" s="85">
        <v>0</v>
      </c>
      <c r="BF154" s="85">
        <v>0</v>
      </c>
      <c r="BG154" s="85">
        <v>0</v>
      </c>
      <c r="BH154" s="85">
        <v>0</v>
      </c>
      <c r="BI154" s="85">
        <v>0</v>
      </c>
      <c r="BJ154" s="85">
        <v>0</v>
      </c>
      <c r="BK154" s="85">
        <v>0</v>
      </c>
      <c r="BL154" s="85">
        <v>0</v>
      </c>
      <c r="BM154" s="85">
        <v>0</v>
      </c>
      <c r="BN154" s="85">
        <v>0</v>
      </c>
      <c r="BO154" s="85">
        <v>0</v>
      </c>
      <c r="BP154" s="85">
        <v>0</v>
      </c>
    </row>
    <row r="155" spans="1:104" ht="20.45" customHeight="1">
      <c r="B155" s="417" t="s">
        <v>453</v>
      </c>
      <c r="C155" s="452">
        <v>4237.2485900299998</v>
      </c>
      <c r="D155" s="453">
        <v>303.95062641999999</v>
      </c>
      <c r="E155" s="453">
        <v>1886.9186340000001</v>
      </c>
      <c r="F155" s="453">
        <v>0</v>
      </c>
      <c r="G155" s="454">
        <v>0</v>
      </c>
      <c r="H155" s="453">
        <v>1.346506</v>
      </c>
      <c r="I155" s="453">
        <v>0</v>
      </c>
      <c r="J155" s="453">
        <v>0</v>
      </c>
      <c r="K155" s="453">
        <v>1332.04121461</v>
      </c>
      <c r="L155" s="454">
        <v>0</v>
      </c>
      <c r="M155" s="453">
        <v>0</v>
      </c>
      <c r="N155" s="453">
        <v>0</v>
      </c>
      <c r="O155" s="453">
        <v>0</v>
      </c>
      <c r="P155" s="453">
        <v>0</v>
      </c>
      <c r="Q155" s="454">
        <v>689.12863700000003</v>
      </c>
      <c r="R155" s="453">
        <v>6.5200000000000002E-4</v>
      </c>
      <c r="S155" s="453">
        <v>19.288219000000002</v>
      </c>
      <c r="T155" s="453">
        <v>0</v>
      </c>
      <c r="U155" s="453">
        <v>0</v>
      </c>
      <c r="V155" s="454">
        <v>0</v>
      </c>
      <c r="W155" s="453">
        <v>0.11677899999999999</v>
      </c>
      <c r="X155" s="453">
        <v>0</v>
      </c>
      <c r="Y155" s="453">
        <v>4.4573219999999996</v>
      </c>
      <c r="Z155" s="453">
        <v>0</v>
      </c>
      <c r="AA155" s="454">
        <v>0</v>
      </c>
      <c r="AB155" s="453">
        <v>0</v>
      </c>
      <c r="AC155" s="453">
        <v>0</v>
      </c>
      <c r="AD155" s="453">
        <v>0</v>
      </c>
      <c r="AE155" s="453">
        <v>0</v>
      </c>
      <c r="AF155" s="454">
        <v>0</v>
      </c>
      <c r="AG155" s="453">
        <v>0</v>
      </c>
      <c r="AH155" s="453">
        <v>0</v>
      </c>
      <c r="AI155" s="453">
        <v>0</v>
      </c>
      <c r="AJ155" s="453">
        <v>0</v>
      </c>
      <c r="AK155" s="454">
        <v>0</v>
      </c>
      <c r="AL155" s="453">
        <v>0</v>
      </c>
      <c r="AM155" s="453">
        <v>0</v>
      </c>
      <c r="AN155" s="453">
        <v>0</v>
      </c>
      <c r="AO155" s="453">
        <v>0</v>
      </c>
      <c r="AP155" s="454">
        <v>0</v>
      </c>
      <c r="AQ155" s="453">
        <v>0</v>
      </c>
      <c r="AR155" s="453">
        <v>0</v>
      </c>
      <c r="AS155" s="453">
        <v>0</v>
      </c>
      <c r="AT155" s="453">
        <v>0</v>
      </c>
      <c r="AU155" s="454">
        <v>0</v>
      </c>
      <c r="AV155" s="453">
        <v>0</v>
      </c>
      <c r="AW155" s="453">
        <v>0</v>
      </c>
      <c r="AX155" s="453">
        <v>0</v>
      </c>
      <c r="AY155" s="453">
        <v>0</v>
      </c>
      <c r="AZ155" s="454">
        <v>0</v>
      </c>
      <c r="BA155" s="453">
        <v>0</v>
      </c>
      <c r="BB155" s="453">
        <v>0</v>
      </c>
      <c r="BC155" s="454">
        <v>0</v>
      </c>
      <c r="BE155" s="85">
        <v>0</v>
      </c>
      <c r="BF155" s="85">
        <v>0</v>
      </c>
      <c r="BG155" s="85">
        <v>0</v>
      </c>
      <c r="BH155" s="85">
        <v>0</v>
      </c>
      <c r="BI155" s="85">
        <v>0</v>
      </c>
      <c r="BJ155" s="85">
        <v>0</v>
      </c>
      <c r="BK155" s="85">
        <v>0</v>
      </c>
      <c r="BL155" s="85">
        <v>0</v>
      </c>
      <c r="BM155" s="85">
        <v>0</v>
      </c>
      <c r="BN155" s="85">
        <v>0</v>
      </c>
      <c r="BO155" s="85">
        <v>0</v>
      </c>
      <c r="BP155" s="85">
        <v>0</v>
      </c>
    </row>
    <row r="156" spans="1:104" ht="20.45" customHeight="1">
      <c r="B156" s="417" t="s">
        <v>437</v>
      </c>
      <c r="C156" s="452">
        <v>3125.1316146300001</v>
      </c>
      <c r="D156" s="453">
        <v>917.74333586</v>
      </c>
      <c r="E156" s="453">
        <v>0</v>
      </c>
      <c r="F156" s="453">
        <v>779.70037411999999</v>
      </c>
      <c r="G156" s="454">
        <v>44.21379365</v>
      </c>
      <c r="H156" s="453">
        <v>0</v>
      </c>
      <c r="I156" s="453">
        <v>0</v>
      </c>
      <c r="J156" s="453">
        <v>1194.686907</v>
      </c>
      <c r="K156" s="453">
        <v>0</v>
      </c>
      <c r="L156" s="454">
        <v>0</v>
      </c>
      <c r="M156" s="453">
        <v>0</v>
      </c>
      <c r="N156" s="453">
        <v>0</v>
      </c>
      <c r="O156" s="453">
        <v>0</v>
      </c>
      <c r="P156" s="453">
        <v>0</v>
      </c>
      <c r="Q156" s="454">
        <v>0</v>
      </c>
      <c r="R156" s="453">
        <v>0</v>
      </c>
      <c r="S156" s="453">
        <v>0</v>
      </c>
      <c r="T156" s="453">
        <v>0</v>
      </c>
      <c r="U156" s="453">
        <v>0</v>
      </c>
      <c r="V156" s="454">
        <v>0</v>
      </c>
      <c r="W156" s="453">
        <v>0</v>
      </c>
      <c r="X156" s="453">
        <v>0</v>
      </c>
      <c r="Y156" s="453">
        <v>0</v>
      </c>
      <c r="Z156" s="453">
        <v>0</v>
      </c>
      <c r="AA156" s="454">
        <v>174.83444800000001</v>
      </c>
      <c r="AB156" s="453">
        <v>0</v>
      </c>
      <c r="AC156" s="453">
        <v>0</v>
      </c>
      <c r="AD156" s="453">
        <v>0</v>
      </c>
      <c r="AE156" s="453">
        <v>0</v>
      </c>
      <c r="AF156" s="454">
        <v>0</v>
      </c>
      <c r="AG156" s="453">
        <v>0</v>
      </c>
      <c r="AH156" s="453">
        <v>0</v>
      </c>
      <c r="AI156" s="453">
        <v>0</v>
      </c>
      <c r="AJ156" s="453">
        <v>0</v>
      </c>
      <c r="AK156" s="454">
        <v>0</v>
      </c>
      <c r="AL156" s="453">
        <v>0</v>
      </c>
      <c r="AM156" s="453">
        <v>0</v>
      </c>
      <c r="AN156" s="453">
        <v>13.952756000000001</v>
      </c>
      <c r="AO156" s="453">
        <v>0</v>
      </c>
      <c r="AP156" s="454">
        <v>0</v>
      </c>
      <c r="AQ156" s="453">
        <v>0</v>
      </c>
      <c r="AR156" s="453">
        <v>0</v>
      </c>
      <c r="AS156" s="453">
        <v>0</v>
      </c>
      <c r="AT156" s="453">
        <v>0</v>
      </c>
      <c r="AU156" s="454">
        <v>0</v>
      </c>
      <c r="AV156" s="453">
        <v>0</v>
      </c>
      <c r="AW156" s="453">
        <v>0</v>
      </c>
      <c r="AX156" s="453">
        <v>0</v>
      </c>
      <c r="AY156" s="453">
        <v>0</v>
      </c>
      <c r="AZ156" s="454">
        <v>0</v>
      </c>
      <c r="BA156" s="453">
        <v>0</v>
      </c>
      <c r="BB156" s="453">
        <v>0</v>
      </c>
      <c r="BC156" s="454">
        <v>0</v>
      </c>
      <c r="BE156" s="85">
        <v>0</v>
      </c>
      <c r="BF156" s="85">
        <v>0</v>
      </c>
      <c r="BG156" s="85">
        <v>0</v>
      </c>
      <c r="BH156" s="85">
        <v>0</v>
      </c>
      <c r="BI156" s="85">
        <v>0</v>
      </c>
      <c r="BJ156" s="85">
        <v>0</v>
      </c>
      <c r="BK156" s="85">
        <v>0</v>
      </c>
      <c r="BL156" s="85">
        <v>0</v>
      </c>
      <c r="BM156" s="85">
        <v>0</v>
      </c>
      <c r="BN156" s="85">
        <v>0</v>
      </c>
      <c r="BO156" s="85">
        <v>0</v>
      </c>
      <c r="BP156" s="85">
        <v>0</v>
      </c>
    </row>
    <row r="157" spans="1:104" ht="20.45" customHeight="1">
      <c r="B157" s="417" t="s">
        <v>454</v>
      </c>
      <c r="C157" s="452">
        <v>15521.41433388</v>
      </c>
      <c r="D157" s="453">
        <v>2621.36043311</v>
      </c>
      <c r="E157" s="453">
        <v>1062.290761</v>
      </c>
      <c r="F157" s="453">
        <v>3053.9966866899999</v>
      </c>
      <c r="G157" s="454">
        <v>1534.1269157500001</v>
      </c>
      <c r="H157" s="453">
        <v>1348.243023</v>
      </c>
      <c r="I157" s="453">
        <v>1291.4704159999999</v>
      </c>
      <c r="J157" s="453">
        <v>20.706251999999999</v>
      </c>
      <c r="K157" s="453">
        <v>106.06765102</v>
      </c>
      <c r="L157" s="454">
        <v>0</v>
      </c>
      <c r="M157" s="453">
        <v>0</v>
      </c>
      <c r="N157" s="453">
        <v>185.278235</v>
      </c>
      <c r="O157" s="453">
        <v>1015.0329827</v>
      </c>
      <c r="P157" s="453">
        <v>0</v>
      </c>
      <c r="Q157" s="454">
        <v>0</v>
      </c>
      <c r="R157" s="453">
        <v>6.3568280000000001</v>
      </c>
      <c r="S157" s="453">
        <v>0</v>
      </c>
      <c r="T157" s="453">
        <v>140.41464646</v>
      </c>
      <c r="U157" s="453">
        <v>25.205100000000002</v>
      </c>
      <c r="V157" s="454">
        <v>0</v>
      </c>
      <c r="W157" s="453">
        <v>245.71727000000001</v>
      </c>
      <c r="X157" s="453">
        <v>1.5431079999999999</v>
      </c>
      <c r="Y157" s="453">
        <v>0</v>
      </c>
      <c r="Z157" s="453">
        <v>116.05802</v>
      </c>
      <c r="AA157" s="454">
        <v>2050.6125550000002</v>
      </c>
      <c r="AB157" s="453">
        <v>0</v>
      </c>
      <c r="AC157" s="453">
        <v>0</v>
      </c>
      <c r="AD157" s="453">
        <v>0</v>
      </c>
      <c r="AE157" s="453">
        <v>109.81408127</v>
      </c>
      <c r="AF157" s="454">
        <v>68.306556</v>
      </c>
      <c r="AG157" s="453">
        <v>5.3892740000000003</v>
      </c>
      <c r="AH157" s="453">
        <v>348.95141999999998</v>
      </c>
      <c r="AI157" s="453">
        <v>0</v>
      </c>
      <c r="AJ157" s="453">
        <v>0</v>
      </c>
      <c r="AK157" s="454">
        <v>0</v>
      </c>
      <c r="AL157" s="453">
        <v>0</v>
      </c>
      <c r="AM157" s="453">
        <v>0.56770187999999999</v>
      </c>
      <c r="AN157" s="453">
        <v>2.8339E-2</v>
      </c>
      <c r="AO157" s="453">
        <v>0</v>
      </c>
      <c r="AP157" s="454">
        <v>0</v>
      </c>
      <c r="AQ157" s="453">
        <v>34.057271</v>
      </c>
      <c r="AR157" s="453">
        <v>0</v>
      </c>
      <c r="AS157" s="453">
        <v>0</v>
      </c>
      <c r="AT157" s="453">
        <v>0</v>
      </c>
      <c r="AU157" s="454">
        <v>129.81880699999999</v>
      </c>
      <c r="AV157" s="453">
        <v>0</v>
      </c>
      <c r="AW157" s="453">
        <v>0</v>
      </c>
      <c r="AX157" s="453">
        <v>0</v>
      </c>
      <c r="AY157" s="453">
        <v>0</v>
      </c>
      <c r="AZ157" s="454">
        <v>0</v>
      </c>
      <c r="BA157" s="453">
        <v>0</v>
      </c>
      <c r="BB157" s="453">
        <v>0</v>
      </c>
      <c r="BC157" s="454">
        <v>0</v>
      </c>
      <c r="BE157" s="85">
        <v>0</v>
      </c>
      <c r="BF157" s="85">
        <v>0</v>
      </c>
      <c r="BG157" s="85">
        <v>0</v>
      </c>
      <c r="BH157" s="85">
        <v>0</v>
      </c>
      <c r="BI157" s="85">
        <v>0</v>
      </c>
      <c r="BJ157" s="85">
        <v>0</v>
      </c>
      <c r="BK157" s="85">
        <v>0</v>
      </c>
      <c r="BL157" s="85">
        <v>0</v>
      </c>
      <c r="BM157" s="85">
        <v>0</v>
      </c>
      <c r="BN157" s="85">
        <v>0</v>
      </c>
      <c r="BO157" s="85">
        <v>0</v>
      </c>
      <c r="BP157" s="85">
        <v>0</v>
      </c>
    </row>
    <row r="158" spans="1:104" ht="20.45" customHeight="1">
      <c r="B158" s="417" t="s">
        <v>455</v>
      </c>
      <c r="C158" s="452">
        <v>22735.654572089999</v>
      </c>
      <c r="D158" s="453">
        <v>1097.6050045899999</v>
      </c>
      <c r="E158" s="453">
        <v>0</v>
      </c>
      <c r="F158" s="453">
        <v>1103.46157096</v>
      </c>
      <c r="G158" s="454">
        <v>6154.3823093000001</v>
      </c>
      <c r="H158" s="453">
        <v>0</v>
      </c>
      <c r="I158" s="453">
        <v>0</v>
      </c>
      <c r="J158" s="453">
        <v>808.52792599999998</v>
      </c>
      <c r="K158" s="453">
        <v>3311.8058446799996</v>
      </c>
      <c r="L158" s="454">
        <v>71.511315870000004</v>
      </c>
      <c r="M158" s="453">
        <v>0</v>
      </c>
      <c r="N158" s="453">
        <v>0</v>
      </c>
      <c r="O158" s="453">
        <v>0</v>
      </c>
      <c r="P158" s="453">
        <v>12.337246650000001</v>
      </c>
      <c r="Q158" s="454">
        <v>0</v>
      </c>
      <c r="R158" s="453">
        <v>1025.9256680000001</v>
      </c>
      <c r="S158" s="453">
        <v>7754.4976989999996</v>
      </c>
      <c r="T158" s="453">
        <v>26.413954929999999</v>
      </c>
      <c r="U158" s="453">
        <v>142.34425300000001</v>
      </c>
      <c r="V158" s="454">
        <v>0</v>
      </c>
      <c r="W158" s="453">
        <v>1.0326999999999999E-2</v>
      </c>
      <c r="X158" s="453">
        <v>85.121009999999998</v>
      </c>
      <c r="Y158" s="453">
        <v>0</v>
      </c>
      <c r="Z158" s="453">
        <v>-10.355152</v>
      </c>
      <c r="AA158" s="454">
        <v>0</v>
      </c>
      <c r="AB158" s="453">
        <v>1017.675645</v>
      </c>
      <c r="AC158" s="453">
        <v>0</v>
      </c>
      <c r="AD158" s="453">
        <v>0</v>
      </c>
      <c r="AE158" s="453">
        <v>0</v>
      </c>
      <c r="AF158" s="454">
        <v>0</v>
      </c>
      <c r="AG158" s="453">
        <v>0</v>
      </c>
      <c r="AH158" s="453">
        <v>0</v>
      </c>
      <c r="AI158" s="453">
        <v>0</v>
      </c>
      <c r="AJ158" s="453">
        <v>0</v>
      </c>
      <c r="AK158" s="454">
        <v>0</v>
      </c>
      <c r="AL158" s="453">
        <v>1.0973910099999999</v>
      </c>
      <c r="AM158" s="453">
        <v>0.52262096000000002</v>
      </c>
      <c r="AN158" s="453">
        <v>0</v>
      </c>
      <c r="AO158" s="453">
        <v>0</v>
      </c>
      <c r="AP158" s="454">
        <v>42.955971579999996</v>
      </c>
      <c r="AQ158" s="453">
        <v>0</v>
      </c>
      <c r="AR158" s="453">
        <v>50.427436999999998</v>
      </c>
      <c r="AS158" s="453">
        <v>36.469502770000005</v>
      </c>
      <c r="AT158" s="453">
        <v>0</v>
      </c>
      <c r="AU158" s="454">
        <v>0</v>
      </c>
      <c r="AV158" s="453">
        <v>2.827115</v>
      </c>
      <c r="AW158" s="453">
        <v>0</v>
      </c>
      <c r="AX158" s="453">
        <v>8.2849530000000005E-2</v>
      </c>
      <c r="AY158" s="453">
        <v>0</v>
      </c>
      <c r="AZ158" s="454">
        <v>0</v>
      </c>
      <c r="BA158" s="453">
        <v>7.0612600000000006E-3</v>
      </c>
      <c r="BB158" s="453">
        <v>0</v>
      </c>
      <c r="BC158" s="454">
        <v>0</v>
      </c>
      <c r="BE158" s="85">
        <v>0</v>
      </c>
      <c r="BF158" s="85">
        <v>0</v>
      </c>
      <c r="BG158" s="85">
        <v>0</v>
      </c>
      <c r="BH158" s="85">
        <v>0</v>
      </c>
      <c r="BI158" s="85">
        <v>0</v>
      </c>
      <c r="BJ158" s="85">
        <v>0</v>
      </c>
      <c r="BK158" s="85">
        <v>0</v>
      </c>
      <c r="BL158" s="85">
        <v>0</v>
      </c>
      <c r="BM158" s="85">
        <v>0</v>
      </c>
      <c r="BN158" s="85">
        <v>0</v>
      </c>
      <c r="BO158" s="85">
        <v>0</v>
      </c>
      <c r="BP158" s="85">
        <v>0</v>
      </c>
    </row>
    <row r="159" spans="1:104" ht="20.45" customHeight="1">
      <c r="B159" s="417" t="s">
        <v>456</v>
      </c>
      <c r="C159" s="452">
        <v>767.55323618999989</v>
      </c>
      <c r="D159" s="453">
        <v>135.29855038999997</v>
      </c>
      <c r="E159" s="453">
        <v>65.248581000000001</v>
      </c>
      <c r="F159" s="453">
        <v>136.07839061999999</v>
      </c>
      <c r="G159" s="454">
        <v>262.46546341999999</v>
      </c>
      <c r="H159" s="453">
        <v>49.231006000000001</v>
      </c>
      <c r="I159" s="453">
        <v>76.554021000000006</v>
      </c>
      <c r="J159" s="453">
        <v>15.196854</v>
      </c>
      <c r="K159" s="453">
        <v>1.20754052</v>
      </c>
      <c r="L159" s="454">
        <v>6.1627854500000003</v>
      </c>
      <c r="M159" s="453">
        <v>0</v>
      </c>
      <c r="N159" s="453">
        <v>0</v>
      </c>
      <c r="O159" s="453">
        <v>1.6388022799999999</v>
      </c>
      <c r="P159" s="453">
        <v>7.0599490000000001E-2</v>
      </c>
      <c r="Q159" s="454">
        <v>0</v>
      </c>
      <c r="R159" s="453">
        <v>0</v>
      </c>
      <c r="S159" s="453">
        <v>0</v>
      </c>
      <c r="T159" s="453">
        <v>12.21898912</v>
      </c>
      <c r="U159" s="453">
        <v>1.054819</v>
      </c>
      <c r="V159" s="454">
        <v>3.4999999999999997E-5</v>
      </c>
      <c r="W159" s="453">
        <v>1.2195119999999999</v>
      </c>
      <c r="X159" s="453">
        <v>1.9940000000000001E-3</v>
      </c>
      <c r="Y159" s="453">
        <v>0</v>
      </c>
      <c r="Z159" s="453">
        <v>0.59742399999999996</v>
      </c>
      <c r="AA159" s="454">
        <v>0</v>
      </c>
      <c r="AB159" s="453">
        <v>1.078948</v>
      </c>
      <c r="AC159" s="453">
        <v>0</v>
      </c>
      <c r="AD159" s="453">
        <v>0</v>
      </c>
      <c r="AE159" s="453">
        <v>0</v>
      </c>
      <c r="AF159" s="454">
        <v>0.52315699999999998</v>
      </c>
      <c r="AG159" s="453">
        <v>0</v>
      </c>
      <c r="AH159" s="453">
        <v>1.9E-3</v>
      </c>
      <c r="AI159" s="453">
        <v>0</v>
      </c>
      <c r="AJ159" s="453">
        <v>0</v>
      </c>
      <c r="AK159" s="454">
        <v>0</v>
      </c>
      <c r="AL159" s="453">
        <v>9.4390000000000001E-4</v>
      </c>
      <c r="AM159" s="453">
        <v>0</v>
      </c>
      <c r="AN159" s="453">
        <v>0</v>
      </c>
      <c r="AO159" s="453">
        <v>1.6862060000000001</v>
      </c>
      <c r="AP159" s="454">
        <v>0</v>
      </c>
      <c r="AQ159" s="453">
        <v>1.0231000000000001E-2</v>
      </c>
      <c r="AR159" s="453">
        <v>6.483E-3</v>
      </c>
      <c r="AS159" s="453">
        <v>0</v>
      </c>
      <c r="AT159" s="453">
        <v>0</v>
      </c>
      <c r="AU159" s="454">
        <v>0</v>
      </c>
      <c r="AV159" s="453">
        <v>0</v>
      </c>
      <c r="AW159" s="453">
        <v>0</v>
      </c>
      <c r="AX159" s="453">
        <v>0</v>
      </c>
      <c r="AY159" s="453">
        <v>0</v>
      </c>
      <c r="AZ159" s="454">
        <v>0</v>
      </c>
      <c r="BA159" s="453">
        <v>0</v>
      </c>
      <c r="BB159" s="453">
        <v>0</v>
      </c>
      <c r="BC159" s="454">
        <v>0</v>
      </c>
      <c r="BE159" s="85">
        <v>0</v>
      </c>
      <c r="BF159" s="85">
        <v>0</v>
      </c>
      <c r="BG159" s="85">
        <v>0</v>
      </c>
      <c r="BH159" s="85">
        <v>0</v>
      </c>
      <c r="BI159" s="85">
        <v>0</v>
      </c>
      <c r="BJ159" s="85">
        <v>0</v>
      </c>
      <c r="BK159" s="85">
        <v>0</v>
      </c>
      <c r="BL159" s="85">
        <v>0</v>
      </c>
      <c r="BM159" s="85">
        <v>0</v>
      </c>
      <c r="BN159" s="85">
        <v>0</v>
      </c>
      <c r="BO159" s="85">
        <v>0</v>
      </c>
      <c r="BP159" s="85">
        <v>0</v>
      </c>
    </row>
    <row r="160" spans="1:104" ht="20.45" customHeight="1">
      <c r="B160" s="417" t="s">
        <v>457</v>
      </c>
      <c r="C160" s="452">
        <v>4335.2994811999997</v>
      </c>
      <c r="D160" s="453">
        <v>408.84544258999995</v>
      </c>
      <c r="E160" s="453">
        <v>686.98319400000003</v>
      </c>
      <c r="F160" s="453">
        <v>359.18940426</v>
      </c>
      <c r="G160" s="454">
        <v>673.58630142999993</v>
      </c>
      <c r="H160" s="453">
        <v>109.780666</v>
      </c>
      <c r="I160" s="453">
        <v>458.378536</v>
      </c>
      <c r="J160" s="453">
        <v>-10.543647</v>
      </c>
      <c r="K160" s="453">
        <v>67.59958863</v>
      </c>
      <c r="L160" s="454">
        <v>216.36326327</v>
      </c>
      <c r="M160" s="453">
        <v>568.96303467999996</v>
      </c>
      <c r="N160" s="453">
        <v>124.627932</v>
      </c>
      <c r="O160" s="453">
        <v>225.68586607</v>
      </c>
      <c r="P160" s="453">
        <v>28.953758199999999</v>
      </c>
      <c r="Q160" s="454">
        <v>13.064684</v>
      </c>
      <c r="R160" s="453">
        <v>19.674619</v>
      </c>
      <c r="S160" s="453">
        <v>7.4377599999999999</v>
      </c>
      <c r="T160" s="453">
        <v>115.60378046</v>
      </c>
      <c r="U160" s="453">
        <v>3.9521999999999999</v>
      </c>
      <c r="V160" s="454">
        <v>43.973131000000002</v>
      </c>
      <c r="W160" s="453">
        <v>40.860892999999997</v>
      </c>
      <c r="X160" s="453">
        <v>7.9065479999999999</v>
      </c>
      <c r="Y160" s="453">
        <v>0.207425</v>
      </c>
      <c r="Z160" s="453">
        <v>9.5696119999999993</v>
      </c>
      <c r="AA160" s="454">
        <v>57.470874999999999</v>
      </c>
      <c r="AB160" s="453">
        <v>21.371862</v>
      </c>
      <c r="AC160" s="453">
        <v>0</v>
      </c>
      <c r="AD160" s="453">
        <v>0</v>
      </c>
      <c r="AE160" s="453">
        <v>0</v>
      </c>
      <c r="AF160" s="454">
        <v>6.1521879999999998</v>
      </c>
      <c r="AG160" s="453">
        <v>5.8210620000000004</v>
      </c>
      <c r="AH160" s="453">
        <v>0</v>
      </c>
      <c r="AI160" s="453">
        <v>1.436912</v>
      </c>
      <c r="AJ160" s="453">
        <v>24.361909000000001</v>
      </c>
      <c r="AK160" s="454">
        <v>2.5479539999999998</v>
      </c>
      <c r="AL160" s="453">
        <v>9.8232842399999996</v>
      </c>
      <c r="AM160" s="453">
        <v>0.62389280000000003</v>
      </c>
      <c r="AN160" s="453">
        <v>1.154094</v>
      </c>
      <c r="AO160" s="453">
        <v>17.15626</v>
      </c>
      <c r="AP160" s="454">
        <v>0</v>
      </c>
      <c r="AQ160" s="453">
        <v>0</v>
      </c>
      <c r="AR160" s="453">
        <v>1.673003</v>
      </c>
      <c r="AS160" s="453">
        <v>1.5564535700000002</v>
      </c>
      <c r="AT160" s="453">
        <v>0.97703099999999998</v>
      </c>
      <c r="AU160" s="454">
        <v>0.40697299999999997</v>
      </c>
      <c r="AV160" s="453">
        <v>0.92707200000000001</v>
      </c>
      <c r="AW160" s="453">
        <v>0</v>
      </c>
      <c r="AX160" s="453">
        <v>0</v>
      </c>
      <c r="AY160" s="453">
        <v>0</v>
      </c>
      <c r="AZ160" s="454">
        <v>0</v>
      </c>
      <c r="BA160" s="453">
        <v>0.45145400000000002</v>
      </c>
      <c r="BB160" s="453">
        <v>0</v>
      </c>
      <c r="BC160" s="454">
        <v>0.72320899999999999</v>
      </c>
      <c r="BE160" s="85">
        <v>0</v>
      </c>
      <c r="BF160" s="85">
        <v>0</v>
      </c>
      <c r="BG160" s="85">
        <v>0</v>
      </c>
      <c r="BH160" s="85">
        <v>0</v>
      </c>
      <c r="BI160" s="85">
        <v>0</v>
      </c>
      <c r="BJ160" s="85">
        <v>0</v>
      </c>
      <c r="BK160" s="85">
        <v>0</v>
      </c>
      <c r="BL160" s="85">
        <v>0</v>
      </c>
      <c r="BM160" s="85">
        <v>0</v>
      </c>
      <c r="BN160" s="85">
        <v>0</v>
      </c>
      <c r="BO160" s="85">
        <v>0</v>
      </c>
      <c r="BP160" s="85">
        <v>0</v>
      </c>
    </row>
    <row r="161" spans="1:104" ht="20.45" customHeight="1">
      <c r="B161" s="417" t="s">
        <v>458</v>
      </c>
      <c r="C161" s="452">
        <v>0</v>
      </c>
      <c r="D161" s="453">
        <v>0</v>
      </c>
      <c r="E161" s="453">
        <v>0</v>
      </c>
      <c r="F161" s="453">
        <v>0</v>
      </c>
      <c r="G161" s="454">
        <v>0</v>
      </c>
      <c r="H161" s="453">
        <v>0</v>
      </c>
      <c r="I161" s="453">
        <v>0</v>
      </c>
      <c r="J161" s="453">
        <v>0</v>
      </c>
      <c r="K161" s="453">
        <v>0</v>
      </c>
      <c r="L161" s="454">
        <v>0</v>
      </c>
      <c r="M161" s="453">
        <v>0</v>
      </c>
      <c r="N161" s="453">
        <v>0</v>
      </c>
      <c r="O161" s="453">
        <v>0</v>
      </c>
      <c r="P161" s="453">
        <v>0</v>
      </c>
      <c r="Q161" s="454">
        <v>0</v>
      </c>
      <c r="R161" s="453">
        <v>0</v>
      </c>
      <c r="S161" s="453">
        <v>0</v>
      </c>
      <c r="T161" s="453">
        <v>0</v>
      </c>
      <c r="U161" s="453">
        <v>0</v>
      </c>
      <c r="V161" s="454">
        <v>0</v>
      </c>
      <c r="W161" s="453">
        <v>0</v>
      </c>
      <c r="X161" s="453">
        <v>0</v>
      </c>
      <c r="Y161" s="453">
        <v>0</v>
      </c>
      <c r="Z161" s="453">
        <v>0</v>
      </c>
      <c r="AA161" s="454">
        <v>0</v>
      </c>
      <c r="AB161" s="453">
        <v>0</v>
      </c>
      <c r="AC161" s="453">
        <v>0</v>
      </c>
      <c r="AD161" s="453">
        <v>0</v>
      </c>
      <c r="AE161" s="453">
        <v>0</v>
      </c>
      <c r="AF161" s="454">
        <v>0</v>
      </c>
      <c r="AG161" s="453">
        <v>0</v>
      </c>
      <c r="AH161" s="453">
        <v>0</v>
      </c>
      <c r="AI161" s="453">
        <v>0</v>
      </c>
      <c r="AJ161" s="453">
        <v>0</v>
      </c>
      <c r="AK161" s="454">
        <v>0</v>
      </c>
      <c r="AL161" s="453">
        <v>0</v>
      </c>
      <c r="AM161" s="453">
        <v>0</v>
      </c>
      <c r="AN161" s="453">
        <v>0</v>
      </c>
      <c r="AO161" s="453">
        <v>0</v>
      </c>
      <c r="AP161" s="454">
        <v>0</v>
      </c>
      <c r="AQ161" s="453">
        <v>0</v>
      </c>
      <c r="AR161" s="453">
        <v>0</v>
      </c>
      <c r="AS161" s="453">
        <v>0</v>
      </c>
      <c r="AT161" s="453">
        <v>0</v>
      </c>
      <c r="AU161" s="454">
        <v>0</v>
      </c>
      <c r="AV161" s="453">
        <v>0</v>
      </c>
      <c r="AW161" s="453">
        <v>0</v>
      </c>
      <c r="AX161" s="453">
        <v>0</v>
      </c>
      <c r="AY161" s="453">
        <v>0</v>
      </c>
      <c r="AZ161" s="454">
        <v>0</v>
      </c>
      <c r="BA161" s="453">
        <v>0</v>
      </c>
      <c r="BB161" s="453">
        <v>0</v>
      </c>
      <c r="BC161" s="454">
        <v>0</v>
      </c>
      <c r="BE161" s="85">
        <v>0</v>
      </c>
      <c r="BF161" s="85">
        <v>0</v>
      </c>
      <c r="BG161" s="85">
        <v>0</v>
      </c>
      <c r="BH161" s="85">
        <v>0</v>
      </c>
      <c r="BI161" s="85">
        <v>0</v>
      </c>
      <c r="BJ161" s="85">
        <v>0</v>
      </c>
      <c r="BK161" s="85">
        <v>0</v>
      </c>
      <c r="BL161" s="85">
        <v>0</v>
      </c>
      <c r="BM161" s="85">
        <v>0</v>
      </c>
      <c r="BN161" s="85">
        <v>0</v>
      </c>
      <c r="BO161" s="85">
        <v>0</v>
      </c>
      <c r="BP161" s="85">
        <v>0</v>
      </c>
    </row>
    <row r="162" spans="1:104" ht="19.5" customHeight="1">
      <c r="B162" s="417" t="s">
        <v>459</v>
      </c>
      <c r="C162" s="452">
        <v>0</v>
      </c>
      <c r="D162" s="453">
        <v>0</v>
      </c>
      <c r="E162" s="453">
        <v>0</v>
      </c>
      <c r="F162" s="453">
        <v>0</v>
      </c>
      <c r="G162" s="454">
        <v>0</v>
      </c>
      <c r="H162" s="453">
        <v>0</v>
      </c>
      <c r="I162" s="453">
        <v>0</v>
      </c>
      <c r="J162" s="453">
        <v>0</v>
      </c>
      <c r="K162" s="453">
        <v>0</v>
      </c>
      <c r="L162" s="454">
        <v>0</v>
      </c>
      <c r="M162" s="453">
        <v>0</v>
      </c>
      <c r="N162" s="453">
        <v>0</v>
      </c>
      <c r="O162" s="453">
        <v>0</v>
      </c>
      <c r="P162" s="453">
        <v>0</v>
      </c>
      <c r="Q162" s="454">
        <v>0</v>
      </c>
      <c r="R162" s="453">
        <v>0</v>
      </c>
      <c r="S162" s="453">
        <v>0</v>
      </c>
      <c r="T162" s="453">
        <v>0</v>
      </c>
      <c r="U162" s="453">
        <v>0</v>
      </c>
      <c r="V162" s="454">
        <v>0</v>
      </c>
      <c r="W162" s="453">
        <v>0</v>
      </c>
      <c r="X162" s="453">
        <v>0</v>
      </c>
      <c r="Y162" s="453">
        <v>0</v>
      </c>
      <c r="Z162" s="453">
        <v>0</v>
      </c>
      <c r="AA162" s="454">
        <v>0</v>
      </c>
      <c r="AB162" s="453">
        <v>0</v>
      </c>
      <c r="AC162" s="453">
        <v>0</v>
      </c>
      <c r="AD162" s="453">
        <v>0</v>
      </c>
      <c r="AE162" s="453">
        <v>0</v>
      </c>
      <c r="AF162" s="454">
        <v>0</v>
      </c>
      <c r="AG162" s="453">
        <v>0</v>
      </c>
      <c r="AH162" s="453">
        <v>0</v>
      </c>
      <c r="AI162" s="453">
        <v>0</v>
      </c>
      <c r="AJ162" s="453">
        <v>0</v>
      </c>
      <c r="AK162" s="454">
        <v>0</v>
      </c>
      <c r="AL162" s="453">
        <v>0</v>
      </c>
      <c r="AM162" s="453">
        <v>0</v>
      </c>
      <c r="AN162" s="453">
        <v>0</v>
      </c>
      <c r="AO162" s="453">
        <v>0</v>
      </c>
      <c r="AP162" s="454">
        <v>0</v>
      </c>
      <c r="AQ162" s="453">
        <v>0</v>
      </c>
      <c r="AR162" s="453">
        <v>0</v>
      </c>
      <c r="AS162" s="453">
        <v>0</v>
      </c>
      <c r="AT162" s="453">
        <v>0</v>
      </c>
      <c r="AU162" s="454">
        <v>0</v>
      </c>
      <c r="AV162" s="453">
        <v>0</v>
      </c>
      <c r="AW162" s="453">
        <v>0</v>
      </c>
      <c r="AX162" s="453">
        <v>0</v>
      </c>
      <c r="AY162" s="453">
        <v>0</v>
      </c>
      <c r="AZ162" s="454">
        <v>0</v>
      </c>
      <c r="BA162" s="453">
        <v>0</v>
      </c>
      <c r="BB162" s="453">
        <v>0</v>
      </c>
      <c r="BC162" s="454">
        <v>0</v>
      </c>
      <c r="BE162" s="85">
        <v>0</v>
      </c>
      <c r="BF162" s="85">
        <v>0</v>
      </c>
      <c r="BG162" s="85">
        <v>0</v>
      </c>
      <c r="BH162" s="85">
        <v>0</v>
      </c>
      <c r="BI162" s="85">
        <v>0</v>
      </c>
      <c r="BJ162" s="85">
        <v>0</v>
      </c>
      <c r="BK162" s="85">
        <v>0</v>
      </c>
      <c r="BL162" s="85">
        <v>0</v>
      </c>
      <c r="BM162" s="85">
        <v>0</v>
      </c>
      <c r="BN162" s="85">
        <v>0</v>
      </c>
      <c r="BO162" s="85">
        <v>0</v>
      </c>
      <c r="BP162" s="85">
        <v>0</v>
      </c>
    </row>
    <row r="163" spans="1:104" ht="18">
      <c r="B163" s="400"/>
      <c r="C163" s="452"/>
      <c r="D163" s="453"/>
      <c r="E163" s="453"/>
      <c r="F163" s="453"/>
      <c r="G163" s="454"/>
      <c r="H163" s="453"/>
      <c r="I163" s="453"/>
      <c r="J163" s="453"/>
      <c r="K163" s="453"/>
      <c r="L163" s="454"/>
      <c r="M163" s="453"/>
      <c r="N163" s="453"/>
      <c r="O163" s="453"/>
      <c r="P163" s="453"/>
      <c r="Q163" s="454"/>
      <c r="R163" s="453"/>
      <c r="S163" s="453"/>
      <c r="T163" s="453"/>
      <c r="U163" s="453"/>
      <c r="V163" s="454"/>
      <c r="W163" s="453"/>
      <c r="X163" s="453"/>
      <c r="Y163" s="453"/>
      <c r="Z163" s="453"/>
      <c r="AA163" s="454"/>
      <c r="AB163" s="453"/>
      <c r="AC163" s="453"/>
      <c r="AD163" s="453"/>
      <c r="AE163" s="453"/>
      <c r="AF163" s="454"/>
      <c r="AG163" s="453"/>
      <c r="AH163" s="453"/>
      <c r="AI163" s="453"/>
      <c r="AJ163" s="453"/>
      <c r="AK163" s="454"/>
      <c r="AL163" s="453"/>
      <c r="AM163" s="453"/>
      <c r="AN163" s="453"/>
      <c r="AO163" s="453"/>
      <c r="AP163" s="454"/>
      <c r="AQ163" s="453"/>
      <c r="AR163" s="453"/>
      <c r="AS163" s="453"/>
      <c r="AT163" s="453"/>
      <c r="AU163" s="454"/>
      <c r="AV163" s="453"/>
      <c r="AW163" s="453"/>
      <c r="AX163" s="453"/>
      <c r="AY163" s="453"/>
      <c r="AZ163" s="454"/>
      <c r="BA163" s="453"/>
      <c r="BB163" s="453"/>
      <c r="BC163" s="454"/>
    </row>
    <row r="164" spans="1:104" ht="20.45" customHeight="1">
      <c r="B164" s="104" t="s">
        <v>460</v>
      </c>
      <c r="C164" s="452">
        <v>0</v>
      </c>
      <c r="D164" s="453">
        <v>0</v>
      </c>
      <c r="E164" s="453">
        <v>0</v>
      </c>
      <c r="F164" s="453">
        <v>0</v>
      </c>
      <c r="G164" s="454">
        <v>0</v>
      </c>
      <c r="H164" s="453">
        <v>0</v>
      </c>
      <c r="I164" s="453">
        <v>0</v>
      </c>
      <c r="J164" s="453">
        <v>0</v>
      </c>
      <c r="K164" s="453">
        <v>0</v>
      </c>
      <c r="L164" s="454">
        <v>0</v>
      </c>
      <c r="M164" s="453">
        <v>0</v>
      </c>
      <c r="N164" s="453">
        <v>0</v>
      </c>
      <c r="O164" s="453">
        <v>0</v>
      </c>
      <c r="P164" s="453">
        <v>0</v>
      </c>
      <c r="Q164" s="454">
        <v>0</v>
      </c>
      <c r="R164" s="453">
        <v>0</v>
      </c>
      <c r="S164" s="453">
        <v>0</v>
      </c>
      <c r="T164" s="453">
        <v>0</v>
      </c>
      <c r="U164" s="453">
        <v>0</v>
      </c>
      <c r="V164" s="454">
        <v>0</v>
      </c>
      <c r="W164" s="453">
        <v>0</v>
      </c>
      <c r="X164" s="453">
        <v>0</v>
      </c>
      <c r="Y164" s="453">
        <v>0</v>
      </c>
      <c r="Z164" s="453">
        <v>0</v>
      </c>
      <c r="AA164" s="454">
        <v>0</v>
      </c>
      <c r="AB164" s="453">
        <v>0</v>
      </c>
      <c r="AC164" s="453">
        <v>0</v>
      </c>
      <c r="AD164" s="453">
        <v>0</v>
      </c>
      <c r="AE164" s="453">
        <v>0</v>
      </c>
      <c r="AF164" s="454">
        <v>0</v>
      </c>
      <c r="AG164" s="453">
        <v>0</v>
      </c>
      <c r="AH164" s="453">
        <v>0</v>
      </c>
      <c r="AI164" s="453">
        <v>0</v>
      </c>
      <c r="AJ164" s="453">
        <v>0</v>
      </c>
      <c r="AK164" s="454">
        <v>0</v>
      </c>
      <c r="AL164" s="453">
        <v>0</v>
      </c>
      <c r="AM164" s="453">
        <v>0</v>
      </c>
      <c r="AN164" s="453">
        <v>0</v>
      </c>
      <c r="AO164" s="453">
        <v>0</v>
      </c>
      <c r="AP164" s="454">
        <v>0</v>
      </c>
      <c r="AQ164" s="453">
        <v>0</v>
      </c>
      <c r="AR164" s="453">
        <v>0</v>
      </c>
      <c r="AS164" s="453">
        <v>0</v>
      </c>
      <c r="AT164" s="453">
        <v>0</v>
      </c>
      <c r="AU164" s="454">
        <v>0</v>
      </c>
      <c r="AV164" s="453">
        <v>0</v>
      </c>
      <c r="AW164" s="453">
        <v>0</v>
      </c>
      <c r="AX164" s="453">
        <v>0</v>
      </c>
      <c r="AY164" s="453">
        <v>0</v>
      </c>
      <c r="AZ164" s="454">
        <v>0</v>
      </c>
      <c r="BA164" s="453">
        <v>0</v>
      </c>
      <c r="BB164" s="453">
        <v>0</v>
      </c>
      <c r="BC164" s="454">
        <v>0</v>
      </c>
      <c r="BE164" s="85">
        <v>0</v>
      </c>
      <c r="BF164" s="85">
        <v>0</v>
      </c>
      <c r="BG164" s="85">
        <v>0</v>
      </c>
      <c r="BH164" s="85">
        <v>0</v>
      </c>
      <c r="BI164" s="85">
        <v>0</v>
      </c>
      <c r="BJ164" s="85">
        <v>0</v>
      </c>
      <c r="BK164" s="85">
        <v>0</v>
      </c>
      <c r="BL164" s="85">
        <v>0</v>
      </c>
      <c r="BM164" s="85">
        <v>0</v>
      </c>
      <c r="BN164" s="85">
        <v>0</v>
      </c>
      <c r="BO164" s="85">
        <v>0</v>
      </c>
      <c r="BP164" s="85">
        <v>0</v>
      </c>
    </row>
    <row r="165" spans="1:104" s="95" customFormat="1" ht="20.45" customHeight="1">
      <c r="A165" s="93"/>
      <c r="B165" s="104"/>
      <c r="C165" s="452"/>
      <c r="D165" s="453"/>
      <c r="E165" s="453"/>
      <c r="F165" s="453"/>
      <c r="G165" s="454"/>
      <c r="H165" s="453"/>
      <c r="I165" s="453"/>
      <c r="J165" s="453"/>
      <c r="K165" s="453"/>
      <c r="L165" s="454"/>
      <c r="M165" s="453"/>
      <c r="N165" s="453"/>
      <c r="O165" s="453"/>
      <c r="P165" s="453"/>
      <c r="Q165" s="454"/>
      <c r="R165" s="453"/>
      <c r="S165" s="453"/>
      <c r="T165" s="453"/>
      <c r="U165" s="453"/>
      <c r="V165" s="454"/>
      <c r="W165" s="453"/>
      <c r="X165" s="453"/>
      <c r="Y165" s="453"/>
      <c r="Z165" s="453"/>
      <c r="AA165" s="454"/>
      <c r="AB165" s="453"/>
      <c r="AC165" s="453"/>
      <c r="AD165" s="453"/>
      <c r="AE165" s="453"/>
      <c r="AF165" s="454"/>
      <c r="AG165" s="453"/>
      <c r="AH165" s="453"/>
      <c r="AI165" s="453"/>
      <c r="AJ165" s="453"/>
      <c r="AK165" s="454"/>
      <c r="AL165" s="453"/>
      <c r="AM165" s="453"/>
      <c r="AN165" s="453"/>
      <c r="AO165" s="453"/>
      <c r="AP165" s="454"/>
      <c r="AQ165" s="453"/>
      <c r="AR165" s="453"/>
      <c r="AS165" s="453"/>
      <c r="AT165" s="453"/>
      <c r="AU165" s="454"/>
      <c r="AV165" s="453"/>
      <c r="AW165" s="453"/>
      <c r="AX165" s="453"/>
      <c r="AY165" s="453"/>
      <c r="AZ165" s="454"/>
      <c r="BA165" s="453"/>
      <c r="BB165" s="453"/>
      <c r="BC165" s="454"/>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row>
    <row r="166" spans="1:104" s="418" customFormat="1" ht="20.45" customHeight="1">
      <c r="A166" s="311"/>
      <c r="B166" s="399" t="s">
        <v>461</v>
      </c>
      <c r="C166" s="449">
        <v>836448.17126088985</v>
      </c>
      <c r="D166" s="450">
        <v>213008.54186879998</v>
      </c>
      <c r="E166" s="450">
        <v>86052.493239999996</v>
      </c>
      <c r="F166" s="450">
        <v>106479.21360134</v>
      </c>
      <c r="G166" s="451">
        <v>86467.165540990012</v>
      </c>
      <c r="H166" s="450">
        <v>28754.733133999998</v>
      </c>
      <c r="I166" s="450">
        <v>45105.044098999999</v>
      </c>
      <c r="J166" s="450">
        <v>35412.233094000003</v>
      </c>
      <c r="K166" s="450">
        <v>12075.553571229999</v>
      </c>
      <c r="L166" s="451">
        <v>19715.936621320001</v>
      </c>
      <c r="M166" s="450">
        <v>89129.687657529998</v>
      </c>
      <c r="N166" s="450">
        <v>5634.2006190000002</v>
      </c>
      <c r="O166" s="450">
        <v>13875.557852079999</v>
      </c>
      <c r="P166" s="450">
        <v>1287.6535216500001</v>
      </c>
      <c r="Q166" s="451">
        <v>3851.103912</v>
      </c>
      <c r="R166" s="450">
        <v>4244.4126550000001</v>
      </c>
      <c r="S166" s="450">
        <v>2304.9609190000001</v>
      </c>
      <c r="T166" s="450">
        <v>17523.434949860002</v>
      </c>
      <c r="U166" s="450">
        <v>1444.860046</v>
      </c>
      <c r="V166" s="451">
        <v>3798.2197879999999</v>
      </c>
      <c r="W166" s="450">
        <v>4093.5037430000002</v>
      </c>
      <c r="X166" s="450">
        <v>3584.9012929999999</v>
      </c>
      <c r="Y166" s="450">
        <v>327.69952599999999</v>
      </c>
      <c r="Z166" s="450">
        <v>3134.2610140000002</v>
      </c>
      <c r="AA166" s="451">
        <v>26588.536796</v>
      </c>
      <c r="AB166" s="450">
        <v>1580.307233</v>
      </c>
      <c r="AC166" s="450">
        <v>2951.142382</v>
      </c>
      <c r="AD166" s="450">
        <v>-69.485581999999994</v>
      </c>
      <c r="AE166" s="450">
        <v>2244.2499572600004</v>
      </c>
      <c r="AF166" s="451">
        <v>849.940966</v>
      </c>
      <c r="AG166" s="450">
        <v>1921.4095890000001</v>
      </c>
      <c r="AH166" s="450">
        <v>4689.006864</v>
      </c>
      <c r="AI166" s="450">
        <v>495.37338399999999</v>
      </c>
      <c r="AJ166" s="450">
        <v>1147.5549559999999</v>
      </c>
      <c r="AK166" s="451">
        <v>93.565005999999997</v>
      </c>
      <c r="AL166" s="450">
        <v>535.15220307000004</v>
      </c>
      <c r="AM166" s="450">
        <v>522.17601198</v>
      </c>
      <c r="AN166" s="450">
        <v>468.71616599999999</v>
      </c>
      <c r="AO166" s="450">
        <v>2123.9352859999999</v>
      </c>
      <c r="AP166" s="451">
        <v>575.77798059999998</v>
      </c>
      <c r="AQ166" s="450">
        <v>693.019589</v>
      </c>
      <c r="AR166" s="450">
        <v>231.73945800000001</v>
      </c>
      <c r="AS166" s="450">
        <v>221.05220872999999</v>
      </c>
      <c r="AT166" s="450">
        <v>289.40997299999998</v>
      </c>
      <c r="AU166" s="451">
        <v>29.858284000000001</v>
      </c>
      <c r="AV166" s="450">
        <v>186.57210900000001</v>
      </c>
      <c r="AW166" s="450">
        <v>88.722119000000006</v>
      </c>
      <c r="AX166" s="450">
        <v>97.668195089999998</v>
      </c>
      <c r="AY166" s="450">
        <v>146.20320799999999</v>
      </c>
      <c r="AZ166" s="451">
        <v>118.24714256</v>
      </c>
      <c r="BA166" s="450">
        <v>30.9397938</v>
      </c>
      <c r="BB166" s="450">
        <v>26.425491000000001</v>
      </c>
      <c r="BC166" s="451">
        <v>265.582224</v>
      </c>
      <c r="BD166" s="311"/>
      <c r="BE166" s="311">
        <v>0</v>
      </c>
      <c r="BF166" s="311">
        <v>0</v>
      </c>
      <c r="BG166" s="311">
        <v>0</v>
      </c>
      <c r="BH166" s="311">
        <v>0</v>
      </c>
      <c r="BI166" s="311">
        <v>0</v>
      </c>
      <c r="BJ166" s="311">
        <v>0</v>
      </c>
      <c r="BK166" s="311">
        <v>0</v>
      </c>
      <c r="BL166" s="311">
        <v>0</v>
      </c>
      <c r="BM166" s="311">
        <v>0</v>
      </c>
      <c r="BN166" s="311">
        <v>0</v>
      </c>
      <c r="BO166" s="311">
        <v>0</v>
      </c>
      <c r="BP166" s="311">
        <v>0</v>
      </c>
      <c r="BQ166" s="311"/>
      <c r="BR166" s="311"/>
      <c r="BS166" s="311"/>
      <c r="BT166" s="311"/>
      <c r="BU166" s="311"/>
      <c r="BV166" s="311"/>
      <c r="BW166" s="311"/>
      <c r="BX166" s="311"/>
      <c r="BY166" s="311"/>
      <c r="BZ166" s="311"/>
      <c r="CA166" s="311"/>
      <c r="CB166" s="311"/>
      <c r="CC166" s="311"/>
      <c r="CD166" s="311"/>
      <c r="CE166" s="311"/>
      <c r="CF166" s="311"/>
      <c r="CG166" s="311"/>
      <c r="CH166" s="311"/>
      <c r="CI166" s="311"/>
      <c r="CJ166" s="311"/>
      <c r="CK166" s="311"/>
      <c r="CL166" s="311"/>
      <c r="CM166" s="311"/>
      <c r="CN166" s="311"/>
      <c r="CO166" s="311"/>
      <c r="CP166" s="311"/>
      <c r="CQ166" s="311"/>
      <c r="CR166" s="311"/>
      <c r="CS166" s="311"/>
      <c r="CT166" s="311"/>
      <c r="CU166" s="311"/>
      <c r="CV166" s="311"/>
      <c r="CW166" s="311"/>
      <c r="CX166" s="311"/>
      <c r="CY166" s="311"/>
      <c r="CZ166" s="311"/>
    </row>
    <row r="167" spans="1:104" s="95" customFormat="1" ht="20.45" customHeight="1">
      <c r="A167" s="93"/>
      <c r="B167" s="415" t="s">
        <v>351</v>
      </c>
      <c r="C167" s="452">
        <v>195892.90968412001</v>
      </c>
      <c r="D167" s="453">
        <v>55090.842658099995</v>
      </c>
      <c r="E167" s="453">
        <v>22894.239041000001</v>
      </c>
      <c r="F167" s="453">
        <v>20746.012558089998</v>
      </c>
      <c r="G167" s="454">
        <v>24387.477582389998</v>
      </c>
      <c r="H167" s="453">
        <v>7252.3413559999999</v>
      </c>
      <c r="I167" s="453">
        <v>13193.202035</v>
      </c>
      <c r="J167" s="453">
        <v>5636.3584060000003</v>
      </c>
      <c r="K167" s="453">
        <v>29.85128284</v>
      </c>
      <c r="L167" s="454">
        <v>2322.9347242199997</v>
      </c>
      <c r="M167" s="453">
        <v>21018.76954415</v>
      </c>
      <c r="N167" s="453">
        <v>1535.81223</v>
      </c>
      <c r="O167" s="453">
        <v>1638.4166560000001</v>
      </c>
      <c r="P167" s="453">
        <v>218.90264758000001</v>
      </c>
      <c r="Q167" s="454">
        <v>-4.6961560000000002</v>
      </c>
      <c r="R167" s="453">
        <v>4112.8088699999998</v>
      </c>
      <c r="S167" s="453">
        <v>190.67142200000001</v>
      </c>
      <c r="T167" s="453">
        <v>5301.2395105699998</v>
      </c>
      <c r="U167" s="453">
        <v>37.189402000000001</v>
      </c>
      <c r="V167" s="454">
        <v>459.220169</v>
      </c>
      <c r="W167" s="453">
        <v>423.92727100000002</v>
      </c>
      <c r="X167" s="453">
        <v>61.771625999999998</v>
      </c>
      <c r="Y167" s="453">
        <v>0</v>
      </c>
      <c r="Z167" s="453">
        <v>408.48180400000001</v>
      </c>
      <c r="AA167" s="454">
        <v>6468.0397110000004</v>
      </c>
      <c r="AB167" s="453">
        <v>184.50741199999999</v>
      </c>
      <c r="AC167" s="453">
        <v>199.772246</v>
      </c>
      <c r="AD167" s="453">
        <v>0.231623</v>
      </c>
      <c r="AE167" s="453">
        <v>387.55200751000001</v>
      </c>
      <c r="AF167" s="454">
        <v>305.43095499999998</v>
      </c>
      <c r="AG167" s="453">
        <v>-15.195169</v>
      </c>
      <c r="AH167" s="453">
        <v>517.21671100000003</v>
      </c>
      <c r="AI167" s="453">
        <v>0</v>
      </c>
      <c r="AJ167" s="453">
        <v>43.130042000000003</v>
      </c>
      <c r="AK167" s="454">
        <v>103.49812300000001</v>
      </c>
      <c r="AL167" s="453">
        <v>62.968105940000001</v>
      </c>
      <c r="AM167" s="453">
        <v>-17.605944409999999</v>
      </c>
      <c r="AN167" s="453">
        <v>-13.639827</v>
      </c>
      <c r="AO167" s="453">
        <v>193.33945600000001</v>
      </c>
      <c r="AP167" s="454">
        <v>106.99408065999999</v>
      </c>
      <c r="AQ167" s="453">
        <v>117.83585100000001</v>
      </c>
      <c r="AR167" s="453">
        <v>2.8563040000000002</v>
      </c>
      <c r="AS167" s="453">
        <v>-69.439620439999999</v>
      </c>
      <c r="AT167" s="453">
        <v>1.1516420000000001</v>
      </c>
      <c r="AU167" s="454">
        <v>258.53877399999999</v>
      </c>
      <c r="AV167" s="453">
        <v>7.371143</v>
      </c>
      <c r="AW167" s="453">
        <v>-2.9256470000000001</v>
      </c>
      <c r="AX167" s="453">
        <v>16.860773690000002</v>
      </c>
      <c r="AY167" s="453">
        <v>0</v>
      </c>
      <c r="AZ167" s="454">
        <v>0</v>
      </c>
      <c r="BA167" s="453">
        <v>3.9622299999999997E-3</v>
      </c>
      <c r="BB167" s="453">
        <v>0</v>
      </c>
      <c r="BC167" s="454">
        <v>78.642329000000004</v>
      </c>
      <c r="BD167" s="93"/>
      <c r="BE167" s="93">
        <v>0</v>
      </c>
      <c r="BF167" s="93">
        <v>0</v>
      </c>
      <c r="BG167" s="93">
        <v>0</v>
      </c>
      <c r="BH167" s="93">
        <v>0</v>
      </c>
      <c r="BI167" s="93">
        <v>0</v>
      </c>
      <c r="BJ167" s="93">
        <v>0</v>
      </c>
      <c r="BK167" s="93">
        <v>0</v>
      </c>
      <c r="BL167" s="93">
        <v>0</v>
      </c>
      <c r="BM167" s="93">
        <v>0</v>
      </c>
      <c r="BN167" s="93">
        <v>0</v>
      </c>
      <c r="BO167" s="93">
        <v>0</v>
      </c>
      <c r="BP167" s="93">
        <v>0</v>
      </c>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row>
    <row r="168" spans="1:104" ht="20.45" customHeight="1">
      <c r="B168" s="399" t="s">
        <v>462</v>
      </c>
      <c r="C168" s="449">
        <v>640555.26157676999</v>
      </c>
      <c r="D168" s="450">
        <v>157917.69921070003</v>
      </c>
      <c r="E168" s="450">
        <v>63158.254199000003</v>
      </c>
      <c r="F168" s="450">
        <v>85733.201043249996</v>
      </c>
      <c r="G168" s="451">
        <v>62079.6879586</v>
      </c>
      <c r="H168" s="450">
        <v>21502.391778000001</v>
      </c>
      <c r="I168" s="450">
        <v>31911.842064</v>
      </c>
      <c r="J168" s="450">
        <v>29775.874688</v>
      </c>
      <c r="K168" s="450">
        <v>12045.702288389999</v>
      </c>
      <c r="L168" s="451">
        <v>17393.001897099999</v>
      </c>
      <c r="M168" s="450">
        <v>68110.918113380001</v>
      </c>
      <c r="N168" s="450">
        <v>4098.3883889999997</v>
      </c>
      <c r="O168" s="450">
        <v>12237.14119608</v>
      </c>
      <c r="P168" s="450">
        <v>1068.75087407</v>
      </c>
      <c r="Q168" s="451">
        <v>3855.800068</v>
      </c>
      <c r="R168" s="450">
        <v>131.60378499999999</v>
      </c>
      <c r="S168" s="450">
        <v>2114.2894970000002</v>
      </c>
      <c r="T168" s="450">
        <v>12222.195439290001</v>
      </c>
      <c r="U168" s="450">
        <v>1407.670644</v>
      </c>
      <c r="V168" s="451">
        <v>3338.9996190000002</v>
      </c>
      <c r="W168" s="450">
        <v>3669.5764720000002</v>
      </c>
      <c r="X168" s="450">
        <v>3523.1296670000002</v>
      </c>
      <c r="Y168" s="450">
        <v>327.69952599999999</v>
      </c>
      <c r="Z168" s="450">
        <v>2725.7792100000001</v>
      </c>
      <c r="AA168" s="451">
        <v>20120.497084999999</v>
      </c>
      <c r="AB168" s="450">
        <v>1395.7998210000001</v>
      </c>
      <c r="AC168" s="450">
        <v>2751.370136</v>
      </c>
      <c r="AD168" s="450">
        <v>-69.717205000000007</v>
      </c>
      <c r="AE168" s="450">
        <v>1856.6979497499999</v>
      </c>
      <c r="AF168" s="451">
        <v>544.51001099999996</v>
      </c>
      <c r="AG168" s="450">
        <v>1936.6047579999999</v>
      </c>
      <c r="AH168" s="450">
        <v>4171.7901529999999</v>
      </c>
      <c r="AI168" s="450">
        <v>495.37338399999999</v>
      </c>
      <c r="AJ168" s="450">
        <v>1104.4249139999999</v>
      </c>
      <c r="AK168" s="451">
        <v>-9.9331169999999993</v>
      </c>
      <c r="AL168" s="450">
        <v>472.18409713</v>
      </c>
      <c r="AM168" s="450">
        <v>539.78195639</v>
      </c>
      <c r="AN168" s="450">
        <v>482.35599300000001</v>
      </c>
      <c r="AO168" s="450">
        <v>1930.59583</v>
      </c>
      <c r="AP168" s="451">
        <v>468.78389993999997</v>
      </c>
      <c r="AQ168" s="450">
        <v>575.18373799999995</v>
      </c>
      <c r="AR168" s="450">
        <v>228.88315399999999</v>
      </c>
      <c r="AS168" s="450">
        <v>290.49182917000002</v>
      </c>
      <c r="AT168" s="450">
        <v>288.258331</v>
      </c>
      <c r="AU168" s="451">
        <v>-228.68048999999999</v>
      </c>
      <c r="AV168" s="450">
        <v>179.20096599999999</v>
      </c>
      <c r="AW168" s="450">
        <v>91.647766000000004</v>
      </c>
      <c r="AX168" s="450">
        <v>80.80742140000001</v>
      </c>
      <c r="AY168" s="450">
        <v>146.20320799999999</v>
      </c>
      <c r="AZ168" s="451">
        <v>118.24714256</v>
      </c>
      <c r="BA168" s="450">
        <v>30.935831570000001</v>
      </c>
      <c r="BB168" s="450">
        <v>26.425491000000001</v>
      </c>
      <c r="BC168" s="451">
        <v>186.93989500000001</v>
      </c>
      <c r="BE168" s="85">
        <v>0</v>
      </c>
      <c r="BF168" s="85">
        <v>0</v>
      </c>
      <c r="BG168" s="85">
        <v>0</v>
      </c>
      <c r="BH168" s="85">
        <v>0</v>
      </c>
      <c r="BI168" s="85">
        <v>0</v>
      </c>
      <c r="BJ168" s="85">
        <v>0</v>
      </c>
      <c r="BK168" s="85">
        <v>0</v>
      </c>
      <c r="BL168" s="85">
        <v>0</v>
      </c>
      <c r="BM168" s="85">
        <v>0</v>
      </c>
      <c r="BN168" s="85">
        <v>0</v>
      </c>
      <c r="BO168" s="85">
        <v>0</v>
      </c>
      <c r="BP168" s="85">
        <v>0</v>
      </c>
    </row>
    <row r="169" spans="1:104" ht="20.45" customHeight="1">
      <c r="B169" s="415" t="s">
        <v>463</v>
      </c>
      <c r="C169" s="452">
        <v>260657.89778611</v>
      </c>
      <c r="D169" s="453">
        <v>83701.42828711</v>
      </c>
      <c r="E169" s="453">
        <v>31663.51267</v>
      </c>
      <c r="F169" s="453">
        <v>36446.231882019994</v>
      </c>
      <c r="G169" s="454">
        <v>32769.530224800001</v>
      </c>
      <c r="H169" s="453">
        <v>5117.6673879999998</v>
      </c>
      <c r="I169" s="453">
        <v>12673.207377000001</v>
      </c>
      <c r="J169" s="453">
        <v>7344.7044020000003</v>
      </c>
      <c r="K169" s="453">
        <v>4174.7138824699996</v>
      </c>
      <c r="L169" s="454">
        <v>4775.0288181599999</v>
      </c>
      <c r="M169" s="453">
        <v>5372.4085353500004</v>
      </c>
      <c r="N169" s="453">
        <v>4533.4700759999996</v>
      </c>
      <c r="O169" s="453">
        <v>3883.7461177800001</v>
      </c>
      <c r="P169" s="453">
        <v>631.19243251</v>
      </c>
      <c r="Q169" s="454">
        <v>2429.093601</v>
      </c>
      <c r="R169" s="453">
        <v>6529.3293329999997</v>
      </c>
      <c r="S169" s="453">
        <v>173.034852</v>
      </c>
      <c r="T169" s="453">
        <v>6468.2108106800006</v>
      </c>
      <c r="U169" s="453">
        <v>44.682702999999997</v>
      </c>
      <c r="V169" s="454">
        <v>1536.7393039999999</v>
      </c>
      <c r="W169" s="453">
        <v>1481.872527</v>
      </c>
      <c r="X169" s="453">
        <v>484.22433699999999</v>
      </c>
      <c r="Y169" s="453">
        <v>0</v>
      </c>
      <c r="Z169" s="453">
        <v>213.89622</v>
      </c>
      <c r="AA169" s="454">
        <v>3583.0312530000001</v>
      </c>
      <c r="AB169" s="453">
        <v>1598.5979050000001</v>
      </c>
      <c r="AC169" s="453">
        <v>423.36729500000001</v>
      </c>
      <c r="AD169" s="453">
        <v>0</v>
      </c>
      <c r="AE169" s="453">
        <v>132.61385494999999</v>
      </c>
      <c r="AF169" s="454">
        <v>153.05332999999999</v>
      </c>
      <c r="AG169" s="453">
        <v>77.532660000000007</v>
      </c>
      <c r="AH169" s="453">
        <v>53.919888</v>
      </c>
      <c r="AI169" s="453">
        <v>443.68042800000001</v>
      </c>
      <c r="AJ169" s="453">
        <v>258.01770699999997</v>
      </c>
      <c r="AK169" s="454">
        <v>19.919409000000002</v>
      </c>
      <c r="AL169" s="453">
        <v>381.67761464</v>
      </c>
      <c r="AM169" s="453">
        <v>149.43811248</v>
      </c>
      <c r="AN169" s="453">
        <v>8.8262990000000006</v>
      </c>
      <c r="AO169" s="453">
        <v>270.06537600000001</v>
      </c>
      <c r="AP169" s="454">
        <v>22.888664670000001</v>
      </c>
      <c r="AQ169" s="453">
        <v>0</v>
      </c>
      <c r="AR169" s="453">
        <v>2.2070059999999998</v>
      </c>
      <c r="AS169" s="453">
        <v>7.8487846299999999</v>
      </c>
      <c r="AT169" s="453">
        <v>471.62012299999998</v>
      </c>
      <c r="AU169" s="454">
        <v>80.892390000000006</v>
      </c>
      <c r="AV169" s="453">
        <v>4.7421999999999999E-2</v>
      </c>
      <c r="AW169" s="453">
        <v>20.879894</v>
      </c>
      <c r="AX169" s="453">
        <v>0.93969145999999992</v>
      </c>
      <c r="AY169" s="453">
        <v>14.927427</v>
      </c>
      <c r="AZ169" s="454">
        <v>0</v>
      </c>
      <c r="BA169" s="453">
        <v>0.15722939999999999</v>
      </c>
      <c r="BB169" s="453">
        <v>25.372506000000001</v>
      </c>
      <c r="BC169" s="454">
        <v>8.4497350000000004</v>
      </c>
      <c r="BE169" s="85">
        <v>0</v>
      </c>
      <c r="BF169" s="85">
        <v>0</v>
      </c>
      <c r="BG169" s="85">
        <v>0</v>
      </c>
      <c r="BH169" s="85">
        <v>0</v>
      </c>
      <c r="BI169" s="85">
        <v>0</v>
      </c>
      <c r="BJ169" s="85">
        <v>0</v>
      </c>
      <c r="BK169" s="85">
        <v>0</v>
      </c>
      <c r="BL169" s="85">
        <v>0</v>
      </c>
      <c r="BM169" s="85">
        <v>0</v>
      </c>
      <c r="BN169" s="85">
        <v>0</v>
      </c>
      <c r="BO169" s="85">
        <v>0</v>
      </c>
      <c r="BP169" s="85">
        <v>0</v>
      </c>
    </row>
    <row r="170" spans="1:104" ht="20.45" customHeight="1">
      <c r="B170" s="415" t="s">
        <v>464</v>
      </c>
      <c r="C170" s="452">
        <v>90002.147606600003</v>
      </c>
      <c r="D170" s="453">
        <v>39211.24023535</v>
      </c>
      <c r="E170" s="453">
        <v>8984.9345990000002</v>
      </c>
      <c r="F170" s="453">
        <v>16911.365147320001</v>
      </c>
      <c r="G170" s="454">
        <v>1248.6909166199998</v>
      </c>
      <c r="H170" s="453">
        <v>335.95437900000002</v>
      </c>
      <c r="I170" s="453">
        <v>3264.3900389999999</v>
      </c>
      <c r="J170" s="453">
        <v>2026.7330730000001</v>
      </c>
      <c r="K170" s="453">
        <v>1083.0971313299999</v>
      </c>
      <c r="L170" s="454">
        <v>2027.7300894699999</v>
      </c>
      <c r="M170" s="453">
        <v>3858.3642830500003</v>
      </c>
      <c r="N170" s="453">
        <v>2047.4817740000001</v>
      </c>
      <c r="O170" s="453">
        <v>2163.2428260500001</v>
      </c>
      <c r="P170" s="453">
        <v>207.39558622999999</v>
      </c>
      <c r="Q170" s="454">
        <v>80.131077000000005</v>
      </c>
      <c r="R170" s="453">
        <v>1119.50731</v>
      </c>
      <c r="S170" s="453">
        <v>80.114919999999998</v>
      </c>
      <c r="T170" s="453">
        <v>1268.9435991800001</v>
      </c>
      <c r="U170" s="453">
        <v>162.32274699999999</v>
      </c>
      <c r="V170" s="454">
        <v>983.60198500000001</v>
      </c>
      <c r="W170" s="453">
        <v>322.64449100000002</v>
      </c>
      <c r="X170" s="453">
        <v>24.907657</v>
      </c>
      <c r="Y170" s="453">
        <v>60.217931999999998</v>
      </c>
      <c r="Z170" s="453">
        <v>586.77751499999999</v>
      </c>
      <c r="AA170" s="454">
        <v>638.80784600000004</v>
      </c>
      <c r="AB170" s="453">
        <v>82.002257</v>
      </c>
      <c r="AC170" s="453">
        <v>179.888586</v>
      </c>
      <c r="AD170" s="453">
        <v>0.333235</v>
      </c>
      <c r="AE170" s="453">
        <v>16.815635399999998</v>
      </c>
      <c r="AF170" s="454">
        <v>42.122287999999998</v>
      </c>
      <c r="AG170" s="453">
        <v>27.282955999999999</v>
      </c>
      <c r="AH170" s="453">
        <v>148.046571</v>
      </c>
      <c r="AI170" s="453">
        <v>108.255421</v>
      </c>
      <c r="AJ170" s="453">
        <v>214.11625100000001</v>
      </c>
      <c r="AK170" s="454">
        <v>63.822997999999998</v>
      </c>
      <c r="AL170" s="453">
        <v>5.7286824900000006</v>
      </c>
      <c r="AM170" s="453">
        <v>3.40553134</v>
      </c>
      <c r="AN170" s="453">
        <v>3.693667</v>
      </c>
      <c r="AO170" s="453">
        <v>195.23695900000001</v>
      </c>
      <c r="AP170" s="454">
        <v>27.972383180000001</v>
      </c>
      <c r="AQ170" s="453">
        <v>8.128501</v>
      </c>
      <c r="AR170" s="453">
        <v>1.7069220000000001</v>
      </c>
      <c r="AS170" s="453">
        <v>1.7721201299999998</v>
      </c>
      <c r="AT170" s="453">
        <v>111.009896</v>
      </c>
      <c r="AU170" s="454">
        <v>6.9832369999999999</v>
      </c>
      <c r="AV170" s="453">
        <v>0.33182600000000001</v>
      </c>
      <c r="AW170" s="453">
        <v>16.832977</v>
      </c>
      <c r="AX170" s="453">
        <v>11.028650630000001</v>
      </c>
      <c r="AY170" s="453">
        <v>2.965722</v>
      </c>
      <c r="AZ170" s="454">
        <v>0.63063486999999996</v>
      </c>
      <c r="BA170" s="453">
        <v>6.3020509599999999</v>
      </c>
      <c r="BB170" s="453">
        <v>12.172504</v>
      </c>
      <c r="BC170" s="454">
        <v>4.9619850000000003</v>
      </c>
      <c r="BE170" s="85">
        <v>0</v>
      </c>
      <c r="BF170" s="85">
        <v>0</v>
      </c>
      <c r="BG170" s="85">
        <v>0</v>
      </c>
      <c r="BH170" s="85">
        <v>0</v>
      </c>
      <c r="BI170" s="85">
        <v>0</v>
      </c>
      <c r="BJ170" s="85">
        <v>0</v>
      </c>
      <c r="BK170" s="85">
        <v>0</v>
      </c>
      <c r="BL170" s="85">
        <v>0</v>
      </c>
      <c r="BM170" s="85">
        <v>0</v>
      </c>
      <c r="BN170" s="85">
        <v>0</v>
      </c>
      <c r="BO170" s="85">
        <v>0</v>
      </c>
      <c r="BP170" s="85">
        <v>0</v>
      </c>
    </row>
    <row r="171" spans="1:104" ht="20.45" customHeight="1">
      <c r="B171" s="415" t="s">
        <v>465</v>
      </c>
      <c r="C171" s="452">
        <v>78698.909046720015</v>
      </c>
      <c r="D171" s="453">
        <v>17621.568319490001</v>
      </c>
      <c r="E171" s="453">
        <v>8594.5992530000003</v>
      </c>
      <c r="F171" s="453">
        <v>3851.0156059000001</v>
      </c>
      <c r="G171" s="454">
        <v>-1050.7284258099999</v>
      </c>
      <c r="H171" s="453">
        <v>1838.742931</v>
      </c>
      <c r="I171" s="453">
        <v>1434.810937</v>
      </c>
      <c r="J171" s="453">
        <v>-641.07806900000003</v>
      </c>
      <c r="K171" s="453">
        <v>10881.589363110001</v>
      </c>
      <c r="L171" s="454">
        <v>1107.09757524</v>
      </c>
      <c r="M171" s="453">
        <v>1844.9014114200002</v>
      </c>
      <c r="N171" s="453">
        <v>722.23825699999998</v>
      </c>
      <c r="O171" s="453">
        <v>919.4054251</v>
      </c>
      <c r="P171" s="453">
        <v>10030.291492370001</v>
      </c>
      <c r="Q171" s="454">
        <v>1822.6073490000001</v>
      </c>
      <c r="R171" s="453">
        <v>2262.920216</v>
      </c>
      <c r="S171" s="453">
        <v>1934.3685350000001</v>
      </c>
      <c r="T171" s="453">
        <v>895.66272421000008</v>
      </c>
      <c r="U171" s="453">
        <v>4533.9287910000003</v>
      </c>
      <c r="V171" s="454">
        <v>619.45400400000005</v>
      </c>
      <c r="W171" s="453">
        <v>155.75913299999999</v>
      </c>
      <c r="X171" s="453">
        <v>17.424621999999999</v>
      </c>
      <c r="Y171" s="453">
        <v>1298.629134</v>
      </c>
      <c r="Z171" s="453">
        <v>1280.3999220000001</v>
      </c>
      <c r="AA171" s="454">
        <v>-2.6540999999999999E-2</v>
      </c>
      <c r="AB171" s="453">
        <v>587.34997999999996</v>
      </c>
      <c r="AC171" s="453">
        <v>68.275103999999999</v>
      </c>
      <c r="AD171" s="453">
        <v>353.33082300000001</v>
      </c>
      <c r="AE171" s="453">
        <v>303.22652205000003</v>
      </c>
      <c r="AF171" s="454">
        <v>482.87027399999999</v>
      </c>
      <c r="AG171" s="453">
        <v>528.75032599999997</v>
      </c>
      <c r="AH171" s="453">
        <v>10.909454999999999</v>
      </c>
      <c r="AI171" s="453">
        <v>25.932939000000001</v>
      </c>
      <c r="AJ171" s="453">
        <v>-34.065185</v>
      </c>
      <c r="AK171" s="454">
        <v>-20.892378000000001</v>
      </c>
      <c r="AL171" s="453">
        <v>0</v>
      </c>
      <c r="AM171" s="453">
        <v>185.35747666999998</v>
      </c>
      <c r="AN171" s="453">
        <v>66.923353000000006</v>
      </c>
      <c r="AO171" s="453">
        <v>4147.4604079999999</v>
      </c>
      <c r="AP171" s="454">
        <v>-1.0634878799999998</v>
      </c>
      <c r="AQ171" s="453">
        <v>0</v>
      </c>
      <c r="AR171" s="453">
        <v>10.491953000000001</v>
      </c>
      <c r="AS171" s="453">
        <v>1.06347002</v>
      </c>
      <c r="AT171" s="453">
        <v>-3.442726</v>
      </c>
      <c r="AU171" s="454">
        <v>0.36618800000000001</v>
      </c>
      <c r="AV171" s="453">
        <v>-5.5303899999999997</v>
      </c>
      <c r="AW171" s="453">
        <v>15.217869</v>
      </c>
      <c r="AX171" s="453">
        <v>-9.5761499999999999E-2</v>
      </c>
      <c r="AY171" s="453">
        <v>1.6764049999999999</v>
      </c>
      <c r="AZ171" s="454">
        <v>0</v>
      </c>
      <c r="BA171" s="453">
        <v>-0.78553567000000002</v>
      </c>
      <c r="BB171" s="453">
        <v>0</v>
      </c>
      <c r="BC171" s="454">
        <v>0</v>
      </c>
      <c r="BE171" s="85">
        <v>0</v>
      </c>
      <c r="BF171" s="85">
        <v>0</v>
      </c>
      <c r="BG171" s="85">
        <v>0</v>
      </c>
      <c r="BH171" s="85">
        <v>0</v>
      </c>
      <c r="BI171" s="85">
        <v>0</v>
      </c>
      <c r="BJ171" s="85">
        <v>0</v>
      </c>
      <c r="BK171" s="85">
        <v>0</v>
      </c>
      <c r="BL171" s="85">
        <v>0</v>
      </c>
      <c r="BM171" s="85">
        <v>0</v>
      </c>
      <c r="BN171" s="85">
        <v>0</v>
      </c>
      <c r="BO171" s="85">
        <v>0</v>
      </c>
      <c r="BP171" s="85">
        <v>0</v>
      </c>
    </row>
    <row r="172" spans="1:104" ht="20.45" customHeight="1">
      <c r="B172" s="415" t="s">
        <v>466</v>
      </c>
      <c r="C172" s="452">
        <v>-18680.638377909996</v>
      </c>
      <c r="D172" s="453">
        <v>-7672.0059406999999</v>
      </c>
      <c r="E172" s="453">
        <v>-7386.3882219999996</v>
      </c>
      <c r="F172" s="453">
        <v>-4255.7035528799997</v>
      </c>
      <c r="G172" s="454">
        <v>-3959.8757853000002</v>
      </c>
      <c r="H172" s="453">
        <v>1157.1302539999999</v>
      </c>
      <c r="I172" s="453">
        <v>-17.470527000000001</v>
      </c>
      <c r="J172" s="453">
        <v>-699.96391700000004</v>
      </c>
      <c r="K172" s="453">
        <v>-458.26160895999999</v>
      </c>
      <c r="L172" s="454">
        <v>-750.34305757000004</v>
      </c>
      <c r="M172" s="453">
        <v>3064.37853559</v>
      </c>
      <c r="N172" s="453">
        <v>69.891720000000007</v>
      </c>
      <c r="O172" s="453">
        <v>-271.99054374999997</v>
      </c>
      <c r="P172" s="453">
        <v>-253.75789046</v>
      </c>
      <c r="Q172" s="454">
        <v>-266.17892499999999</v>
      </c>
      <c r="R172" s="453">
        <v>129.80399399999999</v>
      </c>
      <c r="S172" s="453">
        <v>-300.51343500000002</v>
      </c>
      <c r="T172" s="453">
        <v>-353.22481667</v>
      </c>
      <c r="U172" s="453">
        <v>-83.782278000000005</v>
      </c>
      <c r="V172" s="454">
        <v>2519.3847940000001</v>
      </c>
      <c r="W172" s="453">
        <v>-405.554956</v>
      </c>
      <c r="X172" s="453">
        <v>-540.19751399999996</v>
      </c>
      <c r="Y172" s="453">
        <v>955.48552700000005</v>
      </c>
      <c r="Z172" s="453">
        <v>-197.473152</v>
      </c>
      <c r="AA172" s="454">
        <v>-143.07522299999999</v>
      </c>
      <c r="AB172" s="453">
        <v>455.88091600000001</v>
      </c>
      <c r="AC172" s="453">
        <v>-84.147941000000003</v>
      </c>
      <c r="AD172" s="453">
        <v>9.1701560000000004</v>
      </c>
      <c r="AE172" s="453">
        <v>118.00843242000001</v>
      </c>
      <c r="AF172" s="454">
        <v>449.90326199999998</v>
      </c>
      <c r="AG172" s="453">
        <v>-97.810125999999997</v>
      </c>
      <c r="AH172" s="453">
        <v>-451.60861499999999</v>
      </c>
      <c r="AI172" s="453">
        <v>5.8974299999999999</v>
      </c>
      <c r="AJ172" s="453">
        <v>984.573215</v>
      </c>
      <c r="AK172" s="454">
        <v>-20.71932</v>
      </c>
      <c r="AL172" s="453">
        <v>17.564470579999998</v>
      </c>
      <c r="AM172" s="453">
        <v>-32.090447109999999</v>
      </c>
      <c r="AN172" s="453">
        <v>-85.697028000000003</v>
      </c>
      <c r="AO172" s="453">
        <v>-24.365238999999999</v>
      </c>
      <c r="AP172" s="454">
        <v>78.434549329999996</v>
      </c>
      <c r="AQ172" s="453">
        <v>-1.63656</v>
      </c>
      <c r="AR172" s="453">
        <v>15.221264</v>
      </c>
      <c r="AS172" s="453">
        <v>2.6643718700000001</v>
      </c>
      <c r="AT172" s="453">
        <v>48.403115999999997</v>
      </c>
      <c r="AU172" s="454">
        <v>-20.138753000000001</v>
      </c>
      <c r="AV172" s="453">
        <v>-13.199312000000001</v>
      </c>
      <c r="AW172" s="453">
        <v>0.36754199999999998</v>
      </c>
      <c r="AX172" s="453">
        <v>1.00755938</v>
      </c>
      <c r="AY172" s="453">
        <v>58.758228000000003</v>
      </c>
      <c r="AZ172" s="454">
        <v>-2.6419589399999999</v>
      </c>
      <c r="BA172" s="453">
        <v>-2.7681637400000003</v>
      </c>
      <c r="BB172" s="453">
        <v>33.935533999999997</v>
      </c>
      <c r="BC172" s="454">
        <v>-3.9184399999999999</v>
      </c>
      <c r="BE172" s="85">
        <v>0</v>
      </c>
      <c r="BF172" s="85">
        <v>0</v>
      </c>
      <c r="BG172" s="85">
        <v>0</v>
      </c>
      <c r="BH172" s="85">
        <v>0</v>
      </c>
      <c r="BI172" s="85">
        <v>0</v>
      </c>
      <c r="BJ172" s="85">
        <v>0</v>
      </c>
      <c r="BK172" s="85">
        <v>0</v>
      </c>
      <c r="BL172" s="85">
        <v>0</v>
      </c>
      <c r="BM172" s="85">
        <v>0</v>
      </c>
      <c r="BN172" s="85">
        <v>0</v>
      </c>
      <c r="BO172" s="85">
        <v>0</v>
      </c>
      <c r="BP172" s="85">
        <v>0</v>
      </c>
    </row>
    <row r="173" spans="1:104" s="95" customFormat="1" ht="20.45" customHeight="1">
      <c r="A173" s="93"/>
      <c r="B173" s="415" t="s">
        <v>467</v>
      </c>
      <c r="C173" s="452">
        <v>496623.31048567995</v>
      </c>
      <c r="D173" s="453">
        <v>86834.954010250003</v>
      </c>
      <c r="E173" s="453">
        <v>48092.806364999997</v>
      </c>
      <c r="F173" s="453">
        <v>47655.597833339998</v>
      </c>
      <c r="G173" s="454">
        <v>69016.22589650999</v>
      </c>
      <c r="H173" s="453">
        <v>17437.151548999998</v>
      </c>
      <c r="I173" s="453">
        <v>32946.329087999999</v>
      </c>
      <c r="J173" s="453">
        <v>9672.0914040000007</v>
      </c>
      <c r="K173" s="453">
        <v>11506.06022297</v>
      </c>
      <c r="L173" s="454">
        <v>8981.6851178899997</v>
      </c>
      <c r="M173" s="453">
        <v>66352.676843969995</v>
      </c>
      <c r="N173" s="453">
        <v>6238.4735609999998</v>
      </c>
      <c r="O173" s="453">
        <v>6831.5492105100002</v>
      </c>
      <c r="P173" s="453">
        <v>6601.6319521899995</v>
      </c>
      <c r="Q173" s="454">
        <v>2185.357896</v>
      </c>
      <c r="R173" s="453">
        <v>6010.705731</v>
      </c>
      <c r="S173" s="453">
        <v>1800.6737840000001</v>
      </c>
      <c r="T173" s="453">
        <v>13419.114432190001</v>
      </c>
      <c r="U173" s="453">
        <v>3619.7474699999998</v>
      </c>
      <c r="V173" s="454">
        <v>3103.1004710000002</v>
      </c>
      <c r="W173" s="453">
        <v>2920.0596540000001</v>
      </c>
      <c r="X173" s="453">
        <v>1974.455377</v>
      </c>
      <c r="Y173" s="453">
        <v>1250.3479769999999</v>
      </c>
      <c r="Z173" s="453">
        <v>1905.4529500000001</v>
      </c>
      <c r="AA173" s="454">
        <v>15327.641525999999</v>
      </c>
      <c r="AB173" s="453">
        <v>3245.2738949999998</v>
      </c>
      <c r="AC173" s="453">
        <v>1290.079563</v>
      </c>
      <c r="AD173" s="453">
        <v>173.95402999999999</v>
      </c>
      <c r="AE173" s="453">
        <v>1191.6913783699999</v>
      </c>
      <c r="AF173" s="454">
        <v>986.75993100000005</v>
      </c>
      <c r="AG173" s="453">
        <v>934.29051800000002</v>
      </c>
      <c r="AH173" s="453">
        <v>2079.3471749999999</v>
      </c>
      <c r="AI173" s="453">
        <v>543.25757899999996</v>
      </c>
      <c r="AJ173" s="453">
        <v>1979.2116759999999</v>
      </c>
      <c r="AK173" s="454">
        <v>1615.959204</v>
      </c>
      <c r="AL173" s="453">
        <v>734.87558996000007</v>
      </c>
      <c r="AM173" s="453">
        <v>314.19889007999996</v>
      </c>
      <c r="AN173" s="453">
        <v>167.37212299999999</v>
      </c>
      <c r="AO173" s="453">
        <v>5094.6606080000001</v>
      </c>
      <c r="AP173" s="454">
        <v>496.32154187000003</v>
      </c>
      <c r="AQ173" s="453">
        <v>149.89140699999999</v>
      </c>
      <c r="AR173" s="453">
        <v>145.457573</v>
      </c>
      <c r="AS173" s="453">
        <v>151.98064378999999</v>
      </c>
      <c r="AT173" s="453">
        <v>306.74948499999999</v>
      </c>
      <c r="AU173" s="454">
        <v>1021.007201</v>
      </c>
      <c r="AV173" s="453">
        <v>120.354606</v>
      </c>
      <c r="AW173" s="453">
        <v>217.13745599999999</v>
      </c>
      <c r="AX173" s="453">
        <v>922.96263878000002</v>
      </c>
      <c r="AY173" s="453">
        <v>325.91742399999998</v>
      </c>
      <c r="AZ173" s="454">
        <v>55.208316509999996</v>
      </c>
      <c r="BA173" s="453">
        <v>292.27830949999998</v>
      </c>
      <c r="BB173" s="453">
        <v>129.38668100000001</v>
      </c>
      <c r="BC173" s="454">
        <v>253.83471900000001</v>
      </c>
      <c r="BD173" s="93"/>
      <c r="BE173" s="93">
        <v>0</v>
      </c>
      <c r="BF173" s="93">
        <v>0</v>
      </c>
      <c r="BG173" s="93">
        <v>0</v>
      </c>
      <c r="BH173" s="93">
        <v>0</v>
      </c>
      <c r="BI173" s="93">
        <v>0</v>
      </c>
      <c r="BJ173" s="93">
        <v>0</v>
      </c>
      <c r="BK173" s="93">
        <v>0</v>
      </c>
      <c r="BL173" s="93">
        <v>0</v>
      </c>
      <c r="BM173" s="93">
        <v>0</v>
      </c>
      <c r="BN173" s="93">
        <v>0</v>
      </c>
      <c r="BO173" s="93">
        <v>0</v>
      </c>
      <c r="BP173" s="93">
        <v>0</v>
      </c>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row>
    <row r="174" spans="1:104" s="418" customFormat="1" ht="20.45" customHeight="1">
      <c r="A174" s="311"/>
      <c r="B174" s="399" t="s">
        <v>468</v>
      </c>
      <c r="C174" s="449">
        <v>374605.97193941002</v>
      </c>
      <c r="D174" s="450">
        <v>125522.495631</v>
      </c>
      <c r="E174" s="450">
        <v>38952.236936000001</v>
      </c>
      <c r="F174" s="450">
        <v>57207.781997629994</v>
      </c>
      <c r="G174" s="451">
        <v>19573.697159160001</v>
      </c>
      <c r="H174" s="450">
        <v>11842.826423</v>
      </c>
      <c r="I174" s="450">
        <v>9791.6707239999996</v>
      </c>
      <c r="J174" s="450">
        <v>24080.712627000001</v>
      </c>
      <c r="K174" s="450">
        <v>14054.586570709998</v>
      </c>
      <c r="L174" s="451">
        <v>11515.370025570001</v>
      </c>
      <c r="M174" s="450">
        <v>8181.5654687200004</v>
      </c>
      <c r="N174" s="450">
        <v>1138.033107</v>
      </c>
      <c r="O174" s="450">
        <v>7773.5101586499995</v>
      </c>
      <c r="P174" s="450">
        <v>4667.4493700699995</v>
      </c>
      <c r="Q174" s="451">
        <v>5575.8331200000002</v>
      </c>
      <c r="R174" s="450">
        <v>1923.444287</v>
      </c>
      <c r="S174" s="450">
        <v>2040.3907449999999</v>
      </c>
      <c r="T174" s="450">
        <v>4544.7861261400003</v>
      </c>
      <c r="U174" s="450">
        <v>2120.4296429999999</v>
      </c>
      <c r="V174" s="451">
        <v>3927.8752650000001</v>
      </c>
      <c r="W174" s="450">
        <v>1658.9490310000001</v>
      </c>
      <c r="X174" s="450">
        <v>1485.2180780000001</v>
      </c>
      <c r="Y174" s="450">
        <v>1271.248278</v>
      </c>
      <c r="Z174" s="450">
        <v>1530.3717349999999</v>
      </c>
      <c r="AA174" s="451">
        <v>7593.977202</v>
      </c>
      <c r="AB174" s="450">
        <v>710.35247000000004</v>
      </c>
      <c r="AC174" s="450">
        <v>1688.8964450000001</v>
      </c>
      <c r="AD174" s="450">
        <v>118.496509</v>
      </c>
      <c r="AE174" s="450">
        <v>1202.0397454000001</v>
      </c>
      <c r="AF174" s="451">
        <v>601.45465799999999</v>
      </c>
      <c r="AG174" s="450">
        <v>1483.504144</v>
      </c>
      <c r="AH174" s="450">
        <v>1557.617135</v>
      </c>
      <c r="AI174" s="450">
        <v>319.37118099999998</v>
      </c>
      <c r="AJ174" s="450">
        <v>119.62272400000001</v>
      </c>
      <c r="AK174" s="451">
        <v>-1711.407608</v>
      </c>
      <c r="AL174" s="450">
        <v>130.82190990000001</v>
      </c>
      <c r="AM174" s="450">
        <v>524.88267700999995</v>
      </c>
      <c r="AN174" s="450">
        <v>301.342827</v>
      </c>
      <c r="AO174" s="450">
        <v>1033.858808</v>
      </c>
      <c r="AP174" s="451">
        <v>44.749701009999995</v>
      </c>
      <c r="AQ174" s="450">
        <v>415.52726999999999</v>
      </c>
      <c r="AR174" s="450">
        <v>109.638882</v>
      </c>
      <c r="AS174" s="450">
        <v>148.31569177</v>
      </c>
      <c r="AT174" s="450">
        <v>387.07946299999998</v>
      </c>
      <c r="AU174" s="451">
        <v>-1195.551103</v>
      </c>
      <c r="AV174" s="450">
        <v>39.832253999999999</v>
      </c>
      <c r="AW174" s="450">
        <v>-105.85736199999999</v>
      </c>
      <c r="AX174" s="450">
        <v>-851.33237866999991</v>
      </c>
      <c r="AY174" s="450">
        <v>-107.31787799999999</v>
      </c>
      <c r="AZ174" s="451">
        <v>59.766232240000001</v>
      </c>
      <c r="BA174" s="450">
        <v>-271.04099889999998</v>
      </c>
      <c r="BB174" s="450">
        <v>-55.825654</v>
      </c>
      <c r="BC174" s="451">
        <v>-67.325513999999998</v>
      </c>
      <c r="BD174" s="311"/>
      <c r="BE174" s="311">
        <v>0</v>
      </c>
      <c r="BF174" s="311">
        <v>0</v>
      </c>
      <c r="BG174" s="311">
        <v>0</v>
      </c>
      <c r="BH174" s="311">
        <v>0</v>
      </c>
      <c r="BI174" s="311">
        <v>0</v>
      </c>
      <c r="BJ174" s="311">
        <v>0</v>
      </c>
      <c r="BK174" s="311">
        <v>0</v>
      </c>
      <c r="BL174" s="311">
        <v>0</v>
      </c>
      <c r="BM174" s="311">
        <v>0</v>
      </c>
      <c r="BN174" s="311">
        <v>0</v>
      </c>
      <c r="BO174" s="311">
        <v>0</v>
      </c>
      <c r="BP174" s="311">
        <v>0</v>
      </c>
      <c r="BQ174" s="311"/>
      <c r="BR174" s="311"/>
      <c r="BS174" s="311"/>
      <c r="BT174" s="311"/>
      <c r="BU174" s="311"/>
      <c r="BV174" s="311"/>
      <c r="BW174" s="311"/>
      <c r="BX174" s="311"/>
      <c r="BY174" s="311"/>
      <c r="BZ174" s="311"/>
      <c r="CA174" s="311"/>
      <c r="CB174" s="311"/>
      <c r="CC174" s="311"/>
      <c r="CD174" s="311"/>
      <c r="CE174" s="311"/>
      <c r="CF174" s="311"/>
      <c r="CG174" s="311"/>
      <c r="CH174" s="311"/>
      <c r="CI174" s="311"/>
      <c r="CJ174" s="311"/>
      <c r="CK174" s="311"/>
      <c r="CL174" s="311"/>
      <c r="CM174" s="311"/>
      <c r="CN174" s="311"/>
      <c r="CO174" s="311"/>
      <c r="CP174" s="311"/>
      <c r="CQ174" s="311"/>
      <c r="CR174" s="311"/>
      <c r="CS174" s="311"/>
      <c r="CT174" s="311"/>
      <c r="CU174" s="311"/>
      <c r="CV174" s="311"/>
      <c r="CW174" s="311"/>
      <c r="CX174" s="311"/>
      <c r="CY174" s="311"/>
      <c r="CZ174" s="311"/>
    </row>
    <row r="175" spans="1:104" s="95" customFormat="1" ht="20.45" customHeight="1">
      <c r="A175" s="93"/>
      <c r="B175" s="419" t="s">
        <v>469</v>
      </c>
      <c r="C175" s="452">
        <v>8680.08502778</v>
      </c>
      <c r="D175" s="453">
        <v>732.74127691000001</v>
      </c>
      <c r="E175" s="453">
        <v>1103.0563589999999</v>
      </c>
      <c r="F175" s="453">
        <v>671.15140080999993</v>
      </c>
      <c r="G175" s="454">
        <v>1429.46877322</v>
      </c>
      <c r="H175" s="453">
        <v>510.96555799999999</v>
      </c>
      <c r="I175" s="453">
        <v>562.11696800000004</v>
      </c>
      <c r="J175" s="453">
        <v>3062.2821049999998</v>
      </c>
      <c r="K175" s="453">
        <v>0</v>
      </c>
      <c r="L175" s="454">
        <v>4.6307278800000002</v>
      </c>
      <c r="M175" s="453">
        <v>12.28138716</v>
      </c>
      <c r="N175" s="453">
        <v>98.129831999999993</v>
      </c>
      <c r="O175" s="453">
        <v>296.21004866999999</v>
      </c>
      <c r="P175" s="453">
        <v>0</v>
      </c>
      <c r="Q175" s="454">
        <v>3.337215</v>
      </c>
      <c r="R175" s="453">
        <v>139.54753099999999</v>
      </c>
      <c r="S175" s="453">
        <v>0</v>
      </c>
      <c r="T175" s="453">
        <v>0</v>
      </c>
      <c r="U175" s="453">
        <v>0</v>
      </c>
      <c r="V175" s="454">
        <v>4.4137680000000001</v>
      </c>
      <c r="W175" s="453">
        <v>23.505203000000002</v>
      </c>
      <c r="X175" s="453">
        <v>3.137229</v>
      </c>
      <c r="Y175" s="453">
        <v>0</v>
      </c>
      <c r="Z175" s="453">
        <v>0</v>
      </c>
      <c r="AA175" s="454">
        <v>0</v>
      </c>
      <c r="AB175" s="453">
        <v>0</v>
      </c>
      <c r="AC175" s="453">
        <v>0</v>
      </c>
      <c r="AD175" s="453">
        <v>0</v>
      </c>
      <c r="AE175" s="453">
        <v>6.7005904900000006</v>
      </c>
      <c r="AF175" s="454">
        <v>1.668534</v>
      </c>
      <c r="AG175" s="453">
        <v>0</v>
      </c>
      <c r="AH175" s="453">
        <v>3.156552</v>
      </c>
      <c r="AI175" s="453">
        <v>0</v>
      </c>
      <c r="AJ175" s="453">
        <v>3.1184820000000002</v>
      </c>
      <c r="AK175" s="454">
        <v>0</v>
      </c>
      <c r="AL175" s="453">
        <v>3.15655164</v>
      </c>
      <c r="AM175" s="453">
        <v>0</v>
      </c>
      <c r="AN175" s="453">
        <v>0</v>
      </c>
      <c r="AO175" s="453">
        <v>-6.4670779999999999</v>
      </c>
      <c r="AP175" s="454">
        <v>0</v>
      </c>
      <c r="AQ175" s="453">
        <v>5.4648729999999999</v>
      </c>
      <c r="AR175" s="453">
        <v>0</v>
      </c>
      <c r="AS175" s="453">
        <v>0</v>
      </c>
      <c r="AT175" s="453">
        <v>0</v>
      </c>
      <c r="AU175" s="454">
        <v>3.1372279999999999</v>
      </c>
      <c r="AV175" s="453">
        <v>0</v>
      </c>
      <c r="AW175" s="453">
        <v>3.1739120000000001</v>
      </c>
      <c r="AX175" s="453">
        <v>0</v>
      </c>
      <c r="AY175" s="453">
        <v>0</v>
      </c>
      <c r="AZ175" s="454">
        <v>0</v>
      </c>
      <c r="BA175" s="453">
        <v>0</v>
      </c>
      <c r="BB175" s="453">
        <v>0</v>
      </c>
      <c r="BC175" s="454">
        <v>0</v>
      </c>
      <c r="BD175" s="93"/>
      <c r="BE175" s="93">
        <v>0</v>
      </c>
      <c r="BF175" s="93">
        <v>0</v>
      </c>
      <c r="BG175" s="93">
        <v>0</v>
      </c>
      <c r="BH175" s="93">
        <v>0</v>
      </c>
      <c r="BI175" s="93">
        <v>0</v>
      </c>
      <c r="BJ175" s="93">
        <v>0</v>
      </c>
      <c r="BK175" s="93">
        <v>0</v>
      </c>
      <c r="BL175" s="93">
        <v>0</v>
      </c>
      <c r="BM175" s="93">
        <v>0</v>
      </c>
      <c r="BN175" s="93">
        <v>0</v>
      </c>
      <c r="BO175" s="93">
        <v>0</v>
      </c>
      <c r="BP175" s="93">
        <v>0</v>
      </c>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row>
    <row r="176" spans="1:104" s="418" customFormat="1" ht="20.45" customHeight="1">
      <c r="A176" s="311"/>
      <c r="B176" s="399" t="s">
        <v>470</v>
      </c>
      <c r="C176" s="449">
        <v>383286.05696719012</v>
      </c>
      <c r="D176" s="450">
        <v>126255.23690791</v>
      </c>
      <c r="E176" s="450">
        <v>40055.293295000003</v>
      </c>
      <c r="F176" s="450">
        <v>57878.93339844</v>
      </c>
      <c r="G176" s="451">
        <v>21003.165932380001</v>
      </c>
      <c r="H176" s="450">
        <v>12353.791981</v>
      </c>
      <c r="I176" s="450">
        <v>10353.787692</v>
      </c>
      <c r="J176" s="450">
        <v>27142.994731999999</v>
      </c>
      <c r="K176" s="450">
        <v>14054.586570709998</v>
      </c>
      <c r="L176" s="451">
        <v>11520.00075345</v>
      </c>
      <c r="M176" s="450">
        <v>8193.8468558799996</v>
      </c>
      <c r="N176" s="450">
        <v>1236.1629390000001</v>
      </c>
      <c r="O176" s="450">
        <v>8069.7202073199996</v>
      </c>
      <c r="P176" s="450">
        <v>4667.4493700699995</v>
      </c>
      <c r="Q176" s="451">
        <v>5579.1703349999998</v>
      </c>
      <c r="R176" s="450">
        <v>2062.991818</v>
      </c>
      <c r="S176" s="450">
        <v>2040.3907449999999</v>
      </c>
      <c r="T176" s="450">
        <v>4544.7861261400003</v>
      </c>
      <c r="U176" s="450">
        <v>2120.4296429999999</v>
      </c>
      <c r="V176" s="451">
        <v>3932.289033</v>
      </c>
      <c r="W176" s="450">
        <v>1682.454234</v>
      </c>
      <c r="X176" s="450">
        <v>1488.355307</v>
      </c>
      <c r="Y176" s="450">
        <v>1271.248278</v>
      </c>
      <c r="Z176" s="450">
        <v>1530.3717349999999</v>
      </c>
      <c r="AA176" s="451">
        <v>7593.977202</v>
      </c>
      <c r="AB176" s="450">
        <v>710.35247000000004</v>
      </c>
      <c r="AC176" s="450">
        <v>1688.8964450000001</v>
      </c>
      <c r="AD176" s="450">
        <v>118.496509</v>
      </c>
      <c r="AE176" s="450">
        <v>1208.7403358900001</v>
      </c>
      <c r="AF176" s="451">
        <v>603.12319200000002</v>
      </c>
      <c r="AG176" s="450">
        <v>1483.504144</v>
      </c>
      <c r="AH176" s="450">
        <v>1560.7736870000001</v>
      </c>
      <c r="AI176" s="450">
        <v>319.37118099999998</v>
      </c>
      <c r="AJ176" s="450">
        <v>122.74120600000001</v>
      </c>
      <c r="AK176" s="451">
        <v>-1711.407608</v>
      </c>
      <c r="AL176" s="450">
        <v>133.97846154000001</v>
      </c>
      <c r="AM176" s="450">
        <v>524.88267700999995</v>
      </c>
      <c r="AN176" s="450">
        <v>301.342827</v>
      </c>
      <c r="AO176" s="450">
        <v>1027.3917300000001</v>
      </c>
      <c r="AP176" s="451">
        <v>44.749701009999995</v>
      </c>
      <c r="AQ176" s="450">
        <v>420.992143</v>
      </c>
      <c r="AR176" s="450">
        <v>109.638882</v>
      </c>
      <c r="AS176" s="450">
        <v>148.31569177</v>
      </c>
      <c r="AT176" s="450">
        <v>387.07946299999998</v>
      </c>
      <c r="AU176" s="451">
        <v>-1192.413875</v>
      </c>
      <c r="AV176" s="450">
        <v>39.832253999999999</v>
      </c>
      <c r="AW176" s="450">
        <v>-102.68344999999999</v>
      </c>
      <c r="AX176" s="450">
        <v>-851.33237866999991</v>
      </c>
      <c r="AY176" s="450">
        <v>-107.31787799999999</v>
      </c>
      <c r="AZ176" s="451">
        <v>59.766232240000001</v>
      </c>
      <c r="BA176" s="450">
        <v>-271.04099889999998</v>
      </c>
      <c r="BB176" s="450">
        <v>-55.825654</v>
      </c>
      <c r="BC176" s="451">
        <v>-67.325513999999998</v>
      </c>
      <c r="BD176" s="311"/>
      <c r="BE176" s="311">
        <v>0</v>
      </c>
      <c r="BF176" s="311">
        <v>0</v>
      </c>
      <c r="BG176" s="311">
        <v>0</v>
      </c>
      <c r="BH176" s="311">
        <v>0</v>
      </c>
      <c r="BI176" s="311">
        <v>0</v>
      </c>
      <c r="BJ176" s="311">
        <v>0</v>
      </c>
      <c r="BK176" s="311">
        <v>0</v>
      </c>
      <c r="BL176" s="311">
        <v>0</v>
      </c>
      <c r="BM176" s="311">
        <v>0</v>
      </c>
      <c r="BN176" s="311">
        <v>0</v>
      </c>
      <c r="BO176" s="311">
        <v>0</v>
      </c>
      <c r="BP176" s="311">
        <v>0</v>
      </c>
      <c r="BQ176" s="311"/>
      <c r="BR176" s="311"/>
      <c r="BS176" s="311"/>
      <c r="BT176" s="311"/>
      <c r="BU176" s="311"/>
      <c r="BV176" s="311"/>
      <c r="BW176" s="311"/>
      <c r="BX176" s="311"/>
      <c r="BY176" s="311"/>
      <c r="BZ176" s="311"/>
      <c r="CA176" s="311"/>
      <c r="CB176" s="311"/>
      <c r="CC176" s="311"/>
      <c r="CD176" s="311"/>
      <c r="CE176" s="311"/>
      <c r="CF176" s="311"/>
      <c r="CG176" s="311"/>
      <c r="CH176" s="311"/>
      <c r="CI176" s="311"/>
      <c r="CJ176" s="311"/>
      <c r="CK176" s="311"/>
      <c r="CL176" s="311"/>
      <c r="CM176" s="311"/>
      <c r="CN176" s="311"/>
      <c r="CO176" s="311"/>
      <c r="CP176" s="311"/>
      <c r="CQ176" s="311"/>
      <c r="CR176" s="311"/>
      <c r="CS176" s="311"/>
      <c r="CT176" s="311"/>
      <c r="CU176" s="311"/>
      <c r="CV176" s="311"/>
      <c r="CW176" s="311"/>
      <c r="CX176" s="311"/>
      <c r="CY176" s="311"/>
      <c r="CZ176" s="311"/>
    </row>
    <row r="177" spans="1:104" s="95" customFormat="1" ht="20.45" customHeight="1">
      <c r="A177" s="93"/>
      <c r="B177" s="419" t="s">
        <v>471</v>
      </c>
      <c r="C177" s="452">
        <v>105180.06416908999</v>
      </c>
      <c r="D177" s="453">
        <v>35788.327547870002</v>
      </c>
      <c r="E177" s="453">
        <v>11189.030726000001</v>
      </c>
      <c r="F177" s="453">
        <v>15284.130734840001</v>
      </c>
      <c r="G177" s="454">
        <v>5765.6035899099998</v>
      </c>
      <c r="H177" s="453">
        <v>3399.6349220000002</v>
      </c>
      <c r="I177" s="453">
        <v>2458.0303549999999</v>
      </c>
      <c r="J177" s="453">
        <v>6707.0055350000002</v>
      </c>
      <c r="K177" s="453">
        <v>4570.3039849999996</v>
      </c>
      <c r="L177" s="454">
        <v>3093.0572521100003</v>
      </c>
      <c r="M177" s="453">
        <v>2348.4142510000001</v>
      </c>
      <c r="N177" s="453">
        <v>316.446144</v>
      </c>
      <c r="O177" s="453">
        <v>2171.3576649199999</v>
      </c>
      <c r="P177" s="453">
        <v>1375.5888945899999</v>
      </c>
      <c r="Q177" s="454">
        <v>1165.1685199999999</v>
      </c>
      <c r="R177" s="453">
        <v>593.87279999999998</v>
      </c>
      <c r="S177" s="453">
        <v>541.73607200000004</v>
      </c>
      <c r="T177" s="453">
        <v>1340.2925982300001</v>
      </c>
      <c r="U177" s="453">
        <v>650.16112299999998</v>
      </c>
      <c r="V177" s="454">
        <v>777.93494299999998</v>
      </c>
      <c r="W177" s="453">
        <v>372.25648200000001</v>
      </c>
      <c r="X177" s="453">
        <v>248.11918800000001</v>
      </c>
      <c r="Y177" s="453">
        <v>438.92059</v>
      </c>
      <c r="Z177" s="453">
        <v>381.12731400000001</v>
      </c>
      <c r="AA177" s="454">
        <v>2371.3737769999998</v>
      </c>
      <c r="AB177" s="453">
        <v>203.17625100000001</v>
      </c>
      <c r="AC177" s="453">
        <v>484.63628799999998</v>
      </c>
      <c r="AD177" s="453">
        <v>16.444455000000001</v>
      </c>
      <c r="AE177" s="453">
        <v>221.68052974</v>
      </c>
      <c r="AF177" s="454">
        <v>0</v>
      </c>
      <c r="AG177" s="453">
        <v>330.96288900000002</v>
      </c>
      <c r="AH177" s="453">
        <v>504.64813800000002</v>
      </c>
      <c r="AI177" s="453">
        <v>66.219639000000001</v>
      </c>
      <c r="AJ177" s="453">
        <v>42.5</v>
      </c>
      <c r="AK177" s="454">
        <v>-487.05271900000002</v>
      </c>
      <c r="AL177" s="453">
        <v>13.727741999999999</v>
      </c>
      <c r="AM177" s="453">
        <v>125.84958899999999</v>
      </c>
      <c r="AN177" s="453">
        <v>33.345612000000003</v>
      </c>
      <c r="AO177" s="453">
        <v>294.42745100000002</v>
      </c>
      <c r="AP177" s="454">
        <v>-115.45118977</v>
      </c>
      <c r="AQ177" s="453">
        <v>65.011635999999996</v>
      </c>
      <c r="AR177" s="453">
        <v>0</v>
      </c>
      <c r="AS177" s="453">
        <v>-9.6295798999999995</v>
      </c>
      <c r="AT177" s="453">
        <v>89.330083999999999</v>
      </c>
      <c r="AU177" s="454">
        <v>-20.236830999999999</v>
      </c>
      <c r="AV177" s="453">
        <v>-9.8249000000000003E-2</v>
      </c>
      <c r="AW177" s="453">
        <v>4.5653589999999999</v>
      </c>
      <c r="AX177" s="453">
        <v>-8.2268158299999996</v>
      </c>
      <c r="AY177" s="453">
        <v>0</v>
      </c>
      <c r="AZ177" s="454">
        <v>3.9267793799999997</v>
      </c>
      <c r="BA177" s="453">
        <v>0</v>
      </c>
      <c r="BB177" s="453">
        <v>0</v>
      </c>
      <c r="BC177" s="454">
        <v>-27.587897999999999</v>
      </c>
      <c r="BD177" s="93"/>
      <c r="BE177" s="93">
        <v>0</v>
      </c>
      <c r="BF177" s="93">
        <v>0</v>
      </c>
      <c r="BG177" s="93">
        <v>0</v>
      </c>
      <c r="BH177" s="93">
        <v>0</v>
      </c>
      <c r="BI177" s="93">
        <v>0</v>
      </c>
      <c r="BJ177" s="93">
        <v>0</v>
      </c>
      <c r="BK177" s="93">
        <v>0</v>
      </c>
      <c r="BL177" s="93">
        <v>0</v>
      </c>
      <c r="BM177" s="93">
        <v>0</v>
      </c>
      <c r="BN177" s="93">
        <v>0</v>
      </c>
      <c r="BO177" s="93">
        <v>0</v>
      </c>
      <c r="BP177" s="93">
        <v>0</v>
      </c>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row>
    <row r="178" spans="1:104" s="418" customFormat="1" ht="20.45" customHeight="1">
      <c r="A178" s="311"/>
      <c r="B178" s="399" t="s">
        <v>472</v>
      </c>
      <c r="C178" s="449">
        <v>278105.99279809999</v>
      </c>
      <c r="D178" s="450">
        <v>90466.909360039994</v>
      </c>
      <c r="E178" s="450">
        <v>28866.262568999999</v>
      </c>
      <c r="F178" s="450">
        <v>42594.8026636</v>
      </c>
      <c r="G178" s="451">
        <v>15237.562342469999</v>
      </c>
      <c r="H178" s="450">
        <v>8954.1570589999992</v>
      </c>
      <c r="I178" s="450">
        <v>7895.757337</v>
      </c>
      <c r="J178" s="450">
        <v>20435.989196999999</v>
      </c>
      <c r="K178" s="450">
        <v>9484.2825857099997</v>
      </c>
      <c r="L178" s="451">
        <v>8426.9435013399998</v>
      </c>
      <c r="M178" s="450">
        <v>5845.4326048800003</v>
      </c>
      <c r="N178" s="450">
        <v>919.71679500000005</v>
      </c>
      <c r="O178" s="450">
        <v>5898.3625423999993</v>
      </c>
      <c r="P178" s="450">
        <v>3291.8604754799999</v>
      </c>
      <c r="Q178" s="451">
        <v>4414.0018149999996</v>
      </c>
      <c r="R178" s="450">
        <v>1469.1190180000001</v>
      </c>
      <c r="S178" s="450">
        <v>1498.654673</v>
      </c>
      <c r="T178" s="450">
        <v>3204.49352791</v>
      </c>
      <c r="U178" s="450">
        <v>1470.2685200000001</v>
      </c>
      <c r="V178" s="451">
        <v>3154.3540899999998</v>
      </c>
      <c r="W178" s="450">
        <v>1310.197752</v>
      </c>
      <c r="X178" s="450">
        <v>1240.2361189999999</v>
      </c>
      <c r="Y178" s="450">
        <v>832.32768799999997</v>
      </c>
      <c r="Z178" s="450">
        <v>1149.2444210000001</v>
      </c>
      <c r="AA178" s="451">
        <v>5222.6034250000002</v>
      </c>
      <c r="AB178" s="450">
        <v>507.176219</v>
      </c>
      <c r="AC178" s="450">
        <v>1204.2601569999999</v>
      </c>
      <c r="AD178" s="450">
        <v>102.052054</v>
      </c>
      <c r="AE178" s="450">
        <v>987.05980614999999</v>
      </c>
      <c r="AF178" s="451">
        <v>603.12319200000002</v>
      </c>
      <c r="AG178" s="450">
        <v>1152.5412550000001</v>
      </c>
      <c r="AH178" s="450">
        <v>1056.1255490000001</v>
      </c>
      <c r="AI178" s="450">
        <v>253.15154200000001</v>
      </c>
      <c r="AJ178" s="450">
        <v>80.241206000000005</v>
      </c>
      <c r="AK178" s="451">
        <v>-1224.354889</v>
      </c>
      <c r="AL178" s="450">
        <v>120.25071954000001</v>
      </c>
      <c r="AM178" s="450">
        <v>399.03308800999997</v>
      </c>
      <c r="AN178" s="450">
        <v>267.99721499999998</v>
      </c>
      <c r="AO178" s="450">
        <v>732.96427900000003</v>
      </c>
      <c r="AP178" s="451">
        <v>160.20089078000001</v>
      </c>
      <c r="AQ178" s="450">
        <v>355.98050699999999</v>
      </c>
      <c r="AR178" s="450">
        <v>109.638882</v>
      </c>
      <c r="AS178" s="450">
        <v>157.94527166999998</v>
      </c>
      <c r="AT178" s="450">
        <v>297.74937899999998</v>
      </c>
      <c r="AU178" s="451">
        <v>-1172.177044</v>
      </c>
      <c r="AV178" s="450">
        <v>39.930503000000002</v>
      </c>
      <c r="AW178" s="450">
        <v>-107.24880899999999</v>
      </c>
      <c r="AX178" s="450">
        <v>-843.10556284000006</v>
      </c>
      <c r="AY178" s="450">
        <v>-107.31787799999999</v>
      </c>
      <c r="AZ178" s="451">
        <v>55.839452860000002</v>
      </c>
      <c r="BA178" s="450">
        <v>-271.04099889999998</v>
      </c>
      <c r="BB178" s="450">
        <v>-55.825654</v>
      </c>
      <c r="BC178" s="451">
        <v>-39.737616000000003</v>
      </c>
      <c r="BD178" s="311"/>
      <c r="BE178" s="311">
        <v>0</v>
      </c>
      <c r="BF178" s="311">
        <v>0</v>
      </c>
      <c r="BG178" s="311">
        <v>0</v>
      </c>
      <c r="BH178" s="311">
        <v>0</v>
      </c>
      <c r="BI178" s="311">
        <v>0</v>
      </c>
      <c r="BJ178" s="311">
        <v>0</v>
      </c>
      <c r="BK178" s="311">
        <v>0</v>
      </c>
      <c r="BL178" s="311">
        <v>0</v>
      </c>
      <c r="BM178" s="311">
        <v>0</v>
      </c>
      <c r="BN178" s="311">
        <v>0</v>
      </c>
      <c r="BO178" s="311">
        <v>0</v>
      </c>
      <c r="BP178" s="311">
        <v>0</v>
      </c>
      <c r="BQ178" s="311"/>
      <c r="BR178" s="311"/>
      <c r="BS178" s="311"/>
      <c r="BT178" s="311"/>
      <c r="BU178" s="311"/>
      <c r="BV178" s="311"/>
      <c r="BW178" s="311"/>
      <c r="BX178" s="311"/>
      <c r="BY178" s="311"/>
      <c r="BZ178" s="311"/>
      <c r="CA178" s="311"/>
      <c r="CB178" s="311"/>
      <c r="CC178" s="311"/>
      <c r="CD178" s="311"/>
      <c r="CE178" s="311"/>
      <c r="CF178" s="311"/>
      <c r="CG178" s="311"/>
      <c r="CH178" s="311"/>
      <c r="CI178" s="311"/>
      <c r="CJ178" s="311"/>
      <c r="CK178" s="311"/>
      <c r="CL178" s="311"/>
      <c r="CM178" s="311"/>
      <c r="CN178" s="311"/>
      <c r="CO178" s="311"/>
      <c r="CP178" s="311"/>
      <c r="CQ178" s="311"/>
      <c r="CR178" s="311"/>
      <c r="CS178" s="311"/>
      <c r="CT178" s="311"/>
      <c r="CU178" s="311"/>
      <c r="CV178" s="311"/>
      <c r="CW178" s="311"/>
      <c r="CX178" s="311"/>
      <c r="CY178" s="311"/>
      <c r="CZ178" s="311"/>
    </row>
    <row r="179" spans="1:104" s="95" customFormat="1" ht="20.45" customHeight="1">
      <c r="A179" s="93"/>
      <c r="B179" s="415" t="s">
        <v>473</v>
      </c>
      <c r="C179" s="452">
        <v>0</v>
      </c>
      <c r="D179" s="453">
        <v>0</v>
      </c>
      <c r="E179" s="453">
        <v>0</v>
      </c>
      <c r="F179" s="453">
        <v>0</v>
      </c>
      <c r="G179" s="454">
        <v>0</v>
      </c>
      <c r="H179" s="453">
        <v>0</v>
      </c>
      <c r="I179" s="453">
        <v>0</v>
      </c>
      <c r="J179" s="453">
        <v>0</v>
      </c>
      <c r="K179" s="453">
        <v>0</v>
      </c>
      <c r="L179" s="454">
        <v>0</v>
      </c>
      <c r="M179" s="453">
        <v>0</v>
      </c>
      <c r="N179" s="453">
        <v>0</v>
      </c>
      <c r="O179" s="453">
        <v>0</v>
      </c>
      <c r="P179" s="453">
        <v>0</v>
      </c>
      <c r="Q179" s="454">
        <v>0</v>
      </c>
      <c r="R179" s="453">
        <v>0</v>
      </c>
      <c r="S179" s="453">
        <v>0</v>
      </c>
      <c r="T179" s="453">
        <v>0</v>
      </c>
      <c r="U179" s="453">
        <v>0</v>
      </c>
      <c r="V179" s="454">
        <v>0</v>
      </c>
      <c r="W179" s="453">
        <v>0</v>
      </c>
      <c r="X179" s="453">
        <v>0</v>
      </c>
      <c r="Y179" s="453">
        <v>0</v>
      </c>
      <c r="Z179" s="453">
        <v>0</v>
      </c>
      <c r="AA179" s="454">
        <v>0</v>
      </c>
      <c r="AB179" s="453">
        <v>0</v>
      </c>
      <c r="AC179" s="453">
        <v>0</v>
      </c>
      <c r="AD179" s="453">
        <v>0</v>
      </c>
      <c r="AE179" s="453">
        <v>0</v>
      </c>
      <c r="AF179" s="454">
        <v>0</v>
      </c>
      <c r="AG179" s="453">
        <v>0</v>
      </c>
      <c r="AH179" s="453">
        <v>0</v>
      </c>
      <c r="AI179" s="453">
        <v>0</v>
      </c>
      <c r="AJ179" s="453">
        <v>0</v>
      </c>
      <c r="AK179" s="454">
        <v>0</v>
      </c>
      <c r="AL179" s="453">
        <v>0</v>
      </c>
      <c r="AM179" s="453">
        <v>0</v>
      </c>
      <c r="AN179" s="453">
        <v>0</v>
      </c>
      <c r="AO179" s="453">
        <v>0</v>
      </c>
      <c r="AP179" s="454">
        <v>0</v>
      </c>
      <c r="AQ179" s="453">
        <v>0</v>
      </c>
      <c r="AR179" s="453">
        <v>0</v>
      </c>
      <c r="AS179" s="453">
        <v>0</v>
      </c>
      <c r="AT179" s="453">
        <v>0</v>
      </c>
      <c r="AU179" s="454">
        <v>0</v>
      </c>
      <c r="AV179" s="453">
        <v>0</v>
      </c>
      <c r="AW179" s="453">
        <v>0</v>
      </c>
      <c r="AX179" s="453">
        <v>0</v>
      </c>
      <c r="AY179" s="453">
        <v>0</v>
      </c>
      <c r="AZ179" s="454">
        <v>0</v>
      </c>
      <c r="BA179" s="453">
        <v>0</v>
      </c>
      <c r="BB179" s="453">
        <v>0</v>
      </c>
      <c r="BC179" s="454">
        <v>0</v>
      </c>
      <c r="BD179" s="93"/>
      <c r="BE179" s="93">
        <v>0</v>
      </c>
      <c r="BF179" s="93">
        <v>0</v>
      </c>
      <c r="BG179" s="93">
        <v>0</v>
      </c>
      <c r="BH179" s="93">
        <v>0</v>
      </c>
      <c r="BI179" s="93">
        <v>0</v>
      </c>
      <c r="BJ179" s="93">
        <v>0</v>
      </c>
      <c r="BK179" s="93">
        <v>0</v>
      </c>
      <c r="BL179" s="93">
        <v>0</v>
      </c>
      <c r="BM179" s="93">
        <v>0</v>
      </c>
      <c r="BN179" s="93">
        <v>0</v>
      </c>
      <c r="BO179" s="93">
        <v>0</v>
      </c>
      <c r="BP179" s="93">
        <v>0</v>
      </c>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row>
    <row r="180" spans="1:104" ht="20.45" customHeight="1">
      <c r="B180" s="399" t="s">
        <v>474</v>
      </c>
      <c r="C180" s="449">
        <v>278105.99279809999</v>
      </c>
      <c r="D180" s="450">
        <v>90466.909360039994</v>
      </c>
      <c r="E180" s="450">
        <v>28866.262568999999</v>
      </c>
      <c r="F180" s="450">
        <v>42594.8026636</v>
      </c>
      <c r="G180" s="451">
        <v>15237.562342469999</v>
      </c>
      <c r="H180" s="450">
        <v>8954.1570589999992</v>
      </c>
      <c r="I180" s="450">
        <v>7895.757337</v>
      </c>
      <c r="J180" s="450">
        <v>20435.989196999999</v>
      </c>
      <c r="K180" s="450">
        <v>9484.2825857099997</v>
      </c>
      <c r="L180" s="451">
        <v>8426.9435013399998</v>
      </c>
      <c r="M180" s="450">
        <v>5845.4326048800003</v>
      </c>
      <c r="N180" s="450">
        <v>919.71679500000005</v>
      </c>
      <c r="O180" s="450">
        <v>5898.3625423999993</v>
      </c>
      <c r="P180" s="450">
        <v>3291.8604754799999</v>
      </c>
      <c r="Q180" s="451">
        <v>4414.0018149999996</v>
      </c>
      <c r="R180" s="450">
        <v>1469.1190180000001</v>
      </c>
      <c r="S180" s="450">
        <v>1498.654673</v>
      </c>
      <c r="T180" s="450">
        <v>3204.49352791</v>
      </c>
      <c r="U180" s="450">
        <v>1470.2685200000001</v>
      </c>
      <c r="V180" s="451">
        <v>3154.3540899999998</v>
      </c>
      <c r="W180" s="450">
        <v>1310.197752</v>
      </c>
      <c r="X180" s="450">
        <v>1240.2361189999999</v>
      </c>
      <c r="Y180" s="450">
        <v>832.32768799999997</v>
      </c>
      <c r="Z180" s="450">
        <v>1149.2444210000001</v>
      </c>
      <c r="AA180" s="451">
        <v>5222.6034250000002</v>
      </c>
      <c r="AB180" s="450">
        <v>507.176219</v>
      </c>
      <c r="AC180" s="450">
        <v>1204.2601569999999</v>
      </c>
      <c r="AD180" s="450">
        <v>102.052054</v>
      </c>
      <c r="AE180" s="450">
        <v>987.05980614999999</v>
      </c>
      <c r="AF180" s="451">
        <v>603.12319200000002</v>
      </c>
      <c r="AG180" s="450">
        <v>1152.5412550000001</v>
      </c>
      <c r="AH180" s="450">
        <v>1056.1255490000001</v>
      </c>
      <c r="AI180" s="450">
        <v>253.15154200000001</v>
      </c>
      <c r="AJ180" s="450">
        <v>80.241206000000005</v>
      </c>
      <c r="AK180" s="451">
        <v>-1224.354889</v>
      </c>
      <c r="AL180" s="450">
        <v>120.25071954000001</v>
      </c>
      <c r="AM180" s="450">
        <v>399.03308800999997</v>
      </c>
      <c r="AN180" s="450">
        <v>267.99721499999998</v>
      </c>
      <c r="AO180" s="450">
        <v>732.96427900000003</v>
      </c>
      <c r="AP180" s="451">
        <v>160.20089078000001</v>
      </c>
      <c r="AQ180" s="450">
        <v>355.98050699999999</v>
      </c>
      <c r="AR180" s="450">
        <v>109.638882</v>
      </c>
      <c r="AS180" s="450">
        <v>157.94527166999998</v>
      </c>
      <c r="AT180" s="450">
        <v>297.74937899999998</v>
      </c>
      <c r="AU180" s="451">
        <v>-1172.177044</v>
      </c>
      <c r="AV180" s="450">
        <v>39.930503000000002</v>
      </c>
      <c r="AW180" s="450">
        <v>-107.24880899999999</v>
      </c>
      <c r="AX180" s="450">
        <v>-843.10556284000006</v>
      </c>
      <c r="AY180" s="450">
        <v>-107.31787799999999</v>
      </c>
      <c r="AZ180" s="451">
        <v>55.839452860000002</v>
      </c>
      <c r="BA180" s="450">
        <v>-271.04099889999998</v>
      </c>
      <c r="BB180" s="450">
        <v>-55.825654</v>
      </c>
      <c r="BC180" s="451">
        <v>-39.737616000000003</v>
      </c>
      <c r="BE180" s="85">
        <v>0</v>
      </c>
      <c r="BF180" s="85">
        <v>0</v>
      </c>
      <c r="BG180" s="85">
        <v>0</v>
      </c>
      <c r="BH180" s="85">
        <v>0</v>
      </c>
      <c r="BI180" s="85">
        <v>0</v>
      </c>
      <c r="BJ180" s="85">
        <v>0</v>
      </c>
      <c r="BK180" s="85">
        <v>0</v>
      </c>
      <c r="BL180" s="85">
        <v>0</v>
      </c>
      <c r="BM180" s="85">
        <v>0</v>
      </c>
      <c r="BN180" s="85">
        <v>0</v>
      </c>
      <c r="BO180" s="85">
        <v>0</v>
      </c>
      <c r="BP180" s="85">
        <v>0</v>
      </c>
    </row>
    <row r="181" spans="1:104" ht="20.45" customHeight="1">
      <c r="B181" s="415" t="s">
        <v>403</v>
      </c>
      <c r="C181" s="452">
        <v>13524.553890990001</v>
      </c>
      <c r="D181" s="453">
        <v>3571.80595825</v>
      </c>
      <c r="E181" s="453">
        <v>1997.8017279999999</v>
      </c>
      <c r="F181" s="453">
        <v>4790.7411951200002</v>
      </c>
      <c r="G181" s="454">
        <v>4129.1956426400002</v>
      </c>
      <c r="H181" s="453">
        <v>-1069.250882</v>
      </c>
      <c r="I181" s="453">
        <v>1056.177132</v>
      </c>
      <c r="J181" s="453">
        <v>-4869.9762090000004</v>
      </c>
      <c r="K181" s="453">
        <v>2433.5032527499998</v>
      </c>
      <c r="L181" s="454">
        <v>-20.7496458</v>
      </c>
      <c r="M181" s="453">
        <v>0</v>
      </c>
      <c r="N181" s="453">
        <v>-209.01034100000001</v>
      </c>
      <c r="O181" s="453">
        <v>56.580587000000001</v>
      </c>
      <c r="P181" s="453">
        <v>-16.292870600000001</v>
      </c>
      <c r="Q181" s="454">
        <v>0</v>
      </c>
      <c r="R181" s="453">
        <v>-3.1290879999999999</v>
      </c>
      <c r="S181" s="453">
        <v>49.623978000000001</v>
      </c>
      <c r="T181" s="453">
        <v>1857.2247825699999</v>
      </c>
      <c r="U181" s="453">
        <v>-0.12350899999999999</v>
      </c>
      <c r="V181" s="454">
        <v>-25.400848</v>
      </c>
      <c r="W181" s="453">
        <v>1.995539</v>
      </c>
      <c r="X181" s="453">
        <v>10.435093999999999</v>
      </c>
      <c r="Y181" s="453">
        <v>0</v>
      </c>
      <c r="Z181" s="453">
        <v>-179.09240399999999</v>
      </c>
      <c r="AA181" s="454">
        <v>0</v>
      </c>
      <c r="AB181" s="453">
        <v>-44.976500999999999</v>
      </c>
      <c r="AC181" s="453">
        <v>0</v>
      </c>
      <c r="AD181" s="453">
        <v>0</v>
      </c>
      <c r="AE181" s="453">
        <v>0</v>
      </c>
      <c r="AF181" s="454">
        <v>0</v>
      </c>
      <c r="AG181" s="453">
        <v>-2.181292</v>
      </c>
      <c r="AH181" s="453">
        <v>-1.6949069999999999</v>
      </c>
      <c r="AI181" s="453">
        <v>0</v>
      </c>
      <c r="AJ181" s="453">
        <v>0</v>
      </c>
      <c r="AK181" s="454">
        <v>14.119149999999999</v>
      </c>
      <c r="AL181" s="453">
        <v>0.34566040000000003</v>
      </c>
      <c r="AM181" s="453">
        <v>0</v>
      </c>
      <c r="AN181" s="453">
        <v>0</v>
      </c>
      <c r="AO181" s="453">
        <v>-2.546945</v>
      </c>
      <c r="AP181" s="454">
        <v>0</v>
      </c>
      <c r="AQ181" s="453">
        <v>0</v>
      </c>
      <c r="AR181" s="453">
        <v>6.4909999999999995E-2</v>
      </c>
      <c r="AS181" s="453">
        <v>0</v>
      </c>
      <c r="AT181" s="453">
        <v>-0.88252200000000003</v>
      </c>
      <c r="AU181" s="454">
        <v>0</v>
      </c>
      <c r="AV181" s="453">
        <v>0</v>
      </c>
      <c r="AW181" s="453">
        <v>0</v>
      </c>
      <c r="AX181" s="453">
        <v>-1.2855E-2</v>
      </c>
      <c r="AY181" s="453">
        <v>0</v>
      </c>
      <c r="AZ181" s="454">
        <v>0.26010065999999998</v>
      </c>
      <c r="BA181" s="453">
        <v>0</v>
      </c>
      <c r="BB181" s="453">
        <v>0</v>
      </c>
      <c r="BC181" s="454">
        <v>0</v>
      </c>
      <c r="BE181" s="85">
        <v>0</v>
      </c>
      <c r="BF181" s="85">
        <v>0</v>
      </c>
      <c r="BG181" s="85">
        <v>0</v>
      </c>
      <c r="BH181" s="85">
        <v>0</v>
      </c>
      <c r="BI181" s="85">
        <v>0</v>
      </c>
      <c r="BJ181" s="85">
        <v>0</v>
      </c>
      <c r="BK181" s="85">
        <v>0</v>
      </c>
      <c r="BL181" s="85">
        <v>0</v>
      </c>
      <c r="BM181" s="85">
        <v>0</v>
      </c>
      <c r="BN181" s="85">
        <v>0</v>
      </c>
      <c r="BO181" s="85">
        <v>0</v>
      </c>
      <c r="BP181" s="85">
        <v>0</v>
      </c>
    </row>
    <row r="182" spans="1:104" s="95" customFormat="1" ht="20.45" customHeight="1">
      <c r="A182" s="93"/>
      <c r="B182" s="415" t="s">
        <v>410</v>
      </c>
      <c r="C182" s="452">
        <v>10.178464</v>
      </c>
      <c r="D182" s="453">
        <v>0</v>
      </c>
      <c r="E182" s="453">
        <v>0</v>
      </c>
      <c r="F182" s="453">
        <v>0</v>
      </c>
      <c r="G182" s="454">
        <v>0</v>
      </c>
      <c r="H182" s="453">
        <v>0.54018299999999997</v>
      </c>
      <c r="I182" s="453">
        <v>0</v>
      </c>
      <c r="J182" s="453">
        <v>0</v>
      </c>
      <c r="K182" s="453">
        <v>0</v>
      </c>
      <c r="L182" s="454">
        <v>0</v>
      </c>
      <c r="M182" s="453">
        <v>0</v>
      </c>
      <c r="N182" s="453">
        <v>0</v>
      </c>
      <c r="O182" s="453">
        <v>0</v>
      </c>
      <c r="P182" s="453">
        <v>0</v>
      </c>
      <c r="Q182" s="454">
        <v>0</v>
      </c>
      <c r="R182" s="453">
        <v>0.45928099999999999</v>
      </c>
      <c r="S182" s="453">
        <v>0</v>
      </c>
      <c r="T182" s="453">
        <v>0</v>
      </c>
      <c r="U182" s="453">
        <v>0</v>
      </c>
      <c r="V182" s="454">
        <v>0</v>
      </c>
      <c r="W182" s="453">
        <v>0</v>
      </c>
      <c r="X182" s="453">
        <v>-1.8647</v>
      </c>
      <c r="Y182" s="453">
        <v>0</v>
      </c>
      <c r="Z182" s="453">
        <v>0</v>
      </c>
      <c r="AA182" s="454">
        <v>0</v>
      </c>
      <c r="AB182" s="453">
        <v>0</v>
      </c>
      <c r="AC182" s="453">
        <v>0</v>
      </c>
      <c r="AD182" s="453">
        <v>0</v>
      </c>
      <c r="AE182" s="453">
        <v>0</v>
      </c>
      <c r="AF182" s="454">
        <v>0</v>
      </c>
      <c r="AG182" s="453">
        <v>0</v>
      </c>
      <c r="AH182" s="453">
        <v>0</v>
      </c>
      <c r="AI182" s="453">
        <v>0</v>
      </c>
      <c r="AJ182" s="453">
        <v>0</v>
      </c>
      <c r="AK182" s="454">
        <v>0</v>
      </c>
      <c r="AL182" s="453">
        <v>0</v>
      </c>
      <c r="AM182" s="453">
        <v>0</v>
      </c>
      <c r="AN182" s="453">
        <v>0</v>
      </c>
      <c r="AO182" s="453">
        <v>0</v>
      </c>
      <c r="AP182" s="454">
        <v>0</v>
      </c>
      <c r="AQ182" s="453">
        <v>0</v>
      </c>
      <c r="AR182" s="453">
        <v>0</v>
      </c>
      <c r="AS182" s="453">
        <v>0</v>
      </c>
      <c r="AT182" s="453">
        <v>0</v>
      </c>
      <c r="AU182" s="454">
        <v>11.043699999999999</v>
      </c>
      <c r="AV182" s="453">
        <v>0</v>
      </c>
      <c r="AW182" s="453">
        <v>0</v>
      </c>
      <c r="AX182" s="453">
        <v>0</v>
      </c>
      <c r="AY182" s="453">
        <v>0</v>
      </c>
      <c r="AZ182" s="454">
        <v>0</v>
      </c>
      <c r="BA182" s="453">
        <v>0</v>
      </c>
      <c r="BB182" s="453">
        <v>0</v>
      </c>
      <c r="BC182" s="454">
        <v>0</v>
      </c>
      <c r="BD182" s="93"/>
      <c r="BE182" s="93">
        <v>0</v>
      </c>
      <c r="BF182" s="93">
        <v>0</v>
      </c>
      <c r="BG182" s="93">
        <v>0</v>
      </c>
      <c r="BH182" s="93">
        <v>0</v>
      </c>
      <c r="BI182" s="93">
        <v>0</v>
      </c>
      <c r="BJ182" s="93">
        <v>0</v>
      </c>
      <c r="BK182" s="93">
        <v>0</v>
      </c>
      <c r="BL182" s="93">
        <v>0</v>
      </c>
      <c r="BM182" s="93">
        <v>0</v>
      </c>
      <c r="BN182" s="93">
        <v>0</v>
      </c>
      <c r="BO182" s="93">
        <v>0</v>
      </c>
      <c r="BP182" s="93">
        <v>0</v>
      </c>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row>
    <row r="183" spans="1:104" ht="20.45" customHeight="1">
      <c r="B183" s="399" t="s">
        <v>475</v>
      </c>
      <c r="C183" s="449">
        <v>291640.72515309002</v>
      </c>
      <c r="D183" s="450">
        <v>94038.715318289993</v>
      </c>
      <c r="E183" s="450">
        <v>30864.064297000001</v>
      </c>
      <c r="F183" s="450">
        <v>47385.543858720004</v>
      </c>
      <c r="G183" s="451">
        <v>19366.757985110002</v>
      </c>
      <c r="H183" s="450">
        <v>7885.4463599999999</v>
      </c>
      <c r="I183" s="450">
        <v>8951.9344689999998</v>
      </c>
      <c r="J183" s="450">
        <v>15566.012988</v>
      </c>
      <c r="K183" s="450">
        <v>11917.785838459999</v>
      </c>
      <c r="L183" s="451">
        <v>8406.1938555399993</v>
      </c>
      <c r="M183" s="450">
        <v>5845.4326048800003</v>
      </c>
      <c r="N183" s="450">
        <v>710.70645400000001</v>
      </c>
      <c r="O183" s="450">
        <v>5954.9431293999996</v>
      </c>
      <c r="P183" s="450">
        <v>3275.5676048800001</v>
      </c>
      <c r="Q183" s="451">
        <v>4414.0018149999996</v>
      </c>
      <c r="R183" s="450">
        <v>1466.4492110000001</v>
      </c>
      <c r="S183" s="450">
        <v>1548.2786510000001</v>
      </c>
      <c r="T183" s="450">
        <v>5061.7183104799997</v>
      </c>
      <c r="U183" s="450">
        <v>1470.1450110000001</v>
      </c>
      <c r="V183" s="451">
        <v>3128.953242</v>
      </c>
      <c r="W183" s="450">
        <v>1312.193291</v>
      </c>
      <c r="X183" s="450">
        <v>1248.806513</v>
      </c>
      <c r="Y183" s="450">
        <v>832.32768799999997</v>
      </c>
      <c r="Z183" s="450">
        <v>970.152017</v>
      </c>
      <c r="AA183" s="451">
        <v>5222.6034250000002</v>
      </c>
      <c r="AB183" s="450">
        <v>462.19971800000002</v>
      </c>
      <c r="AC183" s="450">
        <v>1204.2601569999999</v>
      </c>
      <c r="AD183" s="450">
        <v>102.052054</v>
      </c>
      <c r="AE183" s="450">
        <v>987.05980614999999</v>
      </c>
      <c r="AF183" s="451">
        <v>603.12319200000002</v>
      </c>
      <c r="AG183" s="450">
        <v>1150.3599630000001</v>
      </c>
      <c r="AH183" s="450">
        <v>1054.430642</v>
      </c>
      <c r="AI183" s="450">
        <v>253.15154200000001</v>
      </c>
      <c r="AJ183" s="450">
        <v>80.241206000000005</v>
      </c>
      <c r="AK183" s="451">
        <v>-1210.235739</v>
      </c>
      <c r="AL183" s="450">
        <v>120.59637993999999</v>
      </c>
      <c r="AM183" s="450">
        <v>399.03308800999997</v>
      </c>
      <c r="AN183" s="450">
        <v>267.99721499999998</v>
      </c>
      <c r="AO183" s="450">
        <v>730.41733399999998</v>
      </c>
      <c r="AP183" s="451">
        <v>160.20089078000001</v>
      </c>
      <c r="AQ183" s="450">
        <v>355.98050699999999</v>
      </c>
      <c r="AR183" s="450">
        <v>109.70379200000001</v>
      </c>
      <c r="AS183" s="450">
        <v>157.94527166999998</v>
      </c>
      <c r="AT183" s="450">
        <v>296.86685699999998</v>
      </c>
      <c r="AU183" s="451">
        <v>-1161.1333440000001</v>
      </c>
      <c r="AV183" s="450">
        <v>39.930503000000002</v>
      </c>
      <c r="AW183" s="450">
        <v>-107.24880899999999</v>
      </c>
      <c r="AX183" s="450">
        <v>-843.11841784000001</v>
      </c>
      <c r="AY183" s="450">
        <v>-107.31787799999999</v>
      </c>
      <c r="AZ183" s="451">
        <v>56.099553520000001</v>
      </c>
      <c r="BA183" s="450">
        <v>-271.04099889999998</v>
      </c>
      <c r="BB183" s="450">
        <v>-55.825654</v>
      </c>
      <c r="BC183" s="451">
        <v>-39.737616000000003</v>
      </c>
      <c r="BE183" s="85">
        <v>0</v>
      </c>
      <c r="BF183" s="85">
        <v>0</v>
      </c>
      <c r="BG183" s="85">
        <v>0</v>
      </c>
      <c r="BH183" s="85">
        <v>0</v>
      </c>
      <c r="BI183" s="85">
        <v>0</v>
      </c>
      <c r="BJ183" s="85">
        <v>0</v>
      </c>
      <c r="BK183" s="85">
        <v>0</v>
      </c>
      <c r="BL183" s="85">
        <v>0</v>
      </c>
      <c r="BM183" s="85">
        <v>0</v>
      </c>
      <c r="BN183" s="85">
        <v>0</v>
      </c>
      <c r="BO183" s="85">
        <v>0</v>
      </c>
      <c r="BP183" s="85">
        <v>0</v>
      </c>
    </row>
    <row r="184" spans="1:104" ht="50.25" customHeight="1">
      <c r="B184" s="420" t="s">
        <v>85</v>
      </c>
      <c r="C184" s="420"/>
      <c r="D184" s="421"/>
      <c r="E184" s="421"/>
      <c r="F184" s="421"/>
      <c r="G184" s="422"/>
      <c r="L184" s="423"/>
      <c r="Q184" s="423"/>
      <c r="V184" s="423"/>
      <c r="AA184" s="423"/>
      <c r="AF184" s="423"/>
      <c r="AK184" s="423"/>
      <c r="AP184" s="423"/>
      <c r="AU184" s="423"/>
      <c r="AZ184" s="423"/>
      <c r="BC184" s="423"/>
    </row>
    <row r="185" spans="1:104" ht="33.75" customHeight="1">
      <c r="B185" s="424" t="s">
        <v>86</v>
      </c>
      <c r="C185" s="111"/>
      <c r="D185" s="242"/>
      <c r="E185" s="242"/>
      <c r="F185" s="242"/>
      <c r="G185" s="245"/>
      <c r="H185" s="242"/>
      <c r="I185" s="242"/>
      <c r="J185" s="242"/>
      <c r="K185" s="242"/>
      <c r="L185" s="245"/>
      <c r="M185" s="242"/>
      <c r="N185" s="242"/>
      <c r="O185" s="242"/>
      <c r="P185" s="242"/>
      <c r="Q185" s="245"/>
      <c r="R185" s="242"/>
      <c r="S185" s="242"/>
      <c r="T185" s="242"/>
      <c r="U185" s="242"/>
      <c r="V185" s="245"/>
      <c r="W185" s="242"/>
      <c r="X185" s="242"/>
      <c r="Y185" s="242"/>
      <c r="Z185" s="242"/>
      <c r="AA185" s="245"/>
      <c r="AB185" s="242"/>
      <c r="AC185" s="242"/>
      <c r="AD185" s="242"/>
      <c r="AE185" s="242"/>
      <c r="AF185" s="245"/>
      <c r="AG185" s="242"/>
      <c r="AH185" s="242"/>
      <c r="AI185" s="242"/>
      <c r="AJ185" s="242"/>
      <c r="AK185" s="245"/>
      <c r="AL185" s="242"/>
      <c r="AM185" s="242"/>
      <c r="AN185" s="242"/>
      <c r="AO185" s="242"/>
      <c r="AP185" s="245"/>
      <c r="AQ185" s="242"/>
      <c r="AR185" s="242"/>
      <c r="AS185" s="242"/>
      <c r="AT185" s="242"/>
      <c r="AU185" s="245"/>
      <c r="AV185" s="242"/>
      <c r="AW185" s="242"/>
      <c r="AX185" s="242"/>
      <c r="AY185" s="242"/>
      <c r="AZ185" s="245"/>
      <c r="BA185" s="242"/>
      <c r="BB185" s="242"/>
      <c r="BC185" s="245"/>
    </row>
    <row r="186" spans="1:104" ht="20.45" customHeight="1"/>
    <row r="187" spans="1:104" ht="20.45" customHeight="1"/>
    <row r="188" spans="1:104" ht="20.45" customHeight="1"/>
    <row r="189" spans="1:104" ht="20.45" customHeight="1"/>
    <row r="190" spans="1:104" ht="20.45" customHeight="1"/>
    <row r="191" spans="1:104" ht="20.45" customHeight="1"/>
    <row r="192" spans="1:104"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11</orden>
    <Mes xmlns="9142d88e-4574-4d83-834d-4dda53104534">Noviembre</Mes>
    <A_x00f1_o xmlns="9142d88e-4574-4d83-834d-4dda53104534">2025</A_x00f1_o>
    <IdSector xmlns="9142d88e-4574-4d83-834d-4dda53104534">40</IdSector>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2.xml><?xml version="1.0" encoding="utf-8"?>
<ds:datastoreItem xmlns:ds="http://schemas.openxmlformats.org/officeDocument/2006/customXml" ds:itemID="{990A367B-BA0F-4A28-99D9-7E70FA715382}"/>
</file>

<file path=customXml/itemProps3.xml><?xml version="1.0" encoding="utf-8"?>
<ds:datastoreItem xmlns:ds="http://schemas.openxmlformats.org/officeDocument/2006/customXml" ds:itemID="{9A9A83DD-C7B9-46E3-AAD9-CC191C72F590}">
  <ds:schemaRefs>
    <ds:schemaRef ds:uri="http://schemas.microsoft.com/sharepoint/v3/contenttype/forms"/>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Perez Hernandez Lizeth Alexandra (Manpro)</cp:lastModifiedBy>
  <cp:lastPrinted>2024-08-16T19:20:25Z</cp:lastPrinted>
  <dcterms:created xsi:type="dcterms:W3CDTF">2013-09-25T04:33:32Z</dcterms:created>
  <dcterms:modified xsi:type="dcterms:W3CDTF">2026-01-13T18:00:32Z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