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wdp" ContentType="image/vnd.ms-photo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3AE93637-9C6E-434F-8D2E-067AEB248404}" xr6:coauthVersionLast="36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0" yWindow="0" windowWidth="24000" windowHeight="9525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K74" i="3"/>
  <c r="J74" i="3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K69" i="3"/>
  <c r="J69" i="3"/>
  <c r="M68" i="3"/>
  <c r="J68" i="3"/>
  <c r="K68" i="3" s="1"/>
  <c r="E67" i="3"/>
  <c r="J67" i="3" s="1"/>
  <c r="K67" i="3" s="1"/>
  <c r="I65" i="3"/>
  <c r="M65" i="3" s="1"/>
  <c r="M63" i="3"/>
  <c r="J63" i="3"/>
  <c r="K63" i="3" s="1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K51" i="3"/>
  <c r="J51" i="3"/>
  <c r="E51" i="3"/>
  <c r="M50" i="3"/>
  <c r="K50" i="3"/>
  <c r="J50" i="3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1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E18" i="4" s="1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E12" i="4" l="1"/>
  <c r="K16" i="4"/>
  <c r="K15" i="4"/>
  <c r="E19" i="4"/>
  <c r="K8" i="4"/>
  <c r="E15" i="4"/>
  <c r="K18" i="4"/>
  <c r="E14" i="4"/>
  <c r="E20" i="4"/>
  <c r="E7" i="4"/>
  <c r="E6" i="4"/>
  <c r="E13" i="4"/>
  <c r="E8" i="4"/>
  <c r="E10" i="4"/>
  <c r="E17" i="4"/>
  <c r="E5" i="4"/>
  <c r="E11" i="4"/>
  <c r="K5" i="4"/>
  <c r="AU16" i="3"/>
  <c r="AT16" i="3"/>
  <c r="AV16" i="3"/>
  <c r="AX16" i="3"/>
  <c r="AW16" i="3"/>
  <c r="K7" i="4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AH56" i="3"/>
  <c r="AM55" i="3"/>
  <c r="AJ57" i="3"/>
  <c r="AG57" i="3"/>
  <c r="AJ56" i="3"/>
  <c r="AL54" i="3"/>
  <c r="AL56" i="3"/>
  <c r="AI54" i="3"/>
  <c r="AF56" i="3"/>
  <c r="AQ14" i="3" s="1"/>
  <c r="BA14" i="3" s="1"/>
  <c r="E9" i="4" l="1"/>
  <c r="K10" i="4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<sst xmlns="http://schemas.openxmlformats.org/spreadsheetml/2006/main" count="8985" uniqueCount="211">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</sst>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88" dataDxfId="87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6"/>
    <tableColumn id="2" xr3:uid="{8927B163-5C71-4390-8413-1CB7AFCDC479}" name="Times" dataDxfId="85"/>
    <tableColumn id="3" xr3:uid="{95E8A229-CD3E-4FE0-BC0B-3E68BBDC2143}" name="  " dataDxfId="84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B3" sqref="B3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R7MKfGIr3q3KasSJACKADhTt/LYOodNa9tmtKJjgNCMenwB8F4JksD1Wb6Inyd7c0WaCL2TG1h5loB5f76zIiQ==" saltValue="vzSxU7R4LDF7bDaBkhG3gA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90" priority="2" operator="equal">
      <formula>"Brasil"</formula>
    </cfRule>
  </conditionalFormatting>
  <conditionalFormatting sqref="J31:L33">
    <cfRule type="expression" dxfId="89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yMneGrh/V9v9I71ExvSu/Y2aQsnzReoZXlElqaiRdEFQ/HU0DofiNVmtRyr1uLMjGEnHu5TZOHdJIGeVyKwyVA==" saltValue="Bgw7AbWnF5ZQuHYiR+WIGA==" spinCount="100000" sheet="1" objects="1" scenarios="1" selectLockedCells="1"/>
  <mergeCells count="1">
    <mergeCell ref="F3:H3"/>
  </mergeCells>
  <conditionalFormatting sqref="A1:A51 P3 B3:O51">
    <cfRule type="cellIs" dxfId="19" priority="215" operator="equal">
      <formula>"Brasil"</formula>
    </cfRule>
  </conditionalFormatting>
  <conditionalFormatting sqref="A52:O75">
    <cfRule type="cellIs" dxfId="18" priority="136" operator="equal">
      <formula>"Brasil"</formula>
    </cfRule>
  </conditionalFormatting>
  <conditionalFormatting sqref="C4:E9">
    <cfRule type="cellIs" dxfId="17" priority="202" operator="equal">
      <formula>"Brasil"</formula>
    </cfRule>
  </conditionalFormatting>
  <conditionalFormatting sqref="C16:E21">
    <cfRule type="cellIs" dxfId="16" priority="193" operator="equal">
      <formula>"Brasil"</formula>
    </cfRule>
  </conditionalFormatting>
  <conditionalFormatting sqref="C28:E33">
    <cfRule type="cellIs" dxfId="15" priority="191" operator="equal">
      <formula>"Brasil"</formula>
    </cfRule>
  </conditionalFormatting>
  <conditionalFormatting sqref="C40:E45">
    <cfRule type="cellIs" dxfId="14" priority="189" operator="equal">
      <formula>"Brasil"</formula>
    </cfRule>
  </conditionalFormatting>
  <conditionalFormatting sqref="C52:E57">
    <cfRule type="cellIs" dxfId="13" priority="130" operator="equal">
      <formula>"Brasil"</formula>
    </cfRule>
  </conditionalFormatting>
  <conditionalFormatting sqref="C64:E69">
    <cfRule type="cellIs" dxfId="12" priority="128" operator="equal">
      <formula>"Brasil"</formula>
    </cfRule>
  </conditionalFormatting>
  <conditionalFormatting sqref="I4:I9">
    <cfRule type="cellIs" dxfId="11" priority="198" operator="equal">
      <formula>"Brasil"</formula>
    </cfRule>
  </conditionalFormatting>
  <conditionalFormatting sqref="I16:I21">
    <cfRule type="cellIs" dxfId="10" priority="188" operator="equal">
      <formula>"Brasil"</formula>
    </cfRule>
  </conditionalFormatting>
  <conditionalFormatting sqref="I28:I33">
    <cfRule type="cellIs" dxfId="9" priority="187" operator="equal">
      <formula>"Brasil"</formula>
    </cfRule>
  </conditionalFormatting>
  <conditionalFormatting sqref="I40:I45">
    <cfRule type="cellIs" dxfId="8" priority="186" operator="equal">
      <formula>"Brasil"</formula>
    </cfRule>
  </conditionalFormatting>
  <conditionalFormatting sqref="I52:I57">
    <cfRule type="cellIs" dxfId="7" priority="127" operator="equal">
      <formula>"Brasil"</formula>
    </cfRule>
  </conditionalFormatting>
  <conditionalFormatting sqref="I64:I69">
    <cfRule type="cellIs" dxfId="6" priority="126" operator="equal">
      <formula>"Brasil"</formula>
    </cfRule>
  </conditionalFormatting>
  <conditionalFormatting sqref="P4:AN75">
    <cfRule type="cellIs" dxfId="5" priority="3" operator="equal">
      <formula>"Brasil"</formula>
    </cfRule>
  </conditionalFormatting>
  <conditionalFormatting sqref="AF6:AF7">
    <cfRule type="expression" dxfId="4" priority="209">
      <formula>AH6=3</formula>
    </cfRule>
  </conditionalFormatting>
  <conditionalFormatting sqref="AF12:AF13 AF18:AF19 AF24:AF25 AF30:AF31 AF36:AF37 AF42:AF43 AF48:AF49 AF60:AF61 AF66:AF67 AF72:AF73 AF54:AF55">
    <cfRule type="expression" dxfId="3" priority="1">
      <formula>AH12=3</formula>
    </cfRule>
  </conditionalFormatting>
  <conditionalFormatting sqref="AP5:BG17">
    <cfRule type="cellIs" dxfId="2" priority="83" operator="equal">
      <formula>"Brasil"</formula>
    </cfRule>
  </conditionalFormatting>
  <conditionalFormatting sqref="BI4:BR17">
    <cfRule type="cellIs" dxfId="1" priority="2" operator="equal">
      <formula>"Brasil"</formula>
    </cfRule>
  </conditionalFormatting>
  <conditionalFormatting sqref="BJ6:BJ13">
    <cfRule type="expression" dxfId="0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workbookViewId="0">
      <selection activeCell="G8" sqref="G8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7" t="s">
        <v>85</v>
      </c>
      <c r="C3" s="198"/>
      <c r="D3" s="198"/>
      <c r="E3" s="198"/>
      <c r="F3" s="198"/>
      <c r="G3" s="198"/>
      <c r="H3" s="198"/>
      <c r="I3" s="198"/>
      <c r="J3" s="198"/>
      <c r="K3" s="199"/>
      <c r="L3" s="131"/>
      <c r="M3" s="132"/>
      <c r="N3" s="132"/>
      <c r="O3" s="132"/>
      <c r="P3" s="132"/>
      <c r="Q3" s="132"/>
      <c r="W3" s="130"/>
      <c r="X3" s="197" t="s">
        <v>73</v>
      </c>
      <c r="Y3" s="198"/>
      <c r="Z3" s="198"/>
      <c r="AA3" s="198"/>
      <c r="AB3" s="198"/>
      <c r="AC3" s="198"/>
      <c r="AD3" s="198"/>
      <c r="AE3" s="198"/>
      <c r="AF3" s="198"/>
      <c r="AG3" s="199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3" t="s">
        <v>17</v>
      </c>
      <c r="F4" s="193"/>
      <c r="G4" s="193" t="s">
        <v>18</v>
      </c>
      <c r="H4" s="193"/>
      <c r="I4" s="193"/>
      <c r="J4" s="193" t="s">
        <v>17</v>
      </c>
      <c r="K4" s="19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3" t="s">
        <v>17</v>
      </c>
      <c r="AB4" s="193"/>
      <c r="AC4" s="193" t="s">
        <v>18</v>
      </c>
      <c r="AD4" s="193"/>
      <c r="AE4" s="193"/>
      <c r="AF4" s="193" t="s">
        <v>17</v>
      </c>
      <c r="AG4" s="19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/>
      <c r="H5" s="84" t="s">
        <v>22</v>
      </c>
      <c r="I5" s="123"/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Vencedor 73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/>
      <c r="G6" s="123"/>
      <c r="H6" s="84" t="s">
        <v>22</v>
      </c>
      <c r="I6" s="123"/>
      <c r="J6" s="150"/>
      <c r="K6" s="151" t="str">
        <f>IF('Fase de Grupos'!$BL$18=36,R11,"3º A, B, C, D ou F")</f>
        <v>Paraguai</v>
      </c>
      <c r="L6" s="136" t="str">
        <f t="shared" ref="L6:L12" si="0">IF(OR(G6="",I6=""),"",IF(G6=I6,"emp",""))</f>
        <v/>
      </c>
      <c r="M6" s="133" t="str">
        <f>IF(OR(G6="",I6=""),"Vencedor 74",IF(G6&lt;&gt;I6,IF(G6&gt;I6,E6,K6),IF(SUM(F6:G6)=SUM(I6:J6),"Vencedor 74",IF(SUM(F6:G6)&gt;SUM(I6:J6),E6,K6))))</f>
        <v>Vencedor 74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/>
      <c r="G7" s="123"/>
      <c r="H7" s="84" t="s">
        <v>22</v>
      </c>
      <c r="I7" s="123"/>
      <c r="J7" s="150"/>
      <c r="K7" s="151" t="str">
        <f>IF('Fase de Grupos'!AH19=3,'Fase de Grupos'!AF19,"2º do Grupo C")</f>
        <v>Marrocos</v>
      </c>
      <c r="L7" s="136" t="str">
        <f t="shared" si="0"/>
        <v/>
      </c>
      <c r="M7" s="133" t="str">
        <f>IF(OR(G7="",I7=""),"Vencedor 75",IF(G7&lt;&gt;I7,IF(G7&gt;I7,E7,K7),IF(SUM(F7:G7)=SUM(I7:J7),"Vencedor 75",IF(SUM(F7:G7)&gt;SUM(I7:J7),E7,K7))))</f>
        <v>Vencedor 75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/>
      <c r="H8" s="84" t="s">
        <v>22</v>
      </c>
      <c r="I8" s="123"/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Vencedor 76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/>
      <c r="H9" s="84" t="s">
        <v>22</v>
      </c>
      <c r="I9" s="123"/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Vencedor 77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/>
      <c r="H10" s="84" t="s">
        <v>22</v>
      </c>
      <c r="I10" s="123"/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Vencedor 78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/>
      <c r="H11" s="84" t="s">
        <v>22</v>
      </c>
      <c r="I11" s="123"/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Vencedor 79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7" t="s">
        <v>74</v>
      </c>
      <c r="Y11" s="198"/>
      <c r="Z11" s="198"/>
      <c r="AA11" s="198"/>
      <c r="AB11" s="198"/>
      <c r="AC11" s="198"/>
      <c r="AD11" s="198"/>
      <c r="AE11" s="198"/>
      <c r="AF11" s="198"/>
      <c r="AG11" s="199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3" t="s">
        <v>17</v>
      </c>
      <c r="AB12" s="193"/>
      <c r="AC12" s="193" t="s">
        <v>18</v>
      </c>
      <c r="AD12" s="193"/>
      <c r="AE12" s="193"/>
      <c r="AF12" s="193" t="s">
        <v>17</v>
      </c>
      <c r="AG12" s="19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7" t="s">
        <v>77</v>
      </c>
      <c r="Y17" s="198"/>
      <c r="Z17" s="198"/>
      <c r="AA17" s="198"/>
      <c r="AB17" s="198"/>
      <c r="AC17" s="198"/>
      <c r="AD17" s="198"/>
      <c r="AE17" s="198"/>
      <c r="AF17" s="198"/>
      <c r="AG17" s="199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3" t="s">
        <v>17</v>
      </c>
      <c r="AB18" s="193"/>
      <c r="AC18" s="193" t="s">
        <v>18</v>
      </c>
      <c r="AD18" s="193"/>
      <c r="AE18" s="193"/>
      <c r="AF18" s="193" t="s">
        <v>17</v>
      </c>
      <c r="AG18" s="19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Egito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7" t="s">
        <v>72</v>
      </c>
      <c r="C23" s="198"/>
      <c r="D23" s="198"/>
      <c r="E23" s="198"/>
      <c r="F23" s="198"/>
      <c r="G23" s="198"/>
      <c r="H23" s="198"/>
      <c r="I23" s="198"/>
      <c r="J23" s="198"/>
      <c r="K23" s="199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7" t="s">
        <v>79</v>
      </c>
      <c r="Y23" s="198"/>
      <c r="Z23" s="198"/>
      <c r="AA23" s="198"/>
      <c r="AB23" s="198"/>
      <c r="AC23" s="198"/>
      <c r="AD23" s="198"/>
      <c r="AE23" s="198"/>
      <c r="AF23" s="198"/>
      <c r="AG23" s="199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3" t="s">
        <v>17</v>
      </c>
      <c r="F24" s="193"/>
      <c r="G24" s="193" t="s">
        <v>18</v>
      </c>
      <c r="H24" s="193"/>
      <c r="I24" s="193"/>
      <c r="J24" s="193" t="s">
        <v>17</v>
      </c>
      <c r="K24" s="19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3" t="s">
        <v>17</v>
      </c>
      <c r="AB24" s="193"/>
      <c r="AC24" s="193" t="s">
        <v>18</v>
      </c>
      <c r="AD24" s="193"/>
      <c r="AE24" s="193"/>
      <c r="AF24" s="193" t="s">
        <v>17</v>
      </c>
      <c r="AG24" s="19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Vencedor 74</v>
      </c>
      <c r="F25" s="149"/>
      <c r="G25" s="123"/>
      <c r="H25" s="84" t="s">
        <v>22</v>
      </c>
      <c r="I25" s="123"/>
      <c r="J25" s="150"/>
      <c r="K25" s="151" t="str">
        <f>M9</f>
        <v>Vencedor 77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Vencedor 73</v>
      </c>
      <c r="F26" s="149"/>
      <c r="G26" s="123"/>
      <c r="H26" s="84" t="s">
        <v>22</v>
      </c>
      <c r="I26" s="123"/>
      <c r="J26" s="150"/>
      <c r="K26" s="151" t="str">
        <f>M7</f>
        <v>Vencedor 75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Vencedor 76</v>
      </c>
      <c r="F27" s="149"/>
      <c r="G27" s="123"/>
      <c r="H27" s="84" t="s">
        <v>22</v>
      </c>
      <c r="I27" s="123"/>
      <c r="J27" s="150"/>
      <c r="K27" s="151" t="str">
        <f>M10</f>
        <v>Vencedor 78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Vencedor 79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4" t="str">
        <f>IF(AI25="1º Lugar","",AI25)</f>
        <v/>
      </c>
      <c r="AC34" s="194"/>
      <c r="AD34" s="194"/>
      <c r="AE34" s="194"/>
      <c r="AF34" s="194"/>
      <c r="AG34" s="194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5" t="str">
        <f>IF(M57="2º Lugar","",M57)</f>
        <v/>
      </c>
      <c r="AC35" s="195"/>
      <c r="AD35" s="195"/>
      <c r="AE35" s="195"/>
      <c r="AF35" s="195"/>
      <c r="AG35" s="195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6" t="str">
        <f>IF(AI19="3º Lugar","",AI19)</f>
        <v/>
      </c>
      <c r="AC36" s="196"/>
      <c r="AD36" s="196"/>
      <c r="AE36" s="196"/>
      <c r="AF36" s="196"/>
      <c r="AG36" s="19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e9SwIN3P1gzBH+IVoOp3qqE533HDYkDzheVXRVNRaqt2vhimaHXLKZ+8sDUopKeiKAT5et9NZBvuLRUJOa6zQg==" saltValue="pxuBsAAmB/Bn8sNidXdYpQ==" spinCount="100000" sheet="1" objects="1" scenarios="1" selectLockedCells="1"/>
  <mergeCells count="30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</mergeCells>
  <conditionalFormatting sqref="A1:A2 B2:K2 X9:AG10 X15:AG16 X20:AG21 B21:K22 AB34:AB36 A57:K58 H59:K61 B62:K71 B83:K1048576">
    <cfRule type="cellIs" dxfId="47" priority="76" operator="equal">
      <formula>"Brasil"</formula>
    </cfRule>
  </conditionalFormatting>
  <conditionalFormatting sqref="A3:B12 C4:K12">
    <cfRule type="cellIs" dxfId="46" priority="42" operator="equal">
      <formula>"Brasil"</formula>
    </cfRule>
  </conditionalFormatting>
  <conditionalFormatting sqref="A13:K20">
    <cfRule type="cellIs" dxfId="45" priority="31" operator="equal">
      <formula>"Brasil"</formula>
    </cfRule>
  </conditionalFormatting>
  <conditionalFormatting sqref="B23:B36 C24:K33">
    <cfRule type="cellIs" dxfId="44" priority="20" operator="equal">
      <formula>"Brasil"</formula>
    </cfRule>
  </conditionalFormatting>
  <conditionalFormatting sqref="F5:F20">
    <cfRule type="expression" dxfId="43" priority="30">
      <formula>L5="emp"</formula>
    </cfRule>
  </conditionalFormatting>
  <conditionalFormatting sqref="F25:F32">
    <cfRule type="expression" dxfId="42" priority="19">
      <formula>L25="emp"</formula>
    </cfRule>
  </conditionalFormatting>
  <conditionalFormatting sqref="J5:J20">
    <cfRule type="expression" dxfId="41" priority="29">
      <formula>L5="emp"</formula>
    </cfRule>
  </conditionalFormatting>
  <conditionalFormatting sqref="J25:J32">
    <cfRule type="expression" dxfId="40" priority="18">
      <formula>L25="emp"</formula>
    </cfRule>
  </conditionalFormatting>
  <conditionalFormatting sqref="K5:K20">
    <cfRule type="expression" dxfId="39" priority="21">
      <formula>Q5="emp"</formula>
    </cfRule>
  </conditionalFormatting>
  <conditionalFormatting sqref="K25:K32">
    <cfRule type="expression" dxfId="38" priority="17">
      <formula>Q25="emp"</formula>
    </cfRule>
  </conditionalFormatting>
  <conditionalFormatting sqref="W3:W24 A21:A34 I34:K34 Y34:AB34 Y34:Y36 A62:A1048576">
    <cfRule type="cellIs" dxfId="37" priority="77" operator="equal">
      <formula>"Brasil"</formula>
    </cfRule>
  </conditionalFormatting>
  <conditionalFormatting sqref="X3:X8 Y4:AG8">
    <cfRule type="cellIs" dxfId="36" priority="16" operator="equal">
      <formula>"Brasil"</formula>
    </cfRule>
  </conditionalFormatting>
  <conditionalFormatting sqref="X11:X14 Y12:AG14">
    <cfRule type="cellIs" dxfId="35" priority="12" operator="equal">
      <formula>"Brasil"</formula>
    </cfRule>
  </conditionalFormatting>
  <conditionalFormatting sqref="X17:X19 Y18:AG19">
    <cfRule type="cellIs" dxfId="34" priority="8" operator="equal">
      <formula>"Brasil"</formula>
    </cfRule>
  </conditionalFormatting>
  <conditionalFormatting sqref="X23:X25 Y24:AG25">
    <cfRule type="cellIs" dxfId="33" priority="4" operator="equal">
      <formula>"Brasil"</formula>
    </cfRule>
  </conditionalFormatting>
  <conditionalFormatting sqref="Y34:AA36">
    <cfRule type="expression" dxfId="32" priority="65">
      <formula>AB34&lt;&gt;""</formula>
    </cfRule>
  </conditionalFormatting>
  <conditionalFormatting sqref="AB5:AB8">
    <cfRule type="expression" dxfId="31" priority="15">
      <formula>AH5="emp"</formula>
    </cfRule>
  </conditionalFormatting>
  <conditionalFormatting sqref="AB13:AB14">
    <cfRule type="expression" dxfId="30" priority="11">
      <formula>AH13="emp"</formula>
    </cfRule>
  </conditionalFormatting>
  <conditionalFormatting sqref="AB19">
    <cfRule type="expression" dxfId="29" priority="7">
      <formula>AH19="emp"</formula>
    </cfRule>
  </conditionalFormatting>
  <conditionalFormatting sqref="AB25">
    <cfRule type="expression" dxfId="28" priority="3">
      <formula>AH25="emp"</formula>
    </cfRule>
  </conditionalFormatting>
  <conditionalFormatting sqref="AF5:AF8">
    <cfRule type="expression" dxfId="27" priority="14">
      <formula>AH5="emp"</formula>
    </cfRule>
  </conditionalFormatting>
  <conditionalFormatting sqref="AF13:AF14">
    <cfRule type="expression" dxfId="26" priority="10">
      <formula>AH13="emp"</formula>
    </cfRule>
  </conditionalFormatting>
  <conditionalFormatting sqref="AF19">
    <cfRule type="expression" dxfId="25" priority="6">
      <formula>AH19="emp"</formula>
    </cfRule>
  </conditionalFormatting>
  <conditionalFormatting sqref="AF25">
    <cfRule type="expression" dxfId="24" priority="2">
      <formula>AH25="emp"</formula>
    </cfRule>
  </conditionalFormatting>
  <conditionalFormatting sqref="AG5:AG8">
    <cfRule type="expression" dxfId="23" priority="13">
      <formula>AM5="emp"</formula>
    </cfRule>
  </conditionalFormatting>
  <conditionalFormatting sqref="AG13:AG14">
    <cfRule type="expression" dxfId="22" priority="9">
      <formula>AM13="emp"</formula>
    </cfRule>
  </conditionalFormatting>
  <conditionalFormatting sqref="AG19">
    <cfRule type="expression" dxfId="21" priority="5">
      <formula>AM19="emp"</formula>
    </cfRule>
  </conditionalFormatting>
  <conditionalFormatting sqref="AG25">
    <cfRule type="expression" dxfId="2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  JUNIOR</cp:lastModifiedBy>
  <dcterms:created xsi:type="dcterms:W3CDTF">2023-09-26T01:14:59Z</dcterms:created>
  <dcterms:modified xsi:type="dcterms:W3CDTF">2026-06-28T16:20:33Z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