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60" yWindow="75" windowWidth="14355" windowHeight="7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72" i="1"/>
  <c r="J72"/>
  <c r="I72"/>
  <c r="H72"/>
  <c r="G72"/>
  <c r="F72"/>
  <c r="K86"/>
  <c r="J86"/>
  <c r="I86"/>
  <c r="H86"/>
  <c r="G86"/>
  <c r="F86"/>
  <c r="K85"/>
  <c r="J85"/>
  <c r="I85"/>
  <c r="H85"/>
  <c r="G85"/>
  <c r="F85"/>
  <c r="K84"/>
  <c r="J84"/>
  <c r="I84"/>
  <c r="H84"/>
  <c r="G84"/>
  <c r="F84"/>
  <c r="K83"/>
  <c r="J83"/>
  <c r="I83"/>
  <c r="H83"/>
  <c r="G83"/>
  <c r="F83"/>
  <c r="K82"/>
  <c r="J82"/>
  <c r="I82"/>
  <c r="H82"/>
  <c r="G82"/>
  <c r="F82"/>
  <c r="K81"/>
  <c r="J81"/>
  <c r="I81"/>
  <c r="I87" s="1"/>
  <c r="H81"/>
  <c r="G81"/>
  <c r="G87" s="1"/>
  <c r="F81"/>
  <c r="K77"/>
  <c r="J77"/>
  <c r="I77"/>
  <c r="H77"/>
  <c r="G77"/>
  <c r="F77"/>
  <c r="K76"/>
  <c r="J76"/>
  <c r="I76"/>
  <c r="H76"/>
  <c r="G76"/>
  <c r="F76"/>
  <c r="K75"/>
  <c r="J75"/>
  <c r="I75"/>
  <c r="H75"/>
  <c r="G75"/>
  <c r="F75"/>
  <c r="K74"/>
  <c r="J74"/>
  <c r="I74"/>
  <c r="H74"/>
  <c r="G74"/>
  <c r="F74"/>
  <c r="K73"/>
  <c r="J73"/>
  <c r="I73"/>
  <c r="H73"/>
  <c r="G73"/>
  <c r="F73"/>
  <c r="F87"/>
  <c r="J87"/>
  <c r="D86"/>
  <c r="D85"/>
  <c r="D84"/>
  <c r="D83"/>
  <c r="D82"/>
  <c r="D81"/>
  <c r="C81"/>
  <c r="D77"/>
  <c r="D76"/>
  <c r="D74"/>
  <c r="D73"/>
  <c r="D72"/>
  <c r="H87" l="1"/>
  <c r="D75"/>
  <c r="K87"/>
  <c r="M35"/>
  <c r="L35"/>
  <c r="K35"/>
  <c r="J35"/>
  <c r="M34"/>
  <c r="L34"/>
  <c r="K34"/>
  <c r="J34"/>
  <c r="M33"/>
  <c r="L33"/>
  <c r="K33"/>
  <c r="J33"/>
  <c r="M32"/>
  <c r="L32"/>
  <c r="K32"/>
  <c r="J32"/>
  <c r="M31"/>
  <c r="L31"/>
  <c r="K31"/>
  <c r="J31"/>
  <c r="M30"/>
  <c r="L30"/>
  <c r="K30"/>
  <c r="J30"/>
  <c r="M29"/>
  <c r="L29"/>
  <c r="K29"/>
  <c r="J29"/>
  <c r="M28"/>
  <c r="L28"/>
  <c r="K28"/>
  <c r="J28"/>
  <c r="J66" l="1"/>
  <c r="I66"/>
  <c r="H66"/>
  <c r="G66"/>
  <c r="F66"/>
  <c r="D66"/>
  <c r="K66" s="1"/>
  <c r="J65"/>
  <c r="I65"/>
  <c r="G65"/>
  <c r="F65"/>
  <c r="D65"/>
  <c r="H65" s="1"/>
  <c r="J64"/>
  <c r="I64"/>
  <c r="H64"/>
  <c r="G64"/>
  <c r="F64"/>
  <c r="D64"/>
  <c r="K64" s="1"/>
  <c r="J63"/>
  <c r="I63"/>
  <c r="G63"/>
  <c r="F63"/>
  <c r="D63"/>
  <c r="H63" s="1"/>
  <c r="J62"/>
  <c r="I62"/>
  <c r="H62"/>
  <c r="G62"/>
  <c r="F62"/>
  <c r="F67" s="1"/>
  <c r="D62"/>
  <c r="K62" s="1"/>
  <c r="I61"/>
  <c r="I67" s="1"/>
  <c r="G61"/>
  <c r="G67" s="1"/>
  <c r="F61"/>
  <c r="D61"/>
  <c r="H61" s="1"/>
  <c r="H67" s="1"/>
  <c r="C61"/>
  <c r="J61" s="1"/>
  <c r="J67" s="1"/>
  <c r="D56"/>
  <c r="D55"/>
  <c r="D53"/>
  <c r="D52"/>
  <c r="D47"/>
  <c r="D46"/>
  <c r="B45"/>
  <c r="D44"/>
  <c r="D43"/>
  <c r="C42"/>
  <c r="B42"/>
  <c r="K61" l="1"/>
  <c r="K63"/>
  <c r="K65"/>
  <c r="D42"/>
  <c r="C51"/>
  <c r="D54"/>
  <c r="C45"/>
  <c r="B1"/>
  <c r="C17" s="1"/>
  <c r="K67" l="1"/>
  <c r="D51"/>
  <c r="D45"/>
  <c r="B5"/>
  <c r="B6" s="1"/>
  <c r="B11"/>
  <c r="B12"/>
  <c r="B15"/>
  <c r="B16"/>
  <c r="C11"/>
  <c r="D11"/>
  <c r="D12"/>
  <c r="C12"/>
  <c r="D15"/>
  <c r="D16"/>
  <c r="C15"/>
  <c r="C16"/>
  <c r="B2"/>
  <c r="B10"/>
  <c r="B13"/>
  <c r="B14"/>
  <c r="B17"/>
  <c r="C10"/>
  <c r="D10"/>
  <c r="D13"/>
  <c r="C13"/>
  <c r="D14"/>
  <c r="D17"/>
  <c r="L17" s="1"/>
  <c r="L25" s="1"/>
  <c r="C14"/>
  <c r="I14" s="1"/>
  <c r="I23" s="1"/>
  <c r="G17"/>
  <c r="G25" s="1"/>
  <c r="H14"/>
  <c r="H23" s="1"/>
  <c r="H17"/>
  <c r="H25" s="1"/>
  <c r="J17"/>
  <c r="J25" s="1"/>
  <c r="I56" l="1"/>
  <c r="I55"/>
  <c r="I54"/>
  <c r="I52"/>
  <c r="I51"/>
  <c r="E46"/>
  <c r="E44"/>
  <c r="E42"/>
  <c r="I53"/>
  <c r="F52"/>
  <c r="E47"/>
  <c r="E45"/>
  <c r="E43"/>
  <c r="K52"/>
  <c r="K56"/>
  <c r="K53"/>
  <c r="H52"/>
  <c r="F53"/>
  <c r="J53"/>
  <c r="F55"/>
  <c r="J55"/>
  <c r="H56"/>
  <c r="G53"/>
  <c r="G55"/>
  <c r="K55"/>
  <c r="F51"/>
  <c r="J52"/>
  <c r="H53"/>
  <c r="F54"/>
  <c r="H55"/>
  <c r="F56"/>
  <c r="J56"/>
  <c r="G52"/>
  <c r="G56"/>
  <c r="H45"/>
  <c r="K45"/>
  <c r="J54"/>
  <c r="H54"/>
  <c r="J51"/>
  <c r="J57" s="1"/>
  <c r="G54"/>
  <c r="K54"/>
  <c r="G51"/>
  <c r="G57" s="1"/>
  <c r="K51"/>
  <c r="K57" s="1"/>
  <c r="H51"/>
  <c r="H57" s="1"/>
  <c r="L14"/>
  <c r="L23" s="1"/>
  <c r="K14"/>
  <c r="K23" s="1"/>
  <c r="G14"/>
  <c r="G23" s="1"/>
  <c r="F14"/>
  <c r="F23" s="1"/>
  <c r="E14"/>
  <c r="E23" s="1"/>
  <c r="L10"/>
  <c r="L19" s="1"/>
  <c r="J10"/>
  <c r="J19" s="1"/>
  <c r="H10"/>
  <c r="H19" s="1"/>
  <c r="K10"/>
  <c r="K19" s="1"/>
  <c r="I10"/>
  <c r="I19" s="1"/>
  <c r="G10"/>
  <c r="G19" s="1"/>
  <c r="F10"/>
  <c r="F19" s="1"/>
  <c r="E10"/>
  <c r="K16"/>
  <c r="K26" s="1"/>
  <c r="I16"/>
  <c r="I26" s="1"/>
  <c r="G16"/>
  <c r="G26" s="1"/>
  <c r="F16"/>
  <c r="F26" s="1"/>
  <c r="E16"/>
  <c r="E26" s="1"/>
  <c r="L16"/>
  <c r="L26" s="1"/>
  <c r="J16"/>
  <c r="J26" s="1"/>
  <c r="H16"/>
  <c r="H26" s="1"/>
  <c r="L12"/>
  <c r="L22" s="1"/>
  <c r="J12"/>
  <c r="J22" s="1"/>
  <c r="H12"/>
  <c r="H22" s="1"/>
  <c r="F12"/>
  <c r="F22" s="1"/>
  <c r="E12"/>
  <c r="E22" s="1"/>
  <c r="K12"/>
  <c r="K22" s="1"/>
  <c r="I12"/>
  <c r="I22" s="1"/>
  <c r="G12"/>
  <c r="G22" s="1"/>
  <c r="J14"/>
  <c r="J23" s="1"/>
  <c r="I17"/>
  <c r="I25" s="1"/>
  <c r="F17"/>
  <c r="F25" s="1"/>
  <c r="E17"/>
  <c r="E25" s="1"/>
  <c r="L13"/>
  <c r="L21" s="1"/>
  <c r="J13"/>
  <c r="J21" s="1"/>
  <c r="H13"/>
  <c r="H21" s="1"/>
  <c r="K13"/>
  <c r="K21" s="1"/>
  <c r="I13"/>
  <c r="I21" s="1"/>
  <c r="G13"/>
  <c r="G21" s="1"/>
  <c r="F13"/>
  <c r="F21" s="1"/>
  <c r="E13"/>
  <c r="E21" s="1"/>
  <c r="L15"/>
  <c r="L24" s="1"/>
  <c r="J15"/>
  <c r="J24" s="1"/>
  <c r="H15"/>
  <c r="H24" s="1"/>
  <c r="F15"/>
  <c r="F24" s="1"/>
  <c r="E15"/>
  <c r="E24" s="1"/>
  <c r="K15"/>
  <c r="K24" s="1"/>
  <c r="I15"/>
  <c r="I24" s="1"/>
  <c r="G15"/>
  <c r="G24" s="1"/>
  <c r="K11"/>
  <c r="K20" s="1"/>
  <c r="L11"/>
  <c r="L20" s="1"/>
  <c r="I11"/>
  <c r="I20" s="1"/>
  <c r="G11"/>
  <c r="G20" s="1"/>
  <c r="F11"/>
  <c r="F20" s="1"/>
  <c r="E11"/>
  <c r="E20" s="1"/>
  <c r="J11"/>
  <c r="J20" s="1"/>
  <c r="H11"/>
  <c r="H20" s="1"/>
  <c r="K17"/>
  <c r="K25" s="1"/>
  <c r="G33" l="1"/>
  <c r="E33"/>
  <c r="H33"/>
  <c r="F33"/>
  <c r="G31"/>
  <c r="E31"/>
  <c r="H31"/>
  <c r="F31"/>
  <c r="G35"/>
  <c r="E35"/>
  <c r="H35"/>
  <c r="F35"/>
  <c r="F57"/>
  <c r="F45"/>
  <c r="I45"/>
  <c r="J45"/>
  <c r="G45"/>
  <c r="J42"/>
  <c r="I42"/>
  <c r="F42"/>
  <c r="G42"/>
  <c r="H42"/>
  <c r="K42"/>
  <c r="J46"/>
  <c r="F46"/>
  <c r="I46"/>
  <c r="G46"/>
  <c r="H46"/>
  <c r="K46"/>
  <c r="G29"/>
  <c r="E29"/>
  <c r="H29"/>
  <c r="F29"/>
  <c r="G30"/>
  <c r="E30"/>
  <c r="H30"/>
  <c r="F30"/>
  <c r="G34"/>
  <c r="E34"/>
  <c r="H34"/>
  <c r="F34"/>
  <c r="E19"/>
  <c r="E18"/>
  <c r="M10"/>
  <c r="G32"/>
  <c r="E32"/>
  <c r="H32"/>
  <c r="F32"/>
  <c r="J43"/>
  <c r="F43"/>
  <c r="I43"/>
  <c r="G43"/>
  <c r="H43"/>
  <c r="K43"/>
  <c r="J47"/>
  <c r="F47"/>
  <c r="I47"/>
  <c r="G47"/>
  <c r="H47"/>
  <c r="K47"/>
  <c r="J44"/>
  <c r="F44"/>
  <c r="I44"/>
  <c r="G44"/>
  <c r="K44"/>
  <c r="H44"/>
  <c r="I57"/>
  <c r="I32" l="1"/>
  <c r="G28"/>
  <c r="G36" s="1"/>
  <c r="E28"/>
  <c r="H28"/>
  <c r="H36" s="1"/>
  <c r="F28"/>
  <c r="F36" s="1"/>
  <c r="I35"/>
  <c r="I31"/>
  <c r="I33"/>
  <c r="I34"/>
  <c r="I30"/>
  <c r="I29"/>
  <c r="I28" l="1"/>
  <c r="E36"/>
</calcChain>
</file>

<file path=xl/sharedStrings.xml><?xml version="1.0" encoding="utf-8"?>
<sst xmlns="http://schemas.openxmlformats.org/spreadsheetml/2006/main" count="72" uniqueCount="19">
  <si>
    <t>Puntos de evaluacion</t>
  </si>
  <si>
    <t>Xita</t>
  </si>
  <si>
    <t xml:space="preserve">eta </t>
  </si>
  <si>
    <t>zeta</t>
  </si>
  <si>
    <t>Funciones de forma de cada punto de Gauss</t>
  </si>
  <si>
    <t>NG1</t>
  </si>
  <si>
    <t>NG2</t>
  </si>
  <si>
    <t>NG3</t>
  </si>
  <si>
    <t>NG4</t>
  </si>
  <si>
    <t>NG5</t>
  </si>
  <si>
    <t>NG6</t>
  </si>
  <si>
    <t>NG7</t>
  </si>
  <si>
    <t>NG8</t>
  </si>
  <si>
    <t>1-xita-eta</t>
  </si>
  <si>
    <t>Puntos de Gauss de elemento de 15 nudos</t>
  </si>
  <si>
    <t>Extrapolacion a los puntos de Gauss habituales (GiD)</t>
  </si>
  <si>
    <t>Extrapolacion a los nudos del elemento</t>
  </si>
  <si>
    <t>Puntos de Gauss de elemento de 12 nudos</t>
  </si>
  <si>
    <t>Funciones de forma de cada nudo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</si>
</sst>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7"/>
  <sheetViews>
    <sheetView tabSelected="1" topLeftCell="A52" workbookViewId="0">
      <selection activeCell="F81" sqref="F81:K86"/>
    </sheetView>
  </sheetViews>
  <sheetFormatPr baseColWidth="10" defaultColWidth="9.140625" defaultRowHeight="15"/>
  <cols>
    <col min="5" max="12" width="12.7109375" customWidth="1"/>
  </cols>
  <sheetData>
    <row r="1" spans="1:13">
      <c r="B1">
        <f>SQRT(3)</f>
        <v>1.7320508075688772</v>
      </c>
    </row>
    <row r="2" spans="1:13">
      <c r="B2">
        <f>1/B1</f>
        <v>0.57735026918962584</v>
      </c>
    </row>
    <row r="5" spans="1:13">
      <c r="B5">
        <f>(1+B1)/2</f>
        <v>1.3660254037844386</v>
      </c>
    </row>
    <row r="6" spans="1:13">
      <c r="B6">
        <f>1-B5</f>
        <v>-0.3660254037844386</v>
      </c>
    </row>
    <row r="8" spans="1:13">
      <c r="B8" t="s">
        <v>0</v>
      </c>
      <c r="H8" t="s">
        <v>4</v>
      </c>
    </row>
    <row r="9" spans="1:13">
      <c r="B9" t="s">
        <v>1</v>
      </c>
      <c r="C9" t="s">
        <v>2</v>
      </c>
      <c r="D9" t="s">
        <v>3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</row>
    <row r="10" spans="1:13">
      <c r="A10">
        <v>1</v>
      </c>
      <c r="B10" s="2">
        <f>-$B$1</f>
        <v>-1.7320508075688772</v>
      </c>
      <c r="C10" s="2">
        <f t="shared" ref="C10:D15" si="0">-$B$1</f>
        <v>-1.7320508075688772</v>
      </c>
      <c r="D10" s="2">
        <f t="shared" si="0"/>
        <v>-1.7320508075688772</v>
      </c>
      <c r="E10" s="1">
        <f>(1-$B10)*(1-$C10)*(1-$D10)</f>
        <v>20.392304845413264</v>
      </c>
      <c r="F10" s="1">
        <f>(1+$B10)*(1-$C10)*(1-$D10)</f>
        <v>-5.4641016151377535</v>
      </c>
      <c r="G10" s="1">
        <f>(1-$B10)*(1+$C10)*(1-$D10)</f>
        <v>-5.4641016151377535</v>
      </c>
      <c r="H10" s="1">
        <f>(1+$B10)*(1+$C10)*(1-$D10)</f>
        <v>1.4641016151377542</v>
      </c>
      <c r="I10" s="1">
        <f>(1-$B10)*(1-$C10)*(1+$D10)</f>
        <v>-5.4641016151377535</v>
      </c>
      <c r="J10" s="1">
        <f>(1+$B10)*(1-$C10)*(1+$D10)</f>
        <v>1.4641016151377542</v>
      </c>
      <c r="K10" s="1">
        <f>(1-$B10)*(1+$C10)*(1+$D10)</f>
        <v>1.4641016151377542</v>
      </c>
      <c r="L10" s="1">
        <f>(1+$B10)*(1+$C10)*(1+$D10)</f>
        <v>-0.3923048454132636</v>
      </c>
      <c r="M10">
        <f>SUM(E10:L10)</f>
        <v>8.0000000000000018</v>
      </c>
    </row>
    <row r="11" spans="1:13">
      <c r="A11">
        <v>2</v>
      </c>
      <c r="B11" s="2">
        <f>+$B$1</f>
        <v>1.7320508075688772</v>
      </c>
      <c r="C11" s="2">
        <f t="shared" si="0"/>
        <v>-1.7320508075688772</v>
      </c>
      <c r="D11" s="2">
        <f t="shared" si="0"/>
        <v>-1.7320508075688772</v>
      </c>
      <c r="E11" s="1">
        <f t="shared" ref="E11:E16" si="1">(1-$B11)*(1-$C11)*(1-$D11)</f>
        <v>-5.4641016151377535</v>
      </c>
      <c r="F11" s="1">
        <f t="shared" ref="F11:F16" si="2">(1+$B11)*(1-$C11)*(1-$D11)</f>
        <v>20.392304845413264</v>
      </c>
      <c r="G11" s="1">
        <f t="shared" ref="G11:G16" si="3">(1-$B11)*(1+$C11)*(1-$D11)</f>
        <v>1.4641016151377542</v>
      </c>
      <c r="H11" s="1">
        <f t="shared" ref="H11:H16" si="4">(1+$B11)*(1+$C11)*(1-$D11)</f>
        <v>-5.4641016151377535</v>
      </c>
      <c r="I11" s="1">
        <f t="shared" ref="I11:I16" si="5">(1-$B11)*(1-$C11)*(1+$D11)</f>
        <v>1.4641016151377542</v>
      </c>
      <c r="J11" s="1">
        <f t="shared" ref="J11:J16" si="6">(1+$B11)*(1-$C11)*(1+$D11)</f>
        <v>-5.4641016151377535</v>
      </c>
      <c r="K11" s="1">
        <f t="shared" ref="K11:K16" si="7">(1-$B11)*(1+$C11)*(1+$D11)</f>
        <v>-0.3923048454132636</v>
      </c>
      <c r="L11" s="1">
        <f t="shared" ref="L11:L16" si="8">(1+$B11)*(1+$C11)*(1+$D11)</f>
        <v>1.4641016151377542</v>
      </c>
    </row>
    <row r="12" spans="1:13">
      <c r="A12">
        <v>3</v>
      </c>
      <c r="B12" s="2">
        <f t="shared" ref="B12" si="9">+$B$1</f>
        <v>1.7320508075688772</v>
      </c>
      <c r="C12" s="2">
        <f t="shared" ref="C12:C13" si="10">+$B$1</f>
        <v>1.7320508075688772</v>
      </c>
      <c r="D12" s="2">
        <f t="shared" si="0"/>
        <v>-1.7320508075688772</v>
      </c>
      <c r="E12" s="1">
        <f>(1-$B12)*(1-$C12)*(1-$D12)</f>
        <v>1.4641016151377542</v>
      </c>
      <c r="F12" s="1">
        <f>(1+$B12)*(1-$C12)*(1-$D12)</f>
        <v>-5.4641016151377535</v>
      </c>
      <c r="G12" s="1">
        <f>(1-$B12)*(1+$C12)*(1-$D12)</f>
        <v>-5.4641016151377535</v>
      </c>
      <c r="H12" s="1">
        <f>(1+$B12)*(1+$C12)*(1-$D12)</f>
        <v>20.392304845413264</v>
      </c>
      <c r="I12" s="1">
        <f>(1-$B12)*(1-$C12)*(1+$D12)</f>
        <v>-0.3923048454132636</v>
      </c>
      <c r="J12" s="1">
        <f>(1+$B12)*(1-$C12)*(1+$D12)</f>
        <v>1.4641016151377542</v>
      </c>
      <c r="K12" s="1">
        <f>(1-$B12)*(1+$C12)*(1+$D12)</f>
        <v>1.4641016151377542</v>
      </c>
      <c r="L12" s="1">
        <f>(1+$B12)*(1+$C12)*(1+$D12)</f>
        <v>-5.4641016151377535</v>
      </c>
    </row>
    <row r="13" spans="1:13">
      <c r="A13">
        <v>4</v>
      </c>
      <c r="B13" s="2">
        <f t="shared" ref="B13" si="11">-$B$1</f>
        <v>-1.7320508075688772</v>
      </c>
      <c r="C13" s="2">
        <f t="shared" si="10"/>
        <v>1.7320508075688772</v>
      </c>
      <c r="D13" s="2">
        <f t="shared" si="0"/>
        <v>-1.7320508075688772</v>
      </c>
      <c r="E13" s="1">
        <f>(1-$B13)*(1-$C13)*(1-$D13)</f>
        <v>-5.4641016151377535</v>
      </c>
      <c r="F13" s="1">
        <f>(1+$B13)*(1-$C13)*(1-$D13)</f>
        <v>1.4641016151377542</v>
      </c>
      <c r="G13" s="1">
        <f>(1-$B13)*(1+$C13)*(1-$D13)</f>
        <v>20.392304845413264</v>
      </c>
      <c r="H13" s="1">
        <f>(1+$B13)*(1+$C13)*(1-$D13)</f>
        <v>-5.4641016151377535</v>
      </c>
      <c r="I13" s="1">
        <f>(1-$B13)*(1-$C13)*(1+$D13)</f>
        <v>1.4641016151377542</v>
      </c>
      <c r="J13" s="1">
        <f>(1+$B13)*(1-$C13)*(1+$D13)</f>
        <v>-0.3923048454132636</v>
      </c>
      <c r="K13" s="1">
        <f>(1-$B13)*(1+$C13)*(1+$D13)</f>
        <v>-5.4641016151377535</v>
      </c>
      <c r="L13" s="1">
        <f>(1+$B13)*(1+$C13)*(1+$D13)</f>
        <v>1.4641016151377542</v>
      </c>
    </row>
    <row r="14" spans="1:13">
      <c r="A14">
        <v>5</v>
      </c>
      <c r="B14" s="2">
        <f t="shared" ref="B14" si="12">-$B$1</f>
        <v>-1.7320508075688772</v>
      </c>
      <c r="C14" s="2">
        <f t="shared" si="0"/>
        <v>-1.7320508075688772</v>
      </c>
      <c r="D14" s="2">
        <f t="shared" ref="D14:D17" si="13">+$B$1</f>
        <v>1.7320508075688772</v>
      </c>
      <c r="E14" s="1">
        <f t="shared" si="1"/>
        <v>-5.4641016151377535</v>
      </c>
      <c r="F14" s="1">
        <f t="shared" si="2"/>
        <v>1.4641016151377542</v>
      </c>
      <c r="G14" s="1">
        <f t="shared" si="3"/>
        <v>1.4641016151377542</v>
      </c>
      <c r="H14" s="1">
        <f t="shared" si="4"/>
        <v>-0.3923048454132636</v>
      </c>
      <c r="I14" s="1">
        <f t="shared" si="5"/>
        <v>20.392304845413264</v>
      </c>
      <c r="J14" s="1">
        <f t="shared" si="6"/>
        <v>-5.4641016151377535</v>
      </c>
      <c r="K14" s="1">
        <f t="shared" si="7"/>
        <v>-5.4641016151377535</v>
      </c>
      <c r="L14" s="1">
        <f t="shared" si="8"/>
        <v>1.4641016151377542</v>
      </c>
    </row>
    <row r="15" spans="1:13">
      <c r="A15">
        <v>6</v>
      </c>
      <c r="B15" s="2">
        <f t="shared" ref="B15" si="14">+$B$1</f>
        <v>1.7320508075688772</v>
      </c>
      <c r="C15" s="2">
        <f t="shared" si="0"/>
        <v>-1.7320508075688772</v>
      </c>
      <c r="D15" s="2">
        <f t="shared" si="13"/>
        <v>1.7320508075688772</v>
      </c>
      <c r="E15" s="1">
        <f t="shared" si="1"/>
        <v>1.4641016151377542</v>
      </c>
      <c r="F15" s="1">
        <f t="shared" si="2"/>
        <v>-5.4641016151377535</v>
      </c>
      <c r="G15" s="1">
        <f t="shared" si="3"/>
        <v>-0.3923048454132636</v>
      </c>
      <c r="H15" s="1">
        <f t="shared" si="4"/>
        <v>1.4641016151377542</v>
      </c>
      <c r="I15" s="1">
        <f t="shared" si="5"/>
        <v>-5.4641016151377535</v>
      </c>
      <c r="J15" s="1">
        <f t="shared" si="6"/>
        <v>20.392304845413264</v>
      </c>
      <c r="K15" s="1">
        <f t="shared" si="7"/>
        <v>1.4641016151377542</v>
      </c>
      <c r="L15" s="1">
        <f t="shared" si="8"/>
        <v>-5.4641016151377535</v>
      </c>
    </row>
    <row r="16" spans="1:13">
      <c r="A16">
        <v>7</v>
      </c>
      <c r="B16" s="2">
        <f t="shared" ref="B16" si="15">+$B$1</f>
        <v>1.7320508075688772</v>
      </c>
      <c r="C16" s="2">
        <f t="shared" ref="C16:C17" si="16">+$B$1</f>
        <v>1.7320508075688772</v>
      </c>
      <c r="D16" s="2">
        <f t="shared" si="13"/>
        <v>1.7320508075688772</v>
      </c>
      <c r="E16" s="1">
        <f t="shared" si="1"/>
        <v>-0.3923048454132636</v>
      </c>
      <c r="F16" s="1">
        <f t="shared" si="2"/>
        <v>1.4641016151377542</v>
      </c>
      <c r="G16" s="1">
        <f t="shared" si="3"/>
        <v>1.4641016151377542</v>
      </c>
      <c r="H16" s="1">
        <f t="shared" si="4"/>
        <v>-5.4641016151377535</v>
      </c>
      <c r="I16" s="1">
        <f t="shared" si="5"/>
        <v>1.4641016151377542</v>
      </c>
      <c r="J16" s="1">
        <f t="shared" si="6"/>
        <v>-5.4641016151377535</v>
      </c>
      <c r="K16" s="1">
        <f t="shared" si="7"/>
        <v>-5.4641016151377535</v>
      </c>
      <c r="L16" s="1">
        <f t="shared" si="8"/>
        <v>20.392304845413264</v>
      </c>
    </row>
    <row r="17" spans="1:13">
      <c r="A17">
        <v>8</v>
      </c>
      <c r="B17" s="2">
        <f t="shared" ref="B17" si="17">-$B$1</f>
        <v>-1.7320508075688772</v>
      </c>
      <c r="C17" s="2">
        <f t="shared" si="16"/>
        <v>1.7320508075688772</v>
      </c>
      <c r="D17" s="2">
        <f t="shared" si="13"/>
        <v>1.7320508075688772</v>
      </c>
      <c r="E17" s="1">
        <f>(1-$B17)*(1-$C17)*(1-$D17)</f>
        <v>1.4641016151377542</v>
      </c>
      <c r="F17" s="1">
        <f>(1+$B17)*(1-$C17)*(1-$D17)</f>
        <v>-0.3923048454132636</v>
      </c>
      <c r="G17" s="1">
        <f>(1-$B17)*(1+$C17)*(1-$D17)</f>
        <v>-5.4641016151377535</v>
      </c>
      <c r="H17" s="1">
        <f>(1+$B17)*(1+$C17)*(1-$D17)</f>
        <v>1.4641016151377542</v>
      </c>
      <c r="I17" s="1">
        <f>(1-$B17)*(1-$C17)*(1+$D17)</f>
        <v>-5.4641016151377535</v>
      </c>
      <c r="J17" s="1">
        <f>(1+$B17)*(1-$C17)*(1+$D17)</f>
        <v>1.4641016151377542</v>
      </c>
      <c r="K17" s="1">
        <f>(1-$B17)*(1+$C17)*(1+$D17)</f>
        <v>20.392304845413264</v>
      </c>
      <c r="L17" s="1">
        <f>(1+$B17)*(1+$C17)*(1+$D17)</f>
        <v>-5.4641016151377535</v>
      </c>
    </row>
    <row r="18" spans="1:13">
      <c r="E18">
        <f>SUM(E10:E17)</f>
        <v>8.0000000000000018</v>
      </c>
    </row>
    <row r="19" spans="1:13">
      <c r="E19" s="1">
        <f t="shared" ref="E19:L20" si="18">+E10/8</f>
        <v>2.549038105676658</v>
      </c>
      <c r="F19" s="1">
        <f t="shared" si="18"/>
        <v>-0.68301270189221919</v>
      </c>
      <c r="G19" s="1">
        <f t="shared" si="18"/>
        <v>-0.68301270189221919</v>
      </c>
      <c r="H19" s="1">
        <f t="shared" si="18"/>
        <v>0.18301270189221927</v>
      </c>
      <c r="I19" s="1">
        <f t="shared" si="18"/>
        <v>-0.68301270189221919</v>
      </c>
      <c r="J19" s="1">
        <f t="shared" si="18"/>
        <v>0.18301270189221927</v>
      </c>
      <c r="K19" s="1">
        <f t="shared" si="18"/>
        <v>0.18301270189221927</v>
      </c>
      <c r="L19" s="1">
        <f t="shared" si="18"/>
        <v>-4.903810567665795E-2</v>
      </c>
    </row>
    <row r="20" spans="1:13">
      <c r="E20" s="1">
        <f t="shared" si="18"/>
        <v>-0.68301270189221919</v>
      </c>
      <c r="F20" s="1">
        <f t="shared" si="18"/>
        <v>2.549038105676658</v>
      </c>
      <c r="G20" s="1">
        <f t="shared" si="18"/>
        <v>0.18301270189221927</v>
      </c>
      <c r="H20" s="1">
        <f t="shared" si="18"/>
        <v>-0.68301270189221919</v>
      </c>
      <c r="I20" s="1">
        <f t="shared" si="18"/>
        <v>0.18301270189221927</v>
      </c>
      <c r="J20" s="1">
        <f t="shared" si="18"/>
        <v>-0.68301270189221919</v>
      </c>
      <c r="K20" s="1">
        <f t="shared" si="18"/>
        <v>-4.903810567665795E-2</v>
      </c>
      <c r="L20" s="1">
        <f t="shared" si="18"/>
        <v>0.18301270189221927</v>
      </c>
    </row>
    <row r="21" spans="1:13">
      <c r="E21" s="1">
        <f t="shared" ref="E21:L21" si="19">+E13/8</f>
        <v>-0.68301270189221919</v>
      </c>
      <c r="F21" s="1">
        <f t="shared" si="19"/>
        <v>0.18301270189221927</v>
      </c>
      <c r="G21" s="1">
        <f t="shared" si="19"/>
        <v>2.549038105676658</v>
      </c>
      <c r="H21" s="1">
        <f t="shared" si="19"/>
        <v>-0.68301270189221919</v>
      </c>
      <c r="I21" s="1">
        <f t="shared" si="19"/>
        <v>0.18301270189221927</v>
      </c>
      <c r="J21" s="1">
        <f t="shared" si="19"/>
        <v>-4.903810567665795E-2</v>
      </c>
      <c r="K21" s="1">
        <f t="shared" si="19"/>
        <v>-0.68301270189221919</v>
      </c>
      <c r="L21" s="1">
        <f t="shared" si="19"/>
        <v>0.18301270189221927</v>
      </c>
    </row>
    <row r="22" spans="1:13">
      <c r="E22" s="1">
        <f t="shared" ref="E22:L22" si="20">+E12/8</f>
        <v>0.18301270189221927</v>
      </c>
      <c r="F22" s="1">
        <f t="shared" si="20"/>
        <v>-0.68301270189221919</v>
      </c>
      <c r="G22" s="1">
        <f t="shared" si="20"/>
        <v>-0.68301270189221919</v>
      </c>
      <c r="H22" s="1">
        <f t="shared" si="20"/>
        <v>2.549038105676658</v>
      </c>
      <c r="I22" s="1">
        <f t="shared" si="20"/>
        <v>-4.903810567665795E-2</v>
      </c>
      <c r="J22" s="1">
        <f t="shared" si="20"/>
        <v>0.18301270189221927</v>
      </c>
      <c r="K22" s="1">
        <f t="shared" si="20"/>
        <v>0.18301270189221927</v>
      </c>
      <c r="L22" s="1">
        <f t="shared" si="20"/>
        <v>-0.68301270189221919</v>
      </c>
    </row>
    <row r="23" spans="1:13">
      <c r="E23" s="1">
        <f t="shared" ref="E23:L24" si="21">+E14/8</f>
        <v>-0.68301270189221919</v>
      </c>
      <c r="F23" s="1">
        <f t="shared" si="21"/>
        <v>0.18301270189221927</v>
      </c>
      <c r="G23" s="1">
        <f t="shared" si="21"/>
        <v>0.18301270189221927</v>
      </c>
      <c r="H23" s="1">
        <f t="shared" si="21"/>
        <v>-4.903810567665795E-2</v>
      </c>
      <c r="I23" s="1">
        <f t="shared" si="21"/>
        <v>2.549038105676658</v>
      </c>
      <c r="J23" s="1">
        <f t="shared" si="21"/>
        <v>-0.68301270189221919</v>
      </c>
      <c r="K23" s="1">
        <f t="shared" si="21"/>
        <v>-0.68301270189221919</v>
      </c>
      <c r="L23" s="1">
        <f t="shared" si="21"/>
        <v>0.18301270189221927</v>
      </c>
    </row>
    <row r="24" spans="1:13">
      <c r="E24" s="1">
        <f t="shared" si="21"/>
        <v>0.18301270189221927</v>
      </c>
      <c r="F24" s="1">
        <f t="shared" si="21"/>
        <v>-0.68301270189221919</v>
      </c>
      <c r="G24" s="1">
        <f t="shared" si="21"/>
        <v>-4.903810567665795E-2</v>
      </c>
      <c r="H24" s="1">
        <f t="shared" si="21"/>
        <v>0.18301270189221927</v>
      </c>
      <c r="I24" s="1">
        <f t="shared" si="21"/>
        <v>-0.68301270189221919</v>
      </c>
      <c r="J24" s="1">
        <f t="shared" si="21"/>
        <v>2.549038105676658</v>
      </c>
      <c r="K24" s="1">
        <f t="shared" si="21"/>
        <v>0.18301270189221927</v>
      </c>
      <c r="L24" s="1">
        <f t="shared" si="21"/>
        <v>-0.68301270189221919</v>
      </c>
    </row>
    <row r="25" spans="1:13">
      <c r="E25" s="1">
        <f t="shared" ref="E25:L25" si="22">+E17/8</f>
        <v>0.18301270189221927</v>
      </c>
      <c r="F25" s="1">
        <f t="shared" si="22"/>
        <v>-4.903810567665795E-2</v>
      </c>
      <c r="G25" s="1">
        <f t="shared" si="22"/>
        <v>-0.68301270189221919</v>
      </c>
      <c r="H25" s="1">
        <f t="shared" si="22"/>
        <v>0.18301270189221927</v>
      </c>
      <c r="I25" s="1">
        <f t="shared" si="22"/>
        <v>-0.68301270189221919</v>
      </c>
      <c r="J25" s="1">
        <f t="shared" si="22"/>
        <v>0.18301270189221927</v>
      </c>
      <c r="K25" s="1">
        <f t="shared" si="22"/>
        <v>2.549038105676658</v>
      </c>
      <c r="L25" s="1">
        <f t="shared" si="22"/>
        <v>-0.68301270189221919</v>
      </c>
    </row>
    <row r="26" spans="1:13">
      <c r="E26" s="1">
        <f t="shared" ref="E26:L26" si="23">+E16/8</f>
        <v>-4.903810567665795E-2</v>
      </c>
      <c r="F26" s="1">
        <f t="shared" si="23"/>
        <v>0.18301270189221927</v>
      </c>
      <c r="G26" s="1">
        <f t="shared" si="23"/>
        <v>0.18301270189221927</v>
      </c>
      <c r="H26" s="1">
        <f t="shared" si="23"/>
        <v>-0.68301270189221919</v>
      </c>
      <c r="I26" s="1">
        <f t="shared" si="23"/>
        <v>0.18301270189221927</v>
      </c>
      <c r="J26" s="1">
        <f t="shared" si="23"/>
        <v>-0.68301270189221919</v>
      </c>
      <c r="K26" s="1">
        <f t="shared" si="23"/>
        <v>-0.68301270189221919</v>
      </c>
      <c r="L26" s="1">
        <f t="shared" si="23"/>
        <v>2.549038105676658</v>
      </c>
    </row>
    <row r="27" spans="1:13">
      <c r="E27" s="1"/>
    </row>
    <row r="28" spans="1:13">
      <c r="A28">
        <v>1</v>
      </c>
      <c r="B28">
        <v>1</v>
      </c>
      <c r="C28">
        <v>1</v>
      </c>
      <c r="D28">
        <v>-1</v>
      </c>
      <c r="E28">
        <f>+A$28*$E19+A$29*$F19+A$30*$G19+A$31*$H19+A$32*$I19+A$33*$J19+A$34*$K19+A$35*$L19</f>
        <v>1.3660254037844388</v>
      </c>
      <c r="F28">
        <f t="shared" ref="F28:H28" si="24">+B$28*$E19+B$29*$F19+B$30*$G19+B$31*$H19+B$32*$I19+B$33*$J19+B$34*$K19+B$35*$L19</f>
        <v>1.3660254037844388</v>
      </c>
      <c r="G28">
        <f t="shared" si="24"/>
        <v>1.3660254037844388</v>
      </c>
      <c r="H28">
        <f t="shared" si="24"/>
        <v>-2.0980762113533165</v>
      </c>
      <c r="I28">
        <f>SUM(E28:H28)</f>
        <v>1.9999999999999996</v>
      </c>
      <c r="J28">
        <f>+E28/$I28</f>
        <v>0.68301270189221952</v>
      </c>
      <c r="K28">
        <f t="shared" ref="K28:K35" si="25">+F28/$I28</f>
        <v>0.68301270189221952</v>
      </c>
      <c r="L28">
        <f t="shared" ref="L28:L35" si="26">+G28/$I28</f>
        <v>0.68301270189221952</v>
      </c>
      <c r="M28">
        <f t="shared" ref="M28:M35" si="27">+H28/$I28</f>
        <v>-1.0490381056766584</v>
      </c>
    </row>
    <row r="29" spans="1:13">
      <c r="A29">
        <v>2</v>
      </c>
      <c r="B29">
        <v>0</v>
      </c>
      <c r="C29">
        <v>0</v>
      </c>
      <c r="D29">
        <v>0</v>
      </c>
      <c r="E29">
        <f t="shared" ref="E29:H29" si="28">+A$28*$E20+A$29*$F20+A$30*$G20+A$31*$H20+A$32*$I20+A$33*$J20+A$34*$K20+A$35*$L20</f>
        <v>3.0980762113533169</v>
      </c>
      <c r="F29">
        <f t="shared" si="28"/>
        <v>-0.36602540378443854</v>
      </c>
      <c r="G29">
        <f t="shared" si="28"/>
        <v>-0.3660254037844386</v>
      </c>
      <c r="H29">
        <f t="shared" si="28"/>
        <v>-0.36602540378443865</v>
      </c>
      <c r="I29">
        <f t="shared" ref="I29:I35" si="29">SUM(E29:H29)</f>
        <v>2.0000000000000013</v>
      </c>
      <c r="J29">
        <f t="shared" ref="J29:J35" si="30">+E29/$I29</f>
        <v>1.5490381056766573</v>
      </c>
      <c r="K29">
        <f t="shared" si="25"/>
        <v>-0.18301270189221916</v>
      </c>
      <c r="L29">
        <f t="shared" si="26"/>
        <v>-0.18301270189221919</v>
      </c>
      <c r="M29">
        <f t="shared" si="27"/>
        <v>-0.18301270189221922</v>
      </c>
    </row>
    <row r="30" spans="1:13">
      <c r="A30">
        <v>0</v>
      </c>
      <c r="B30">
        <v>2</v>
      </c>
      <c r="C30">
        <v>0</v>
      </c>
      <c r="D30">
        <v>0</v>
      </c>
      <c r="E30">
        <f t="shared" ref="E30:H30" si="31">+A$28*$E21+A$29*$F21+A$30*$G21+A$31*$H21+A$32*$I21+A$33*$J21+A$34*$K21+A$35*$L21</f>
        <v>-0.3660254037844386</v>
      </c>
      <c r="F30">
        <f t="shared" si="31"/>
        <v>3.0980762113533169</v>
      </c>
      <c r="G30">
        <f t="shared" si="31"/>
        <v>-0.3660254037844386</v>
      </c>
      <c r="H30">
        <f t="shared" si="31"/>
        <v>-0.36602540378443865</v>
      </c>
      <c r="I30">
        <f t="shared" si="29"/>
        <v>2.0000000000000013</v>
      </c>
      <c r="J30">
        <f t="shared" si="30"/>
        <v>-0.18301270189221919</v>
      </c>
      <c r="K30">
        <f t="shared" si="25"/>
        <v>1.5490381056766573</v>
      </c>
      <c r="L30">
        <f t="shared" si="26"/>
        <v>-0.18301270189221919</v>
      </c>
      <c r="M30">
        <f t="shared" si="27"/>
        <v>-0.18301270189221922</v>
      </c>
    </row>
    <row r="31" spans="1:13">
      <c r="A31">
        <v>1</v>
      </c>
      <c r="B31">
        <v>1</v>
      </c>
      <c r="C31">
        <v>-1</v>
      </c>
      <c r="D31">
        <v>1</v>
      </c>
      <c r="E31">
        <f t="shared" ref="E31:H31" si="32">+A$28*$E22+A$29*$F22+A$30*$G22+A$31*$H22+A$32*$I22+A$33*$J22+A$34*$K22+A$35*$L22</f>
        <v>1.3660254037844388</v>
      </c>
      <c r="F31">
        <f t="shared" si="32"/>
        <v>1.3660254037844388</v>
      </c>
      <c r="G31">
        <f t="shared" si="32"/>
        <v>-2.0980762113533165</v>
      </c>
      <c r="H31">
        <f t="shared" si="32"/>
        <v>1.3660254037844388</v>
      </c>
      <c r="I31">
        <f t="shared" si="29"/>
        <v>2</v>
      </c>
      <c r="J31">
        <f t="shared" si="30"/>
        <v>0.68301270189221941</v>
      </c>
      <c r="K31">
        <f t="shared" si="25"/>
        <v>0.68301270189221941</v>
      </c>
      <c r="L31">
        <f t="shared" si="26"/>
        <v>-1.0490381056766582</v>
      </c>
      <c r="M31">
        <f t="shared" si="27"/>
        <v>0.68301270189221941</v>
      </c>
    </row>
    <row r="32" spans="1:13">
      <c r="A32">
        <v>0</v>
      </c>
      <c r="B32">
        <v>0</v>
      </c>
      <c r="C32">
        <v>2</v>
      </c>
      <c r="D32">
        <v>0</v>
      </c>
      <c r="E32">
        <f t="shared" ref="E32:H32" si="33">+A$28*$E23+A$29*$F23+A$30*$G23+A$31*$H23+A$32*$I23+A$33*$J23+A$34*$K23+A$35*$L23</f>
        <v>-0.3660254037844386</v>
      </c>
      <c r="F32">
        <f t="shared" si="33"/>
        <v>-0.3660254037844386</v>
      </c>
      <c r="G32">
        <f t="shared" si="33"/>
        <v>3.0980762113533169</v>
      </c>
      <c r="H32">
        <f t="shared" si="33"/>
        <v>-0.36602540378443865</v>
      </c>
      <c r="I32">
        <f t="shared" si="29"/>
        <v>2.0000000000000009</v>
      </c>
      <c r="J32">
        <f t="shared" si="30"/>
        <v>-0.18301270189221922</v>
      </c>
      <c r="K32">
        <f t="shared" si="25"/>
        <v>-0.18301270189221922</v>
      </c>
      <c r="L32">
        <f t="shared" si="26"/>
        <v>1.5490381056766578</v>
      </c>
      <c r="M32">
        <f t="shared" si="27"/>
        <v>-0.18301270189221924</v>
      </c>
    </row>
    <row r="33" spans="1:13">
      <c r="A33">
        <v>1</v>
      </c>
      <c r="B33">
        <v>-1</v>
      </c>
      <c r="C33">
        <v>1</v>
      </c>
      <c r="D33">
        <v>1</v>
      </c>
      <c r="E33">
        <f t="shared" ref="E33:H33" si="34">+A$28*$E24+A$29*$F24+A$30*$G24+A$31*$H24+A$32*$I24+A$33*$J24+A$34*$K24+A$35*$L24</f>
        <v>1.3660254037844388</v>
      </c>
      <c r="F33">
        <f t="shared" si="34"/>
        <v>-2.098076211353316</v>
      </c>
      <c r="G33">
        <f t="shared" si="34"/>
        <v>1.3660254037844388</v>
      </c>
      <c r="H33">
        <f t="shared" si="34"/>
        <v>1.3660254037844388</v>
      </c>
      <c r="I33">
        <f t="shared" si="29"/>
        <v>2.0000000000000004</v>
      </c>
      <c r="J33">
        <f t="shared" si="30"/>
        <v>0.6830127018922193</v>
      </c>
      <c r="K33">
        <f t="shared" si="25"/>
        <v>-1.0490381056766578</v>
      </c>
      <c r="L33">
        <f t="shared" si="26"/>
        <v>0.6830127018922193</v>
      </c>
      <c r="M33">
        <f t="shared" si="27"/>
        <v>0.6830127018922193</v>
      </c>
    </row>
    <row r="34" spans="1:13">
      <c r="A34">
        <v>-1</v>
      </c>
      <c r="B34">
        <v>1</v>
      </c>
      <c r="C34">
        <v>1</v>
      </c>
      <c r="D34">
        <v>1</v>
      </c>
      <c r="E34">
        <f t="shared" ref="E34:H34" si="35">+A$28*$E25+A$29*$F25+A$30*$G25+A$31*$H25+A$32*$I25+A$33*$J25+A$34*$K25+A$35*$L25</f>
        <v>-2.098076211353316</v>
      </c>
      <c r="F34">
        <f t="shared" si="35"/>
        <v>1.3660254037844388</v>
      </c>
      <c r="G34">
        <f t="shared" si="35"/>
        <v>1.3660254037844388</v>
      </c>
      <c r="H34">
        <f t="shared" si="35"/>
        <v>1.3660254037844388</v>
      </c>
      <c r="I34">
        <f t="shared" si="29"/>
        <v>2.0000000000000004</v>
      </c>
      <c r="J34">
        <f t="shared" si="30"/>
        <v>-1.0490381056766578</v>
      </c>
      <c r="K34">
        <f t="shared" si="25"/>
        <v>0.6830127018922193</v>
      </c>
      <c r="L34">
        <f t="shared" si="26"/>
        <v>0.6830127018922193</v>
      </c>
      <c r="M34">
        <f t="shared" si="27"/>
        <v>0.6830127018922193</v>
      </c>
    </row>
    <row r="35" spans="1:13">
      <c r="A35">
        <v>0</v>
      </c>
      <c r="B35">
        <v>0</v>
      </c>
      <c r="C35">
        <v>0</v>
      </c>
      <c r="D35">
        <v>2</v>
      </c>
      <c r="E35">
        <f t="shared" ref="E35:H35" si="36">+A$28*$E26+A$29*$F26+A$30*$G26+A$31*$H26+A$32*$I26+A$33*$J26+A$34*$K26+A$35*$L26</f>
        <v>-0.3660254037844386</v>
      </c>
      <c r="F35">
        <f t="shared" si="36"/>
        <v>-0.3660254037844386</v>
      </c>
      <c r="G35">
        <f t="shared" si="36"/>
        <v>-0.3660254037844386</v>
      </c>
      <c r="H35">
        <f t="shared" si="36"/>
        <v>3.0980762113533165</v>
      </c>
      <c r="I35">
        <f t="shared" si="29"/>
        <v>2.0000000000000009</v>
      </c>
      <c r="J35">
        <f t="shared" si="30"/>
        <v>-0.18301270189221922</v>
      </c>
      <c r="K35">
        <f t="shared" si="25"/>
        <v>-0.18301270189221922</v>
      </c>
      <c r="L35">
        <f t="shared" si="26"/>
        <v>-0.18301270189221922</v>
      </c>
      <c r="M35">
        <f t="shared" si="27"/>
        <v>1.5490381056766576</v>
      </c>
    </row>
    <row r="36" spans="1:13">
      <c r="E36" s="1">
        <f>SUM(E28:E35)</f>
        <v>4.0000000000000009</v>
      </c>
      <c r="F36" s="1">
        <f t="shared" ref="F36:H36" si="37">SUM(F28:F35)</f>
        <v>4.0000000000000009</v>
      </c>
      <c r="G36" s="1">
        <f t="shared" si="37"/>
        <v>4.0000000000000009</v>
      </c>
      <c r="H36" s="1">
        <f t="shared" si="37"/>
        <v>4</v>
      </c>
      <c r="I36" s="1"/>
    </row>
    <row r="37" spans="1:13">
      <c r="E37" s="1"/>
      <c r="F37" s="1"/>
      <c r="G37" s="1"/>
      <c r="H37" s="1"/>
    </row>
    <row r="38" spans="1:13">
      <c r="E38" s="1"/>
    </row>
    <row r="39" spans="1:13">
      <c r="E39" s="1"/>
    </row>
    <row r="40" spans="1:13">
      <c r="B40" t="s">
        <v>14</v>
      </c>
      <c r="H40" t="s">
        <v>4</v>
      </c>
    </row>
    <row r="41" spans="1:13">
      <c r="B41" t="s">
        <v>1</v>
      </c>
      <c r="C41" t="s">
        <v>2</v>
      </c>
      <c r="D41" t="s">
        <v>13</v>
      </c>
      <c r="E41" t="s">
        <v>3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</row>
    <row r="42" spans="1:13">
      <c r="A42">
        <v>1</v>
      </c>
      <c r="B42" s="2">
        <f>1/6</f>
        <v>0.16666666666666666</v>
      </c>
      <c r="C42" s="2">
        <f>B42</f>
        <v>0.16666666666666666</v>
      </c>
      <c r="D42" s="2">
        <f t="shared" ref="D42:D47" si="38">1-B42-C42</f>
        <v>0.66666666666666674</v>
      </c>
      <c r="E42" s="2">
        <f>-$B$2</f>
        <v>-0.57735026918962584</v>
      </c>
      <c r="F42" s="1">
        <f>($B42-1/6)*(1-$E42/$B$2)</f>
        <v>0</v>
      </c>
      <c r="G42" s="1">
        <f>($C42-1/6)*(1-$E42/$B$2)</f>
        <v>0</v>
      </c>
      <c r="H42" s="1">
        <f>($D42-1/6)*(1-$E42/$B$2)</f>
        <v>1.0000000000000002</v>
      </c>
      <c r="I42" s="1">
        <f>($B42-1/6)*(1+$E42/$B$2)</f>
        <v>0</v>
      </c>
      <c r="J42" s="1">
        <f>($C42-1/6)*(1+$E42/$B$2)</f>
        <v>0</v>
      </c>
      <c r="K42" s="1">
        <f>($D42-1/6)*(1+$E42/$B$2)</f>
        <v>0</v>
      </c>
      <c r="L42" s="1"/>
    </row>
    <row r="43" spans="1:13">
      <c r="A43">
        <v>2</v>
      </c>
      <c r="B43" s="2">
        <v>0.66666666666666663</v>
      </c>
      <c r="C43" s="2">
        <v>0.16666666666666666</v>
      </c>
      <c r="D43" s="2">
        <f t="shared" si="38"/>
        <v>0.16666666666666671</v>
      </c>
      <c r="E43" s="2">
        <f t="shared" ref="E43:E44" si="39">-$B$2</f>
        <v>-0.57735026918962584</v>
      </c>
      <c r="F43" s="1">
        <f t="shared" ref="F43:F47" si="40">($B43-1/6)*(1-$E43/$B$2)</f>
        <v>1</v>
      </c>
      <c r="G43" s="1">
        <f t="shared" ref="G43:G47" si="41">($C43-1/6)*(1-$E43/$B$2)</f>
        <v>0</v>
      </c>
      <c r="H43" s="1">
        <f t="shared" ref="H43:H47" si="42">($D43-1/6)*(1-$E43/$B$2)</f>
        <v>1.1102230246251565E-16</v>
      </c>
      <c r="I43" s="1">
        <f t="shared" ref="I43:I47" si="43">($B43-1/6)*(1+$E43/$B$2)</f>
        <v>0</v>
      </c>
      <c r="J43" s="1">
        <f t="shared" ref="J43:J47" si="44">($C43-1/6)*(1+$E43/$B$2)</f>
        <v>0</v>
      </c>
      <c r="K43" s="1">
        <f t="shared" ref="K43:K47" si="45">($D43-1/6)*(1+$E43/$B$2)</f>
        <v>0</v>
      </c>
      <c r="L43" s="1"/>
    </row>
    <row r="44" spans="1:13">
      <c r="A44">
        <v>3</v>
      </c>
      <c r="B44" s="2">
        <v>0.16666666666666666</v>
      </c>
      <c r="C44" s="2">
        <v>0.66666666666666663</v>
      </c>
      <c r="D44" s="2">
        <f t="shared" si="38"/>
        <v>0.16666666666666674</v>
      </c>
      <c r="E44" s="2">
        <f t="shared" si="39"/>
        <v>-0.57735026918962584</v>
      </c>
      <c r="F44" s="1">
        <f t="shared" si="40"/>
        <v>0</v>
      </c>
      <c r="G44" s="1">
        <f t="shared" si="41"/>
        <v>1</v>
      </c>
      <c r="H44" s="1">
        <f t="shared" si="42"/>
        <v>1.6653345369377348E-16</v>
      </c>
      <c r="I44" s="1">
        <f t="shared" si="43"/>
        <v>0</v>
      </c>
      <c r="J44" s="1">
        <f t="shared" si="44"/>
        <v>0</v>
      </c>
      <c r="K44" s="1">
        <f t="shared" si="45"/>
        <v>0</v>
      </c>
      <c r="L44" s="1"/>
    </row>
    <row r="45" spans="1:13">
      <c r="A45">
        <v>4</v>
      </c>
      <c r="B45" s="2">
        <f>1/6</f>
        <v>0.16666666666666666</v>
      </c>
      <c r="C45" s="2">
        <f>B45</f>
        <v>0.16666666666666666</v>
      </c>
      <c r="D45" s="2">
        <f t="shared" si="38"/>
        <v>0.66666666666666674</v>
      </c>
      <c r="E45" s="2">
        <f>+$B$2</f>
        <v>0.57735026918962584</v>
      </c>
      <c r="F45" s="1">
        <f t="shared" si="40"/>
        <v>0</v>
      </c>
      <c r="G45" s="1">
        <f t="shared" si="41"/>
        <v>0</v>
      </c>
      <c r="H45" s="1">
        <f t="shared" si="42"/>
        <v>0</v>
      </c>
      <c r="I45" s="1">
        <f t="shared" si="43"/>
        <v>0</v>
      </c>
      <c r="J45" s="1">
        <f t="shared" si="44"/>
        <v>0</v>
      </c>
      <c r="K45" s="1">
        <f t="shared" si="45"/>
        <v>1.0000000000000002</v>
      </c>
      <c r="L45" s="1"/>
    </row>
    <row r="46" spans="1:13">
      <c r="A46">
        <v>5</v>
      </c>
      <c r="B46" s="2">
        <v>0.66666666666666663</v>
      </c>
      <c r="C46" s="2">
        <v>0.16666666666666666</v>
      </c>
      <c r="D46" s="2">
        <f t="shared" si="38"/>
        <v>0.16666666666666671</v>
      </c>
      <c r="E46" s="2">
        <f t="shared" ref="E46:E47" si="46">+$B$2</f>
        <v>0.57735026918962584</v>
      </c>
      <c r="F46" s="1">
        <f t="shared" si="40"/>
        <v>0</v>
      </c>
      <c r="G46" s="1">
        <f t="shared" si="41"/>
        <v>0</v>
      </c>
      <c r="H46" s="1">
        <f t="shared" si="42"/>
        <v>0</v>
      </c>
      <c r="I46" s="1">
        <f t="shared" si="43"/>
        <v>1</v>
      </c>
      <c r="J46" s="1">
        <f t="shared" si="44"/>
        <v>0</v>
      </c>
      <c r="K46" s="1">
        <f t="shared" si="45"/>
        <v>1.1102230246251565E-16</v>
      </c>
      <c r="L46" s="1"/>
    </row>
    <row r="47" spans="1:13">
      <c r="A47">
        <v>6</v>
      </c>
      <c r="B47" s="2">
        <v>0.16666666666666666</v>
      </c>
      <c r="C47" s="2">
        <v>0.66666666666666663</v>
      </c>
      <c r="D47" s="2">
        <f t="shared" si="38"/>
        <v>0.16666666666666674</v>
      </c>
      <c r="E47" s="2">
        <f t="shared" si="46"/>
        <v>0.57735026918962584</v>
      </c>
      <c r="F47" s="1">
        <f t="shared" si="40"/>
        <v>0</v>
      </c>
      <c r="G47" s="1">
        <f t="shared" si="41"/>
        <v>0</v>
      </c>
      <c r="H47" s="1">
        <f t="shared" si="42"/>
        <v>0</v>
      </c>
      <c r="I47" s="1">
        <f t="shared" si="43"/>
        <v>0</v>
      </c>
      <c r="J47" s="1">
        <f t="shared" si="44"/>
        <v>1</v>
      </c>
      <c r="K47" s="1">
        <f t="shared" si="45"/>
        <v>1.6653345369377348E-16</v>
      </c>
      <c r="L47" s="1"/>
    </row>
    <row r="48" spans="1:13">
      <c r="B48" s="2"/>
      <c r="C48" s="2"/>
      <c r="D48" s="2"/>
      <c r="E48" s="1"/>
      <c r="F48" s="1"/>
      <c r="G48" s="1"/>
      <c r="H48" s="1"/>
      <c r="I48" s="1"/>
      <c r="J48" s="1"/>
      <c r="K48" s="1"/>
      <c r="L48" s="1"/>
    </row>
    <row r="49" spans="2:12">
      <c r="B49" t="s">
        <v>16</v>
      </c>
      <c r="E49" s="1"/>
      <c r="H49" t="s">
        <v>4</v>
      </c>
      <c r="L49" s="1"/>
    </row>
    <row r="50" spans="2:12">
      <c r="B50" t="s">
        <v>1</v>
      </c>
      <c r="C50" t="s">
        <v>2</v>
      </c>
      <c r="D50" t="s">
        <v>13</v>
      </c>
      <c r="E50" t="s">
        <v>3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</row>
    <row r="51" spans="2:12">
      <c r="B51" s="2">
        <v>0</v>
      </c>
      <c r="C51" s="2">
        <f>B51</f>
        <v>0</v>
      </c>
      <c r="D51" s="2">
        <f t="shared" ref="D51:D56" si="47">1-B51-C51</f>
        <v>1</v>
      </c>
      <c r="E51" s="2">
        <v>-1</v>
      </c>
      <c r="F51" s="1">
        <f>($B51-1/6)*(1-$E51/$B$2)</f>
        <v>-0.45534180126147944</v>
      </c>
      <c r="G51" s="1">
        <f>($C51-1/6)*(1-$E51/$B$2)</f>
        <v>-0.45534180126147944</v>
      </c>
      <c r="H51" s="1">
        <f>($D51-1/6)*(1-$E51/$B$2)</f>
        <v>2.2767090063073976</v>
      </c>
      <c r="I51" s="1">
        <f>($B51-1/6)*(1+$E51/$B$2)</f>
        <v>0.12200846792814615</v>
      </c>
      <c r="J51" s="1">
        <f>($C51-1/6)*(1+$E51/$B$2)</f>
        <v>0.12200846792814615</v>
      </c>
      <c r="K51" s="1">
        <f>($D51-1/6)*(1+$E51/$B$2)</f>
        <v>-0.61004233964073085</v>
      </c>
      <c r="L51" s="1"/>
    </row>
    <row r="52" spans="2:12">
      <c r="B52" s="2">
        <v>1</v>
      </c>
      <c r="C52" s="2">
        <v>0</v>
      </c>
      <c r="D52" s="2">
        <f t="shared" si="47"/>
        <v>0</v>
      </c>
      <c r="E52" s="2">
        <v>-1</v>
      </c>
      <c r="F52" s="1">
        <f t="shared" ref="F52:F56" si="48">($B52-1/6)*(1-$E52/$B$2)</f>
        <v>2.2767090063073976</v>
      </c>
      <c r="G52" s="1">
        <f t="shared" ref="G52:G56" si="49">($C52-1/6)*(1-$E52/$B$2)</f>
        <v>-0.45534180126147944</v>
      </c>
      <c r="H52" s="1">
        <f t="shared" ref="H52:H56" si="50">($D52-1/6)*(1-$E52/$B$2)</f>
        <v>-0.45534180126147944</v>
      </c>
      <c r="I52" s="1">
        <f t="shared" ref="I52:I56" si="51">($B52-1/6)*(1+$E52/$B$2)</f>
        <v>-0.61004233964073085</v>
      </c>
      <c r="J52" s="1">
        <f t="shared" ref="J52:J56" si="52">($C52-1/6)*(1+$E52/$B$2)</f>
        <v>0.12200846792814615</v>
      </c>
      <c r="K52" s="1">
        <f t="shared" ref="K52:K56" si="53">($D52-1/6)*(1+$E52/$B$2)</f>
        <v>0.12200846792814615</v>
      </c>
      <c r="L52" s="1"/>
    </row>
    <row r="53" spans="2:12">
      <c r="B53" s="2">
        <v>0</v>
      </c>
      <c r="C53" s="2">
        <v>1</v>
      </c>
      <c r="D53" s="2">
        <f t="shared" si="47"/>
        <v>0</v>
      </c>
      <c r="E53" s="2">
        <v>-1</v>
      </c>
      <c r="F53" s="1">
        <f t="shared" si="48"/>
        <v>-0.45534180126147944</v>
      </c>
      <c r="G53" s="1">
        <f t="shared" si="49"/>
        <v>2.2767090063073976</v>
      </c>
      <c r="H53" s="1">
        <f t="shared" si="50"/>
        <v>-0.45534180126147944</v>
      </c>
      <c r="I53" s="1">
        <f t="shared" si="51"/>
        <v>0.12200846792814615</v>
      </c>
      <c r="J53" s="1">
        <f t="shared" si="52"/>
        <v>-0.61004233964073085</v>
      </c>
      <c r="K53" s="1">
        <f t="shared" si="53"/>
        <v>0.12200846792814615</v>
      </c>
      <c r="L53" s="1"/>
    </row>
    <row r="54" spans="2:12">
      <c r="B54" s="2">
        <v>0</v>
      </c>
      <c r="C54" s="2">
        <v>0</v>
      </c>
      <c r="D54" s="2">
        <f t="shared" si="47"/>
        <v>1</v>
      </c>
      <c r="E54" s="2">
        <v>1</v>
      </c>
      <c r="F54" s="1">
        <f t="shared" si="48"/>
        <v>0.12200846792814615</v>
      </c>
      <c r="G54" s="1">
        <f t="shared" si="49"/>
        <v>0.12200846792814615</v>
      </c>
      <c r="H54" s="1">
        <f t="shared" si="50"/>
        <v>-0.61004233964073085</v>
      </c>
      <c r="I54" s="1">
        <f t="shared" si="51"/>
        <v>-0.45534180126147944</v>
      </c>
      <c r="J54" s="1">
        <f t="shared" si="52"/>
        <v>-0.45534180126147944</v>
      </c>
      <c r="K54" s="1">
        <f t="shared" si="53"/>
        <v>2.2767090063073976</v>
      </c>
      <c r="L54" s="1"/>
    </row>
    <row r="55" spans="2:12">
      <c r="B55" s="2">
        <v>1</v>
      </c>
      <c r="C55" s="2">
        <v>0</v>
      </c>
      <c r="D55" s="2">
        <f t="shared" si="47"/>
        <v>0</v>
      </c>
      <c r="E55" s="2">
        <v>1</v>
      </c>
      <c r="F55" s="1">
        <f t="shared" si="48"/>
        <v>-0.61004233964073085</v>
      </c>
      <c r="G55" s="1">
        <f t="shared" si="49"/>
        <v>0.12200846792814615</v>
      </c>
      <c r="H55" s="1">
        <f t="shared" si="50"/>
        <v>0.12200846792814615</v>
      </c>
      <c r="I55" s="1">
        <f t="shared" si="51"/>
        <v>2.2767090063073976</v>
      </c>
      <c r="J55" s="1">
        <f t="shared" si="52"/>
        <v>-0.45534180126147944</v>
      </c>
      <c r="K55" s="1">
        <f t="shared" si="53"/>
        <v>-0.45534180126147944</v>
      </c>
      <c r="L55" s="1"/>
    </row>
    <row r="56" spans="2:12">
      <c r="B56" s="2">
        <v>0</v>
      </c>
      <c r="C56" s="2">
        <v>1</v>
      </c>
      <c r="D56" s="2">
        <f t="shared" si="47"/>
        <v>0</v>
      </c>
      <c r="E56" s="2">
        <v>1</v>
      </c>
      <c r="F56" s="1">
        <f t="shared" si="48"/>
        <v>0.12200846792814615</v>
      </c>
      <c r="G56" s="1">
        <f t="shared" si="49"/>
        <v>-0.61004233964073085</v>
      </c>
      <c r="H56" s="1">
        <f t="shared" si="50"/>
        <v>0.12200846792814615</v>
      </c>
      <c r="I56" s="1">
        <f t="shared" si="51"/>
        <v>-0.45534180126147944</v>
      </c>
      <c r="J56" s="1">
        <f t="shared" si="52"/>
        <v>2.2767090063073976</v>
      </c>
      <c r="K56" s="1">
        <f t="shared" si="53"/>
        <v>-0.45534180126147944</v>
      </c>
      <c r="L56" s="1"/>
    </row>
    <row r="57" spans="2:12">
      <c r="E57" s="1"/>
      <c r="F57" s="1">
        <f>SUM(F51:F56)</f>
        <v>1.0000000000000002</v>
      </c>
      <c r="G57" s="1">
        <f t="shared" ref="G57:K57" si="54">SUM(G51:G56)</f>
        <v>1.0000000000000002</v>
      </c>
      <c r="H57" s="1">
        <f t="shared" si="54"/>
        <v>1.0000000000000002</v>
      </c>
      <c r="I57" s="1">
        <f t="shared" si="54"/>
        <v>1.0000000000000002</v>
      </c>
      <c r="J57" s="1">
        <f t="shared" si="54"/>
        <v>1.0000000000000002</v>
      </c>
      <c r="K57" s="1">
        <f t="shared" si="54"/>
        <v>1.0000000000000002</v>
      </c>
      <c r="L57" s="1"/>
    </row>
    <row r="58" spans="2:12">
      <c r="E58" s="1"/>
      <c r="F58" s="1"/>
      <c r="G58" s="1"/>
      <c r="H58" s="1"/>
    </row>
    <row r="59" spans="2:12">
      <c r="B59" t="s">
        <v>15</v>
      </c>
    </row>
    <row r="60" spans="2:12">
      <c r="B60" t="s">
        <v>1</v>
      </c>
      <c r="C60" t="s">
        <v>2</v>
      </c>
      <c r="D60" t="s">
        <v>13</v>
      </c>
      <c r="E60" t="s">
        <v>3</v>
      </c>
      <c r="F60" t="s">
        <v>5</v>
      </c>
      <c r="G60" t="s">
        <v>6</v>
      </c>
      <c r="H60" t="s">
        <v>7</v>
      </c>
      <c r="I60" t="s">
        <v>8</v>
      </c>
      <c r="J60" t="s">
        <v>9</v>
      </c>
      <c r="K60" t="s">
        <v>10</v>
      </c>
    </row>
    <row r="61" spans="2:12">
      <c r="B61" s="2">
        <v>0</v>
      </c>
      <c r="C61" s="2">
        <f>B61</f>
        <v>0</v>
      </c>
      <c r="D61" s="2">
        <f t="shared" ref="D61:D66" si="55">1-B61-C61</f>
        <v>1</v>
      </c>
      <c r="E61" s="2">
        <v>-1</v>
      </c>
      <c r="F61" s="1">
        <f>($B61-1/6)*(1-$E61/$B$2)</f>
        <v>-0.45534180126147944</v>
      </c>
      <c r="G61" s="1">
        <f>($C61-1/6)*(1-$E61/$B$2)</f>
        <v>-0.45534180126147944</v>
      </c>
      <c r="H61" s="1">
        <f>($D61-1/6)*(1-$E61/$B$2)</f>
        <v>2.2767090063073976</v>
      </c>
      <c r="I61" s="1">
        <f>($B61-1/6)*(1+$E61/$B$2)</f>
        <v>0.12200846792814615</v>
      </c>
      <c r="J61" s="1">
        <f>($C61-1/6)*(1+$E61/$B$2)</f>
        <v>0.12200846792814615</v>
      </c>
      <c r="K61" s="1">
        <f>($D61-1/6)*(1+$E61/$B$2)</f>
        <v>-0.61004233964073085</v>
      </c>
    </row>
    <row r="62" spans="2:12">
      <c r="B62" s="2">
        <v>1</v>
      </c>
      <c r="C62" s="2">
        <v>0</v>
      </c>
      <c r="D62" s="2">
        <f t="shared" si="55"/>
        <v>0</v>
      </c>
      <c r="E62" s="2">
        <v>-1</v>
      </c>
      <c r="F62" s="1">
        <f t="shared" ref="F62:F66" si="56">($B62-1/6)*(1-$E62/$B$2)</f>
        <v>2.2767090063073976</v>
      </c>
      <c r="G62" s="1">
        <f t="shared" ref="G62:G66" si="57">($C62-1/6)*(1-$E62/$B$2)</f>
        <v>-0.45534180126147944</v>
      </c>
      <c r="H62" s="1">
        <f t="shared" ref="H62:H66" si="58">($D62-1/6)*(1-$E62/$B$2)</f>
        <v>-0.45534180126147944</v>
      </c>
      <c r="I62" s="1">
        <f t="shared" ref="I62:I66" si="59">($B62-1/6)*(1+$E62/$B$2)</f>
        <v>-0.61004233964073085</v>
      </c>
      <c r="J62" s="1">
        <f t="shared" ref="J62:J66" si="60">($C62-1/6)*(1+$E62/$B$2)</f>
        <v>0.12200846792814615</v>
      </c>
      <c r="K62" s="1">
        <f t="shared" ref="K62:K66" si="61">($D62-1/6)*(1+$E62/$B$2)</f>
        <v>0.12200846792814615</v>
      </c>
    </row>
    <row r="63" spans="2:12">
      <c r="B63" s="2">
        <v>0</v>
      </c>
      <c r="C63" s="2">
        <v>1</v>
      </c>
      <c r="D63" s="2">
        <f t="shared" si="55"/>
        <v>0</v>
      </c>
      <c r="E63" s="2">
        <v>-1</v>
      </c>
      <c r="F63" s="1">
        <f t="shared" si="56"/>
        <v>-0.45534180126147944</v>
      </c>
      <c r="G63" s="1">
        <f t="shared" si="57"/>
        <v>2.2767090063073976</v>
      </c>
      <c r="H63" s="1">
        <f t="shared" si="58"/>
        <v>-0.45534180126147944</v>
      </c>
      <c r="I63" s="1">
        <f t="shared" si="59"/>
        <v>0.12200846792814615</v>
      </c>
      <c r="J63" s="1">
        <f t="shared" si="60"/>
        <v>-0.61004233964073085</v>
      </c>
      <c r="K63" s="1">
        <f t="shared" si="61"/>
        <v>0.12200846792814615</v>
      </c>
    </row>
    <row r="64" spans="2:12">
      <c r="B64" s="2">
        <v>0</v>
      </c>
      <c r="C64" s="2">
        <v>0</v>
      </c>
      <c r="D64" s="2">
        <f t="shared" si="55"/>
        <v>1</v>
      </c>
      <c r="E64" s="2">
        <v>1</v>
      </c>
      <c r="F64" s="1">
        <f t="shared" si="56"/>
        <v>0.12200846792814615</v>
      </c>
      <c r="G64" s="1">
        <f t="shared" si="57"/>
        <v>0.12200846792814615</v>
      </c>
      <c r="H64" s="1">
        <f t="shared" si="58"/>
        <v>-0.61004233964073085</v>
      </c>
      <c r="I64" s="1">
        <f t="shared" si="59"/>
        <v>-0.45534180126147944</v>
      </c>
      <c r="J64" s="1">
        <f t="shared" si="60"/>
        <v>-0.45534180126147944</v>
      </c>
      <c r="K64" s="1">
        <f t="shared" si="61"/>
        <v>2.2767090063073976</v>
      </c>
    </row>
    <row r="65" spans="2:12">
      <c r="B65" s="2">
        <v>1</v>
      </c>
      <c r="C65" s="2">
        <v>0</v>
      </c>
      <c r="D65" s="2">
        <f t="shared" si="55"/>
        <v>0</v>
      </c>
      <c r="E65" s="2">
        <v>1</v>
      </c>
      <c r="F65" s="1">
        <f t="shared" si="56"/>
        <v>-0.61004233964073085</v>
      </c>
      <c r="G65" s="1">
        <f t="shared" si="57"/>
        <v>0.12200846792814615</v>
      </c>
      <c r="H65" s="1">
        <f t="shared" si="58"/>
        <v>0.12200846792814615</v>
      </c>
      <c r="I65" s="1">
        <f t="shared" si="59"/>
        <v>2.2767090063073976</v>
      </c>
      <c r="J65" s="1">
        <f t="shared" si="60"/>
        <v>-0.45534180126147944</v>
      </c>
      <c r="K65" s="1">
        <f t="shared" si="61"/>
        <v>-0.45534180126147944</v>
      </c>
    </row>
    <row r="66" spans="2:12">
      <c r="B66" s="2">
        <v>0</v>
      </c>
      <c r="C66" s="2">
        <v>1</v>
      </c>
      <c r="D66" s="2">
        <f t="shared" si="55"/>
        <v>0</v>
      </c>
      <c r="E66" s="2">
        <v>1</v>
      </c>
      <c r="F66" s="1">
        <f t="shared" si="56"/>
        <v>0.12200846792814615</v>
      </c>
      <c r="G66" s="1">
        <f t="shared" si="57"/>
        <v>-0.61004233964073085</v>
      </c>
      <c r="H66" s="1">
        <f t="shared" si="58"/>
        <v>0.12200846792814615</v>
      </c>
      <c r="I66" s="1">
        <f t="shared" si="59"/>
        <v>-0.45534180126147944</v>
      </c>
      <c r="J66" s="1">
        <f t="shared" si="60"/>
        <v>2.2767090063073976</v>
      </c>
      <c r="K66" s="1">
        <f t="shared" si="61"/>
        <v>-0.45534180126147944</v>
      </c>
    </row>
    <row r="67" spans="2:12">
      <c r="E67" s="1"/>
      <c r="F67" s="1">
        <f>SUM(F61:F66)</f>
        <v>1.0000000000000002</v>
      </c>
      <c r="G67" s="1">
        <f t="shared" ref="G67" si="62">SUM(G61:G66)</f>
        <v>1.0000000000000002</v>
      </c>
      <c r="H67" s="1">
        <f t="shared" ref="H67" si="63">SUM(H61:H66)</f>
        <v>1.0000000000000002</v>
      </c>
      <c r="I67" s="1">
        <f t="shared" ref="I67" si="64">SUM(I61:I66)</f>
        <v>1.0000000000000002</v>
      </c>
      <c r="J67" s="1">
        <f t="shared" ref="J67" si="65">SUM(J61:J66)</f>
        <v>1.0000000000000002</v>
      </c>
      <c r="K67" s="1">
        <f t="shared" ref="K67" si="66">SUM(K61:K66)</f>
        <v>1.0000000000000002</v>
      </c>
    </row>
    <row r="70" spans="2:12">
      <c r="B70" t="s">
        <v>17</v>
      </c>
      <c r="H70" t="s">
        <v>4</v>
      </c>
    </row>
    <row r="71" spans="2:12">
      <c r="B71" t="s">
        <v>1</v>
      </c>
      <c r="C71" t="s">
        <v>2</v>
      </c>
      <c r="D71" t="s">
        <v>13</v>
      </c>
      <c r="E71" t="s">
        <v>3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</row>
    <row r="72" spans="2:12">
      <c r="B72" s="2">
        <v>0.5</v>
      </c>
      <c r="C72" s="2">
        <v>0</v>
      </c>
      <c r="D72" s="2">
        <f t="shared" ref="D72:D77" si="67">1-B72-C72</f>
        <v>0.5</v>
      </c>
      <c r="E72" s="2">
        <v>-1</v>
      </c>
      <c r="F72" s="1">
        <f>(1-2*$C72)*(1+$E72/$E$72)/2</f>
        <v>1</v>
      </c>
      <c r="G72" s="1">
        <f>(1-2*$D72)*(1+$E72/$E$73)/2</f>
        <v>0</v>
      </c>
      <c r="H72" s="1">
        <f>(1-2*$B72)*(1+$E72/$E$74)/2</f>
        <v>0</v>
      </c>
      <c r="I72" s="1">
        <f>(1-2*$C72)*(1+$E72/$E$75)/2</f>
        <v>0</v>
      </c>
      <c r="J72" s="1">
        <f>(1-2*$D72)*(1+$E72/$E$76)/2</f>
        <v>0</v>
      </c>
      <c r="K72" s="1">
        <f>(1-2*$B72)*(1+$E72/$E$77)/2</f>
        <v>0</v>
      </c>
      <c r="L72" s="1"/>
    </row>
    <row r="73" spans="2:12">
      <c r="B73" s="2">
        <v>0.5</v>
      </c>
      <c r="C73" s="2">
        <v>0.5</v>
      </c>
      <c r="D73" s="2">
        <f t="shared" si="67"/>
        <v>0</v>
      </c>
      <c r="E73" s="2">
        <v>-1</v>
      </c>
      <c r="F73" s="1">
        <f t="shared" ref="F73:F77" si="68">(1-2*$C73)*(1+$E73/$E$72)/2</f>
        <v>0</v>
      </c>
      <c r="G73" s="1">
        <f t="shared" ref="G73:G77" si="69">(1-2*$D73)*(1+$E73/$E$73)/2</f>
        <v>1</v>
      </c>
      <c r="H73" s="1">
        <f t="shared" ref="H73:H77" si="70">(1-2*$B73)*(1+$E73/$E$74)/2</f>
        <v>0</v>
      </c>
      <c r="I73" s="1">
        <f t="shared" ref="I73:I77" si="71">(1-2*$C73)*(1+$E73/$E$75)/2</f>
        <v>0</v>
      </c>
      <c r="J73" s="1">
        <f t="shared" ref="J73:J77" si="72">(1-2*$D73)*(1+$E73/$E$76)/2</f>
        <v>0</v>
      </c>
      <c r="K73" s="1">
        <f t="shared" ref="K73:K77" si="73">(1-2*$B73)*(1+$E73/$E$77)/2</f>
        <v>0</v>
      </c>
      <c r="L73" s="1"/>
    </row>
    <row r="74" spans="2:12">
      <c r="B74" s="2">
        <v>0</v>
      </c>
      <c r="C74" s="2">
        <v>0.5</v>
      </c>
      <c r="D74" s="2">
        <f t="shared" si="67"/>
        <v>0.5</v>
      </c>
      <c r="E74" s="2">
        <v>-1</v>
      </c>
      <c r="F74" s="1">
        <f t="shared" si="68"/>
        <v>0</v>
      </c>
      <c r="G74" s="1">
        <f t="shared" si="69"/>
        <v>0</v>
      </c>
      <c r="H74" s="1">
        <f t="shared" si="70"/>
        <v>1</v>
      </c>
      <c r="I74" s="1">
        <f t="shared" si="71"/>
        <v>0</v>
      </c>
      <c r="J74" s="1">
        <f t="shared" si="72"/>
        <v>0</v>
      </c>
      <c r="K74" s="1">
        <f t="shared" si="73"/>
        <v>0</v>
      </c>
      <c r="L74" s="1"/>
    </row>
    <row r="75" spans="2:12">
      <c r="B75" s="2">
        <v>0.5</v>
      </c>
      <c r="C75" s="2">
        <v>0</v>
      </c>
      <c r="D75" s="2">
        <f t="shared" si="67"/>
        <v>0.5</v>
      </c>
      <c r="E75" s="2">
        <v>1</v>
      </c>
      <c r="F75" s="1">
        <f t="shared" si="68"/>
        <v>0</v>
      </c>
      <c r="G75" s="1">
        <f t="shared" si="69"/>
        <v>0</v>
      </c>
      <c r="H75" s="1">
        <f t="shared" si="70"/>
        <v>0</v>
      </c>
      <c r="I75" s="1">
        <f t="shared" si="71"/>
        <v>1</v>
      </c>
      <c r="J75" s="1">
        <f t="shared" si="72"/>
        <v>0</v>
      </c>
      <c r="K75" s="1">
        <f t="shared" si="73"/>
        <v>0</v>
      </c>
      <c r="L75" s="1"/>
    </row>
    <row r="76" spans="2:12">
      <c r="B76" s="2">
        <v>0.5</v>
      </c>
      <c r="C76" s="2">
        <v>0.5</v>
      </c>
      <c r="D76" s="2">
        <f t="shared" si="67"/>
        <v>0</v>
      </c>
      <c r="E76" s="2">
        <v>1</v>
      </c>
      <c r="F76" s="1">
        <f t="shared" si="68"/>
        <v>0</v>
      </c>
      <c r="G76" s="1">
        <f t="shared" si="69"/>
        <v>0</v>
      </c>
      <c r="H76" s="1">
        <f t="shared" si="70"/>
        <v>0</v>
      </c>
      <c r="I76" s="1">
        <f t="shared" si="71"/>
        <v>0</v>
      </c>
      <c r="J76" s="1">
        <f t="shared" si="72"/>
        <v>1</v>
      </c>
      <c r="K76" s="1">
        <f t="shared" si="73"/>
        <v>0</v>
      </c>
      <c r="L76" s="1"/>
    </row>
    <row r="77" spans="2:12">
      <c r="B77" s="2">
        <v>0</v>
      </c>
      <c r="C77" s="2">
        <v>0.5</v>
      </c>
      <c r="D77" s="2">
        <f t="shared" si="67"/>
        <v>0.5</v>
      </c>
      <c r="E77" s="2">
        <v>1</v>
      </c>
      <c r="F77" s="1">
        <f t="shared" si="68"/>
        <v>0</v>
      </c>
      <c r="G77" s="1">
        <f t="shared" si="69"/>
        <v>0</v>
      </c>
      <c r="H77" s="1">
        <f t="shared" si="70"/>
        <v>0</v>
      </c>
      <c r="I77" s="1">
        <f t="shared" si="71"/>
        <v>0</v>
      </c>
      <c r="J77" s="1">
        <f t="shared" si="72"/>
        <v>0</v>
      </c>
      <c r="K77" s="1">
        <f t="shared" si="73"/>
        <v>1</v>
      </c>
      <c r="L77" s="1"/>
    </row>
    <row r="78" spans="2:12">
      <c r="B78" s="2"/>
      <c r="C78" s="2"/>
      <c r="D78" s="2"/>
      <c r="E78" s="1"/>
      <c r="F78" s="1"/>
      <c r="G78" s="1"/>
      <c r="H78" s="1"/>
      <c r="I78" s="1"/>
      <c r="J78" s="1"/>
      <c r="K78" s="1"/>
      <c r="L78" s="1"/>
    </row>
    <row r="79" spans="2:12">
      <c r="B79" t="s">
        <v>16</v>
      </c>
      <c r="E79" s="1"/>
      <c r="H79" t="s">
        <v>18</v>
      </c>
      <c r="L79" s="1"/>
    </row>
    <row r="80" spans="2:12">
      <c r="B80" t="s">
        <v>1</v>
      </c>
      <c r="C80" t="s">
        <v>2</v>
      </c>
      <c r="D80" t="s">
        <v>13</v>
      </c>
      <c r="E80" t="s">
        <v>3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10</v>
      </c>
    </row>
    <row r="81" spans="2:12">
      <c r="B81" s="2">
        <v>0</v>
      </c>
      <c r="C81" s="2">
        <f>B81</f>
        <v>0</v>
      </c>
      <c r="D81" s="2">
        <f t="shared" ref="D81:D86" si="74">1-B81-C81</f>
        <v>1</v>
      </c>
      <c r="E81" s="2">
        <v>-1</v>
      </c>
      <c r="F81" s="1">
        <f>(1-2*$C81)*(1+$E81/$E$72)/2</f>
        <v>1</v>
      </c>
      <c r="G81" s="1">
        <f>(1-2*$D81)*(1+$E81/$E$73)/2</f>
        <v>-1</v>
      </c>
      <c r="H81" s="1">
        <f>(1-2*$B81)*(1+$E81/$E$74)/2</f>
        <v>1</v>
      </c>
      <c r="I81" s="1">
        <f>(1-2*$C81)*(1+$E81/$E$75)/2</f>
        <v>0</v>
      </c>
      <c r="J81" s="1">
        <f>(1-2*$D81)*(1+$E81/$E$76)/2</f>
        <v>0</v>
      </c>
      <c r="K81" s="1">
        <f>(1-2*$B81)*(1+$E81/$E$77)/2</f>
        <v>0</v>
      </c>
      <c r="L81" s="1"/>
    </row>
    <row r="82" spans="2:12">
      <c r="B82" s="2">
        <v>1</v>
      </c>
      <c r="C82" s="2">
        <v>0</v>
      </c>
      <c r="D82" s="2">
        <f t="shared" si="74"/>
        <v>0</v>
      </c>
      <c r="E82" s="2">
        <v>-1</v>
      </c>
      <c r="F82" s="1">
        <f t="shared" ref="F82:F86" si="75">(1-2*$C82)*(1+$E82/$E$72)/2</f>
        <v>1</v>
      </c>
      <c r="G82" s="1">
        <f t="shared" ref="G82:G86" si="76">(1-2*$D82)*(1+$E82/$E$73)/2</f>
        <v>1</v>
      </c>
      <c r="H82" s="1">
        <f t="shared" ref="H82:H86" si="77">(1-2*$B82)*(1+$E82/$E$74)/2</f>
        <v>-1</v>
      </c>
      <c r="I82" s="1">
        <f t="shared" ref="I82:I86" si="78">(1-2*$C82)*(1+$E82/$E$75)/2</f>
        <v>0</v>
      </c>
      <c r="J82" s="1">
        <f t="shared" ref="J82:J86" si="79">(1-2*$D82)*(1+$E82/$E$76)/2</f>
        <v>0</v>
      </c>
      <c r="K82" s="1">
        <f t="shared" ref="K82:K86" si="80">(1-2*$B82)*(1+$E82/$E$77)/2</f>
        <v>0</v>
      </c>
      <c r="L82" s="1"/>
    </row>
    <row r="83" spans="2:12">
      <c r="B83" s="2">
        <v>0</v>
      </c>
      <c r="C83" s="2">
        <v>1</v>
      </c>
      <c r="D83" s="2">
        <f t="shared" si="74"/>
        <v>0</v>
      </c>
      <c r="E83" s="2">
        <v>-1</v>
      </c>
      <c r="F83" s="1">
        <f t="shared" si="75"/>
        <v>-1</v>
      </c>
      <c r="G83" s="1">
        <f t="shared" si="76"/>
        <v>1</v>
      </c>
      <c r="H83" s="1">
        <f t="shared" si="77"/>
        <v>1</v>
      </c>
      <c r="I83" s="1">
        <f t="shared" si="78"/>
        <v>0</v>
      </c>
      <c r="J83" s="1">
        <f t="shared" si="79"/>
        <v>0</v>
      </c>
      <c r="K83" s="1">
        <f t="shared" si="80"/>
        <v>0</v>
      </c>
      <c r="L83" s="1"/>
    </row>
    <row r="84" spans="2:12">
      <c r="B84" s="2">
        <v>0</v>
      </c>
      <c r="C84" s="2">
        <v>0</v>
      </c>
      <c r="D84" s="2">
        <f t="shared" si="74"/>
        <v>1</v>
      </c>
      <c r="E84" s="2">
        <v>1</v>
      </c>
      <c r="F84" s="1">
        <f t="shared" si="75"/>
        <v>0</v>
      </c>
      <c r="G84" s="1">
        <f t="shared" si="76"/>
        <v>0</v>
      </c>
      <c r="H84" s="1">
        <f t="shared" si="77"/>
        <v>0</v>
      </c>
      <c r="I84" s="1">
        <f t="shared" si="78"/>
        <v>1</v>
      </c>
      <c r="J84" s="1">
        <f t="shared" si="79"/>
        <v>-1</v>
      </c>
      <c r="K84" s="1">
        <f t="shared" si="80"/>
        <v>1</v>
      </c>
      <c r="L84" s="1"/>
    </row>
    <row r="85" spans="2:12">
      <c r="B85" s="2">
        <v>1</v>
      </c>
      <c r="C85" s="2">
        <v>0</v>
      </c>
      <c r="D85" s="2">
        <f t="shared" si="74"/>
        <v>0</v>
      </c>
      <c r="E85" s="2">
        <v>1</v>
      </c>
      <c r="F85" s="1">
        <f t="shared" si="75"/>
        <v>0</v>
      </c>
      <c r="G85" s="1">
        <f t="shared" si="76"/>
        <v>0</v>
      </c>
      <c r="H85" s="1">
        <f t="shared" si="77"/>
        <v>0</v>
      </c>
      <c r="I85" s="1">
        <f t="shared" si="78"/>
        <v>1</v>
      </c>
      <c r="J85" s="1">
        <f t="shared" si="79"/>
        <v>1</v>
      </c>
      <c r="K85" s="1">
        <f t="shared" si="80"/>
        <v>-1</v>
      </c>
      <c r="L85" s="1"/>
    </row>
    <row r="86" spans="2:12">
      <c r="B86" s="2">
        <v>0</v>
      </c>
      <c r="C86" s="2">
        <v>1</v>
      </c>
      <c r="D86" s="2">
        <f t="shared" si="74"/>
        <v>0</v>
      </c>
      <c r="E86" s="2">
        <v>1</v>
      </c>
      <c r="F86" s="1">
        <f t="shared" si="75"/>
        <v>0</v>
      </c>
      <c r="G86" s="1">
        <f t="shared" si="76"/>
        <v>0</v>
      </c>
      <c r="H86" s="1">
        <f t="shared" si="77"/>
        <v>0</v>
      </c>
      <c r="I86" s="1">
        <f t="shared" si="78"/>
        <v>-1</v>
      </c>
      <c r="J86" s="1">
        <f t="shared" si="79"/>
        <v>1</v>
      </c>
      <c r="K86" s="1">
        <f t="shared" si="80"/>
        <v>1</v>
      </c>
      <c r="L86" s="1"/>
    </row>
    <row r="87" spans="2:12">
      <c r="E87" s="1"/>
      <c r="F87" s="1">
        <f>SUM(F81:F86)</f>
        <v>1</v>
      </c>
      <c r="G87" s="1">
        <f t="shared" ref="G87:K87" si="81">SUM(G81:G86)</f>
        <v>1</v>
      </c>
      <c r="H87" s="1">
        <f t="shared" si="81"/>
        <v>1</v>
      </c>
      <c r="I87" s="1">
        <f t="shared" si="81"/>
        <v>1</v>
      </c>
      <c r="J87" s="1">
        <f t="shared" si="81"/>
        <v>1</v>
      </c>
      <c r="K87" s="1">
        <f t="shared" si="81"/>
        <v>1</v>
      </c>
      <c r="L87" s="1"/>
    </row>
    <row r="88" spans="2:12">
      <c r="E88" s="1"/>
      <c r="F88" s="1"/>
      <c r="G88" s="1"/>
      <c r="H88" s="1"/>
    </row>
    <row r="91" spans="2:12">
      <c r="B91" s="2"/>
      <c r="C91" s="2"/>
      <c r="D91" s="2"/>
      <c r="E91" s="2"/>
      <c r="F91" s="1"/>
      <c r="G91" s="1"/>
      <c r="H91" s="1"/>
      <c r="I91" s="1"/>
      <c r="J91" s="1"/>
      <c r="K91" s="1"/>
    </row>
    <row r="92" spans="2:12">
      <c r="B92" s="2"/>
      <c r="C92" s="2"/>
      <c r="D92" s="2"/>
      <c r="E92" s="2"/>
      <c r="F92" s="1"/>
      <c r="G92" s="1"/>
      <c r="H92" s="1"/>
      <c r="I92" s="1"/>
      <c r="J92" s="1"/>
      <c r="K92" s="1"/>
    </row>
    <row r="93" spans="2:12">
      <c r="B93" s="2"/>
      <c r="C93" s="2"/>
      <c r="D93" s="2"/>
      <c r="E93" s="2"/>
      <c r="F93" s="1"/>
      <c r="G93" s="1"/>
      <c r="H93" s="1"/>
      <c r="I93" s="1"/>
      <c r="J93" s="1"/>
      <c r="K93" s="1"/>
    </row>
    <row r="94" spans="2:12">
      <c r="B94" s="2"/>
      <c r="C94" s="2"/>
      <c r="D94" s="2"/>
      <c r="E94" s="2"/>
      <c r="F94" s="1"/>
      <c r="G94" s="1"/>
      <c r="H94" s="1"/>
      <c r="I94" s="1"/>
      <c r="J94" s="1"/>
      <c r="K94" s="1"/>
    </row>
    <row r="95" spans="2:12">
      <c r="B95" s="2"/>
      <c r="C95" s="2"/>
      <c r="D95" s="2"/>
      <c r="E95" s="2"/>
      <c r="F95" s="1"/>
      <c r="G95" s="1"/>
      <c r="H95" s="1"/>
      <c r="I95" s="1"/>
      <c r="J95" s="1"/>
      <c r="K95" s="1"/>
    </row>
    <row r="96" spans="2:12">
      <c r="B96" s="2"/>
      <c r="C96" s="2"/>
      <c r="D96" s="2"/>
      <c r="E96" s="2"/>
      <c r="F96" s="1"/>
      <c r="G96" s="1"/>
      <c r="H96" s="1"/>
      <c r="I96" s="1"/>
      <c r="J96" s="1"/>
      <c r="K96" s="1"/>
    </row>
    <row r="97" spans="5:11">
      <c r="E97" s="1"/>
      <c r="F97" s="1"/>
      <c r="G97" s="1"/>
      <c r="H97" s="1"/>
      <c r="I97" s="1"/>
      <c r="J97" s="1"/>
      <c r="K97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prestamo</dc:creator>
  <cp:lastModifiedBy>Fer</cp:lastModifiedBy>
  <dcterms:created xsi:type="dcterms:W3CDTF">2015-09-29T10:07:06Z</dcterms:created>
  <dcterms:modified xsi:type="dcterms:W3CDTF">2020-02-12T12:51:37Z</dcterms:modified>
</cp:coreProperties>
</file>