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C9CA759F-E199-4CDA-BDB3-01195BAF888D}" xr6:coauthVersionLast="47" xr6:coauthVersionMax="47" xr10:uidLastSave="{00000000-0000-0000-0000-000000000000}"/>
  <bookViews>
    <workbookView xWindow="-120" yWindow="-120" windowWidth="38640" windowHeight="21120" tabRatio="415" activeTab="1" xr2:uid="{00000000-000D-0000-FFFF-FFFF00000000}"/>
  </bookViews>
  <sheets>
    <sheet name="Opc1" sheetId="16" r:id="rId1"/>
    <sheet name="Hoja1" sheetId="19" r:id="rId2"/>
  </sheets>
  <definedNames>
    <definedName name="Hoy" localSheetId="0">TODAY()</definedName>
    <definedName name="Incremento_de_desplazamiento" localSheetId="1">Hoja1!$C$7</definedName>
    <definedName name="Incremento_de_desplazamiento" localSheetId="0">'Opc1'!$C$7</definedName>
    <definedName name="Inicio_del_proyecto" localSheetId="1">Hoja1!$C$6</definedName>
    <definedName name="Inicio_del_proyecto" localSheetId="0">'Opc1'!$C$6</definedName>
    <definedName name="_xlnm.Print_Titles" localSheetId="0">'Opc1'!$6:$9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1" i="19" l="1"/>
  <c r="BM41" i="19" s="1"/>
  <c r="BM38" i="19"/>
  <c r="BM39" i="19"/>
  <c r="BM40" i="19"/>
  <c r="BM69" i="19"/>
  <c r="F13" i="19"/>
  <c r="F14" i="19" s="1"/>
  <c r="F15" i="19" s="1"/>
  <c r="F16" i="19" s="1"/>
  <c r="F17" i="19" s="1"/>
  <c r="F43" i="19" l="1"/>
  <c r="F45" i="19" s="1"/>
  <c r="F46" i="19" s="1"/>
  <c r="F47" i="19" s="1"/>
  <c r="F48" i="19" s="1"/>
  <c r="F50" i="19" s="1"/>
  <c r="F51" i="19" s="1"/>
  <c r="F52" i="19" s="1"/>
  <c r="F53" i="19" s="1"/>
  <c r="F55" i="19" s="1"/>
  <c r="F56" i="19" s="1"/>
  <c r="F57" i="19" s="1"/>
  <c r="F58" i="19" s="1"/>
  <c r="F59" i="19" s="1"/>
  <c r="F61" i="19" s="1"/>
  <c r="F62" i="19" s="1"/>
  <c r="F63" i="19" s="1"/>
  <c r="F64" i="19" s="1"/>
  <c r="F65" i="19" s="1"/>
  <c r="F66" i="19" s="1"/>
  <c r="F67" i="19" s="1"/>
  <c r="F68" i="19" s="1"/>
  <c r="F69" i="19" s="1"/>
  <c r="BM46" i="19"/>
  <c r="BM42" i="19"/>
  <c r="F19" i="19"/>
  <c r="F21" i="19" s="1"/>
  <c r="F23" i="19" s="1"/>
  <c r="F25" i="19" s="1"/>
  <c r="F26" i="19" s="1"/>
  <c r="F27" i="19" s="1"/>
  <c r="F28" i="19" s="1"/>
  <c r="F30" i="19" s="1"/>
  <c r="F32" i="19" s="1"/>
  <c r="F34" i="19" s="1"/>
  <c r="F13" i="16"/>
  <c r="F12" i="16"/>
  <c r="F35" i="19" l="1"/>
  <c r="F24" i="16"/>
  <c r="F25" i="16" s="1"/>
  <c r="F26" i="16" s="1"/>
  <c r="F16" i="16"/>
  <c r="F28" i="16" s="1"/>
  <c r="F18" i="16"/>
  <c r="F19" i="16" s="1"/>
  <c r="F20" i="16" s="1"/>
  <c r="F21" i="16" s="1"/>
  <c r="F14" i="16"/>
  <c r="F15" i="16"/>
  <c r="F36" i="19" l="1"/>
  <c r="BM36" i="19" s="1"/>
  <c r="BM35" i="19"/>
  <c r="F27" i="16"/>
  <c r="F30" i="16" s="1"/>
  <c r="F31" i="16" s="1"/>
  <c r="F32" i="16" s="1"/>
  <c r="F22" i="16"/>
  <c r="F37" i="19" l="1"/>
  <c r="C6" i="16" a="1"/>
  <c r="C6" i="16" s="1"/>
  <c r="I7" i="16" s="1"/>
  <c r="I26" i="16" s="1"/>
  <c r="C6" i="19" l="1" a="1"/>
  <c r="C6" i="19" s="1"/>
  <c r="I7" i="19" s="1"/>
  <c r="I20" i="19" s="1"/>
  <c r="BM37" i="19"/>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I25" i="19" l="1"/>
  <c r="I19" i="19"/>
  <c r="I35" i="19"/>
  <c r="I22" i="19"/>
  <c r="I21" i="19"/>
  <c r="I32" i="19"/>
  <c r="I31" i="19"/>
  <c r="I18" i="19"/>
  <c r="I9" i="19"/>
  <c r="I24" i="19"/>
  <c r="I13" i="19"/>
  <c r="I33" i="19"/>
  <c r="I6" i="19"/>
  <c r="I12" i="19"/>
  <c r="I15" i="19"/>
  <c r="I17" i="19"/>
  <c r="I29" i="19"/>
  <c r="I30" i="19"/>
  <c r="I36" i="19"/>
  <c r="I16" i="19"/>
  <c r="I34" i="19"/>
  <c r="I28" i="19"/>
  <c r="I14" i="19"/>
  <c r="I23" i="19"/>
  <c r="I27" i="19"/>
  <c r="I26" i="19"/>
  <c r="J7" i="19"/>
  <c r="J25" i="19" s="1"/>
  <c r="I37" i="19"/>
  <c r="I46" i="19"/>
  <c r="I69" i="19"/>
  <c r="I39" i="19"/>
  <c r="I38" i="19"/>
  <c r="I42" i="19"/>
  <c r="I40" i="19"/>
  <c r="I41" i="19"/>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J38" i="19" l="1"/>
  <c r="J41" i="19"/>
  <c r="J46" i="19"/>
  <c r="J37" i="19"/>
  <c r="J36" i="19"/>
  <c r="J18" i="19"/>
  <c r="J34" i="19"/>
  <c r="J26" i="19"/>
  <c r="K7" i="19"/>
  <c r="K12" i="19" s="1"/>
  <c r="J9" i="19"/>
  <c r="J40" i="19"/>
  <c r="J39" i="19"/>
  <c r="J42" i="19"/>
  <c r="J20" i="19"/>
  <c r="J69" i="19"/>
  <c r="J12" i="19"/>
  <c r="J15" i="19"/>
  <c r="J13" i="19"/>
  <c r="J29" i="19"/>
  <c r="J33" i="19"/>
  <c r="J23" i="19"/>
  <c r="J14" i="19"/>
  <c r="J24" i="19"/>
  <c r="J16" i="19"/>
  <c r="J31" i="19"/>
  <c r="J17" i="19"/>
  <c r="J35" i="19"/>
  <c r="J27" i="19"/>
  <c r="J21" i="19"/>
  <c r="J30" i="19"/>
  <c r="J28" i="19"/>
  <c r="J19" i="19"/>
  <c r="J32" i="19"/>
  <c r="J22" i="19"/>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K42" i="19" l="1"/>
  <c r="K38" i="19"/>
  <c r="K41" i="19"/>
  <c r="K36" i="19"/>
  <c r="K37" i="19"/>
  <c r="K69" i="19"/>
  <c r="K29" i="19"/>
  <c r="K28" i="19"/>
  <c r="K31" i="19"/>
  <c r="K34" i="19"/>
  <c r="K18" i="19"/>
  <c r="K14" i="19"/>
  <c r="K24" i="19"/>
  <c r="K17" i="19"/>
  <c r="K19" i="19"/>
  <c r="K26" i="19"/>
  <c r="K16" i="19"/>
  <c r="K30" i="19"/>
  <c r="K21" i="19"/>
  <c r="K27" i="19"/>
  <c r="K32" i="19"/>
  <c r="K15" i="19"/>
  <c r="K20" i="19"/>
  <c r="L7" i="19"/>
  <c r="L38" i="19" s="1"/>
  <c r="K23" i="19"/>
  <c r="K35" i="19"/>
  <c r="K33" i="19"/>
  <c r="K40" i="19"/>
  <c r="K13" i="19"/>
  <c r="K46" i="19"/>
  <c r="K22" i="19"/>
  <c r="K39" i="19"/>
  <c r="K9" i="19"/>
  <c r="K25" i="19"/>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L34" i="19" l="1"/>
  <c r="L14" i="19"/>
  <c r="L23" i="19"/>
  <c r="L21" i="19"/>
  <c r="L17" i="19"/>
  <c r="L35" i="19"/>
  <c r="L36" i="19"/>
  <c r="L19" i="19"/>
  <c r="L26" i="19"/>
  <c r="L30" i="19"/>
  <c r="L25" i="19"/>
  <c r="L27" i="19"/>
  <c r="L15" i="19"/>
  <c r="L28" i="19"/>
  <c r="L20" i="19"/>
  <c r="L16" i="19"/>
  <c r="M7" i="19"/>
  <c r="M35" i="19" s="1"/>
  <c r="L12" i="19"/>
  <c r="L18" i="19"/>
  <c r="L40" i="19"/>
  <c r="L22" i="19"/>
  <c r="L46" i="19"/>
  <c r="L24" i="19"/>
  <c r="L42" i="19"/>
  <c r="L29" i="19"/>
  <c r="L69" i="19"/>
  <c r="L33" i="19"/>
  <c r="L13" i="19"/>
  <c r="L39" i="19"/>
  <c r="L32" i="19"/>
  <c r="L41" i="19"/>
  <c r="L9" i="19"/>
  <c r="L37" i="19"/>
  <c r="L31" i="19"/>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M40" i="19" l="1"/>
  <c r="M39" i="19"/>
  <c r="M46" i="19"/>
  <c r="M69" i="19"/>
  <c r="M42" i="19"/>
  <c r="M41" i="19"/>
  <c r="M16" i="19"/>
  <c r="M19" i="19"/>
  <c r="M22" i="19"/>
  <c r="M32" i="19"/>
  <c r="M25" i="19"/>
  <c r="M31" i="19"/>
  <c r="M21" i="19"/>
  <c r="M37" i="19"/>
  <c r="M36" i="19"/>
  <c r="M28" i="19"/>
  <c r="M20" i="19"/>
  <c r="M29" i="19"/>
  <c r="M17" i="19"/>
  <c r="M33" i="19"/>
  <c r="M24" i="19"/>
  <c r="M14" i="19"/>
  <c r="M18" i="19"/>
  <c r="M38" i="19"/>
  <c r="N7" i="19"/>
  <c r="N21" i="19" s="1"/>
  <c r="M12" i="19"/>
  <c r="M15" i="19"/>
  <c r="M26" i="19"/>
  <c r="M34" i="19"/>
  <c r="M9" i="19"/>
  <c r="M30" i="19"/>
  <c r="M23" i="19"/>
  <c r="M27" i="19"/>
  <c r="M13" i="19"/>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N18" i="19" l="1"/>
  <c r="N19" i="19"/>
  <c r="N32" i="19"/>
  <c r="N31" i="19"/>
  <c r="N27" i="19"/>
  <c r="N25" i="19"/>
  <c r="N34" i="19"/>
  <c r="N12" i="19"/>
  <c r="N14" i="19"/>
  <c r="N22" i="19"/>
  <c r="N30" i="19"/>
  <c r="N15" i="19"/>
  <c r="N33" i="19"/>
  <c r="N35" i="19"/>
  <c r="O7" i="19"/>
  <c r="O30" i="19" s="1"/>
  <c r="N46" i="19"/>
  <c r="N28" i="19"/>
  <c r="N16" i="19"/>
  <c r="N69" i="19"/>
  <c r="N23" i="19"/>
  <c r="N42" i="19"/>
  <c r="N29" i="19"/>
  <c r="N26" i="19"/>
  <c r="N17" i="19"/>
  <c r="N39" i="19"/>
  <c r="N9" i="19"/>
  <c r="N37" i="19"/>
  <c r="N20" i="19"/>
  <c r="N40" i="19"/>
  <c r="N41" i="19"/>
  <c r="N24" i="19"/>
  <c r="N38" i="19"/>
  <c r="N13" i="19"/>
  <c r="N36" i="19"/>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O27" i="19" l="1"/>
  <c r="O29" i="19"/>
  <c r="O26" i="19"/>
  <c r="O35" i="19"/>
  <c r="O46" i="19"/>
  <c r="O42" i="19"/>
  <c r="O41" i="19"/>
  <c r="O37" i="19"/>
  <c r="O69" i="19"/>
  <c r="O40" i="19"/>
  <c r="O38" i="19"/>
  <c r="O36" i="19"/>
  <c r="O24" i="19"/>
  <c r="O22" i="19"/>
  <c r="O21" i="19"/>
  <c r="O17" i="19"/>
  <c r="O9" i="19"/>
  <c r="O20" i="19"/>
  <c r="O19" i="19"/>
  <c r="O13" i="19"/>
  <c r="O31" i="19"/>
  <c r="O32" i="19"/>
  <c r="O14" i="19"/>
  <c r="O12" i="19"/>
  <c r="O28" i="19"/>
  <c r="O16" i="19"/>
  <c r="O33" i="19"/>
  <c r="O34" i="19"/>
  <c r="O18" i="19"/>
  <c r="O25" i="19"/>
  <c r="O15" i="19"/>
  <c r="P7" i="19"/>
  <c r="P18" i="19" s="1"/>
  <c r="O39" i="19"/>
  <c r="O23" i="19"/>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P16" i="19" l="1"/>
  <c r="P33" i="19"/>
  <c r="P26" i="19"/>
  <c r="P40" i="19"/>
  <c r="P28" i="19"/>
  <c r="P21" i="19"/>
  <c r="P39" i="19"/>
  <c r="P36" i="19"/>
  <c r="P12" i="19"/>
  <c r="P13" i="19"/>
  <c r="P30" i="19"/>
  <c r="P23" i="19"/>
  <c r="P69" i="19"/>
  <c r="P37" i="19"/>
  <c r="P38" i="19"/>
  <c r="P34" i="19"/>
  <c r="P19" i="19"/>
  <c r="P14" i="19"/>
  <c r="P29" i="19"/>
  <c r="P32" i="19"/>
  <c r="P17" i="19"/>
  <c r="P15" i="19"/>
  <c r="P24" i="19"/>
  <c r="P27" i="19"/>
  <c r="P6" i="19"/>
  <c r="P35" i="19"/>
  <c r="P9" i="19"/>
  <c r="P46" i="19"/>
  <c r="P22" i="19"/>
  <c r="P42" i="19"/>
  <c r="Q7" i="19"/>
  <c r="Q36" i="19" s="1"/>
  <c r="P41" i="19"/>
  <c r="P25" i="19"/>
  <c r="P31" i="19"/>
  <c r="P20" i="19"/>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Q9" i="19" l="1"/>
  <c r="Q20" i="19"/>
  <c r="Q23" i="19"/>
  <c r="Q12" i="19"/>
  <c r="Q22" i="19"/>
  <c r="Q18" i="19"/>
  <c r="Q30" i="19"/>
  <c r="Q14" i="19"/>
  <c r="Q24" i="19"/>
  <c r="Q15" i="19"/>
  <c r="Q29" i="19"/>
  <c r="Q16" i="19"/>
  <c r="Q37" i="19"/>
  <c r="Q41" i="19"/>
  <c r="Q27" i="19"/>
  <c r="Q31" i="19"/>
  <c r="Q13" i="19"/>
  <c r="Q28" i="19"/>
  <c r="Q19" i="19"/>
  <c r="R7" i="19"/>
  <c r="R12" i="19" s="1"/>
  <c r="Q35" i="19"/>
  <c r="Q46" i="19"/>
  <c r="Q34" i="19"/>
  <c r="Q42" i="19"/>
  <c r="Q21" i="19"/>
  <c r="Q40" i="19"/>
  <c r="Q32" i="19"/>
  <c r="Q38" i="19"/>
  <c r="Q33" i="19"/>
  <c r="Q26" i="19"/>
  <c r="Q69" i="19"/>
  <c r="Q25" i="19"/>
  <c r="Q39" i="19"/>
  <c r="Q17" i="19"/>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R20" i="19" l="1"/>
  <c r="R27" i="19"/>
  <c r="R29" i="19"/>
  <c r="R26" i="19"/>
  <c r="R23" i="19"/>
  <c r="R18" i="19"/>
  <c r="R46" i="19"/>
  <c r="R42" i="19"/>
  <c r="R35" i="19"/>
  <c r="R38" i="19"/>
  <c r="R9" i="19"/>
  <c r="R40" i="19"/>
  <c r="R19" i="19"/>
  <c r="R37" i="19"/>
  <c r="R69" i="19"/>
  <c r="R14" i="19"/>
  <c r="R39" i="19"/>
  <c r="R30" i="19"/>
  <c r="R21" i="19"/>
  <c r="R22" i="19"/>
  <c r="R25" i="19"/>
  <c r="R33" i="19"/>
  <c r="R34" i="19"/>
  <c r="R24" i="19"/>
  <c r="S7" i="19"/>
  <c r="S13" i="19" s="1"/>
  <c r="R41" i="19"/>
  <c r="R13" i="19"/>
  <c r="R15" i="19"/>
  <c r="R32" i="19"/>
  <c r="R28" i="19"/>
  <c r="R36" i="19"/>
  <c r="R17" i="19"/>
  <c r="R31" i="19"/>
  <c r="R16" i="19"/>
  <c r="S9" i="19"/>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7" i="19" l="1"/>
  <c r="T42" i="19" s="1"/>
  <c r="S24" i="19"/>
  <c r="S18" i="19"/>
  <c r="S26" i="19"/>
  <c r="S19" i="19"/>
  <c r="S34" i="19"/>
  <c r="S22" i="19"/>
  <c r="S32" i="19"/>
  <c r="S17" i="19"/>
  <c r="S27" i="19"/>
  <c r="S14" i="19"/>
  <c r="S20" i="19"/>
  <c r="S39" i="19"/>
  <c r="S21" i="19"/>
  <c r="S37" i="19"/>
  <c r="S30" i="19"/>
  <c r="S23" i="19"/>
  <c r="S69" i="19"/>
  <c r="S28" i="19"/>
  <c r="S46" i="19"/>
  <c r="S12" i="19"/>
  <c r="S25" i="19"/>
  <c r="S42" i="19"/>
  <c r="S31" i="19"/>
  <c r="S38" i="19"/>
  <c r="S33" i="19"/>
  <c r="S35" i="19"/>
  <c r="S41" i="19"/>
  <c r="S16" i="19"/>
  <c r="S40" i="19"/>
  <c r="S29" i="19"/>
  <c r="S36" i="19"/>
  <c r="S15" i="19"/>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T22" i="19" l="1"/>
  <c r="T41" i="19"/>
  <c r="T46" i="19"/>
  <c r="T40" i="19"/>
  <c r="T19" i="19"/>
  <c r="T37" i="19"/>
  <c r="U7" i="19"/>
  <c r="U38" i="19" s="1"/>
  <c r="T25" i="19"/>
  <c r="T34" i="19"/>
  <c r="T16" i="19"/>
  <c r="T9" i="19"/>
  <c r="T31" i="19"/>
  <c r="T38" i="19"/>
  <c r="T30" i="19"/>
  <c r="T33" i="19"/>
  <c r="T29" i="19"/>
  <c r="T32" i="19"/>
  <c r="T28" i="19"/>
  <c r="T17" i="19"/>
  <c r="T14" i="19"/>
  <c r="T35" i="19"/>
  <c r="T39" i="19"/>
  <c r="T24" i="19"/>
  <c r="T69" i="19"/>
  <c r="T21" i="19"/>
  <c r="T18" i="19"/>
  <c r="T20" i="19"/>
  <c r="T36" i="19"/>
  <c r="T13" i="19"/>
  <c r="T15" i="19"/>
  <c r="T27" i="19"/>
  <c r="T26" i="19"/>
  <c r="T12" i="19"/>
  <c r="T23" i="19"/>
  <c r="U36" i="19"/>
  <c r="U41" i="19"/>
  <c r="U40" i="19"/>
  <c r="U46" i="19"/>
  <c r="U37" i="19"/>
  <c r="U69" i="19"/>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U42" i="19" l="1"/>
  <c r="U20" i="19"/>
  <c r="U16" i="19"/>
  <c r="U22" i="19"/>
  <c r="U27" i="19"/>
  <c r="U13" i="19"/>
  <c r="U31" i="19"/>
  <c r="U9" i="19"/>
  <c r="U24" i="19"/>
  <c r="U23" i="19"/>
  <c r="U33" i="19"/>
  <c r="U32" i="19"/>
  <c r="U17" i="19"/>
  <c r="U30" i="19"/>
  <c r="U12" i="19"/>
  <c r="U19" i="19"/>
  <c r="U25" i="19"/>
  <c r="U15" i="19"/>
  <c r="U34" i="19"/>
  <c r="U21" i="19"/>
  <c r="U39" i="19"/>
  <c r="U26" i="19"/>
  <c r="U35" i="19"/>
  <c r="V7" i="19"/>
  <c r="V38" i="19" s="1"/>
  <c r="U14" i="19"/>
  <c r="U29" i="19"/>
  <c r="U28" i="19"/>
  <c r="U18" i="19"/>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V19" i="19" l="1"/>
  <c r="V25" i="19"/>
  <c r="V13" i="19"/>
  <c r="V12" i="19"/>
  <c r="V36" i="19"/>
  <c r="V24" i="19"/>
  <c r="V21" i="19"/>
  <c r="V23" i="19"/>
  <c r="V22" i="19"/>
  <c r="V32" i="19"/>
  <c r="V17" i="19"/>
  <c r="V46" i="19"/>
  <c r="V37" i="19"/>
  <c r="V15" i="19"/>
  <c r="V26" i="19"/>
  <c r="V30" i="19"/>
  <c r="V42" i="19"/>
  <c r="V69" i="19"/>
  <c r="V39" i="19"/>
  <c r="V40" i="19"/>
  <c r="V41" i="19"/>
  <c r="V28" i="19"/>
  <c r="V27" i="19"/>
  <c r="V20" i="19"/>
  <c r="V16" i="19"/>
  <c r="V31" i="19"/>
  <c r="W7" i="19"/>
  <c r="W42" i="19" s="1"/>
  <c r="V34" i="19"/>
  <c r="V35" i="19"/>
  <c r="V9" i="19"/>
  <c r="V18" i="19"/>
  <c r="V29" i="19"/>
  <c r="V14" i="19"/>
  <c r="V33" i="19"/>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W29" i="19" l="1"/>
  <c r="W39" i="19"/>
  <c r="W23" i="19"/>
  <c r="W17" i="19"/>
  <c r="W41" i="19"/>
  <c r="W12" i="19"/>
  <c r="W18" i="19"/>
  <c r="W37" i="19"/>
  <c r="W36" i="19"/>
  <c r="W25" i="19"/>
  <c r="W30" i="19"/>
  <c r="W69" i="19"/>
  <c r="W34" i="19"/>
  <c r="W40" i="19"/>
  <c r="W27" i="19"/>
  <c r="X7" i="19"/>
  <c r="X46" i="19" s="1"/>
  <c r="W9" i="19"/>
  <c r="W20" i="19"/>
  <c r="W16" i="19"/>
  <c r="W33" i="19"/>
  <c r="W13" i="19"/>
  <c r="W24" i="19"/>
  <c r="W46" i="19"/>
  <c r="W31" i="19"/>
  <c r="W14" i="19"/>
  <c r="W19" i="19"/>
  <c r="W22" i="19"/>
  <c r="W26" i="19"/>
  <c r="W35" i="19"/>
  <c r="W28" i="19"/>
  <c r="W15" i="19"/>
  <c r="W38" i="19"/>
  <c r="W32" i="19"/>
  <c r="W6" i="19"/>
  <c r="W21" i="19"/>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X14" i="19" l="1"/>
  <c r="X40" i="19"/>
  <c r="X39" i="19"/>
  <c r="X41" i="19"/>
  <c r="X42" i="19"/>
  <c r="X22" i="19"/>
  <c r="X15" i="19"/>
  <c r="X25" i="19"/>
  <c r="X33" i="19"/>
  <c r="Y7" i="19"/>
  <c r="Y34" i="19" s="1"/>
  <c r="X13" i="19"/>
  <c r="X18" i="19"/>
  <c r="X28" i="19"/>
  <c r="X30" i="19"/>
  <c r="X16" i="19"/>
  <c r="X38" i="19"/>
  <c r="X23" i="19"/>
  <c r="X24" i="19"/>
  <c r="X29" i="19"/>
  <c r="X21" i="19"/>
  <c r="X34" i="19"/>
  <c r="X17" i="19"/>
  <c r="X37" i="19"/>
  <c r="X36" i="19"/>
  <c r="X19" i="19"/>
  <c r="X32" i="19"/>
  <c r="X9" i="19"/>
  <c r="X31" i="19"/>
  <c r="X20" i="19"/>
  <c r="X12" i="19"/>
  <c r="X35" i="19"/>
  <c r="X26" i="19"/>
  <c r="X69" i="19"/>
  <c r="X27" i="19"/>
  <c r="Y36" i="19"/>
  <c r="Y39" i="19"/>
  <c r="Y46" i="19"/>
  <c r="Y40" i="19"/>
  <c r="Y37" i="19"/>
  <c r="Y41" i="19"/>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Y38" i="19" l="1"/>
  <c r="Y69" i="19"/>
  <c r="Y35" i="19"/>
  <c r="Y9" i="19"/>
  <c r="Y26" i="19"/>
  <c r="Y28" i="19"/>
  <c r="Y21" i="19"/>
  <c r="Y13" i="19"/>
  <c r="Y17" i="19"/>
  <c r="Y32" i="19"/>
  <c r="Y33" i="19"/>
  <c r="Y31" i="19"/>
  <c r="Y15" i="19"/>
  <c r="Y22" i="19"/>
  <c r="Y12" i="19"/>
  <c r="Y19" i="19"/>
  <c r="Y16" i="19"/>
  <c r="Y18" i="19"/>
  <c r="Y29" i="19"/>
  <c r="Y25" i="19"/>
  <c r="Y42" i="19"/>
  <c r="Y23" i="19"/>
  <c r="Y27" i="19"/>
  <c r="Y24" i="19"/>
  <c r="Y30" i="19"/>
  <c r="Z7" i="19"/>
  <c r="Z24" i="19" s="1"/>
  <c r="Y20" i="19"/>
  <c r="Y14" i="19"/>
  <c r="Z42" i="19"/>
  <c r="Z18" i="19"/>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Z36" i="19" l="1"/>
  <c r="Z13" i="19"/>
  <c r="Z25" i="19"/>
  <c r="Z17" i="19"/>
  <c r="Z30" i="19"/>
  <c r="Z15" i="19"/>
  <c r="Z12" i="19"/>
  <c r="Z40" i="19"/>
  <c r="Z39" i="19"/>
  <c r="Z31" i="19"/>
  <c r="Z26" i="19"/>
  <c r="AA7" i="19"/>
  <c r="AA35" i="19" s="1"/>
  <c r="Z19" i="19"/>
  <c r="Z69" i="19"/>
  <c r="Z37" i="19"/>
  <c r="Z46" i="19"/>
  <c r="Z32" i="19"/>
  <c r="Z34" i="19"/>
  <c r="Z28" i="19"/>
  <c r="Z35" i="19"/>
  <c r="Z41" i="19"/>
  <c r="Z38" i="19"/>
  <c r="Z14" i="19"/>
  <c r="Z22" i="19"/>
  <c r="Z23" i="19"/>
  <c r="Z16" i="19"/>
  <c r="Z27" i="19"/>
  <c r="Z20" i="19"/>
  <c r="Z33" i="19"/>
  <c r="Z9" i="19"/>
  <c r="Z29" i="19"/>
  <c r="Z21" i="19"/>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A38" i="19" l="1"/>
  <c r="AA37" i="19"/>
  <c r="AA41" i="19"/>
  <c r="AA42" i="19"/>
  <c r="AA46" i="19"/>
  <c r="AA36" i="19"/>
  <c r="AA40" i="19"/>
  <c r="AA39" i="19"/>
  <c r="AA69" i="19"/>
  <c r="AA23" i="19"/>
  <c r="AA16" i="19"/>
  <c r="AA27" i="19"/>
  <c r="AA17" i="19"/>
  <c r="AA31" i="19"/>
  <c r="AB7" i="19"/>
  <c r="AB28" i="19" s="1"/>
  <c r="AA12" i="19"/>
  <c r="AA9" i="19"/>
  <c r="AA34" i="19"/>
  <c r="AA29" i="19"/>
  <c r="AA24" i="19"/>
  <c r="AA20" i="19"/>
  <c r="AA15" i="19"/>
  <c r="AA32" i="19"/>
  <c r="AA18" i="19"/>
  <c r="AA13" i="19"/>
  <c r="AA21" i="19"/>
  <c r="AA22" i="19"/>
  <c r="AA30" i="19"/>
  <c r="AA33" i="19"/>
  <c r="AA28" i="19"/>
  <c r="AA19" i="19"/>
  <c r="AA14" i="19"/>
  <c r="AA26" i="19"/>
  <c r="AA25" i="19"/>
  <c r="AB32" i="19"/>
  <c r="AB15" i="19"/>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B33" i="19" l="1"/>
  <c r="AB23" i="19"/>
  <c r="AB22" i="19"/>
  <c r="AB35" i="19"/>
  <c r="AB42" i="19"/>
  <c r="AB41" i="19"/>
  <c r="AB38" i="19"/>
  <c r="AB69" i="19"/>
  <c r="AB37" i="19"/>
  <c r="AB39" i="19"/>
  <c r="AB40" i="19"/>
  <c r="AB46" i="19"/>
  <c r="AB36" i="19"/>
  <c r="AB27" i="19"/>
  <c r="AB21" i="19"/>
  <c r="AB9" i="19"/>
  <c r="AB20" i="19"/>
  <c r="AB30" i="19"/>
  <c r="AB19" i="19"/>
  <c r="AB26" i="19"/>
  <c r="AB34" i="19"/>
  <c r="AB14" i="19"/>
  <c r="AB13" i="19"/>
  <c r="AB29" i="19"/>
  <c r="AB18" i="19"/>
  <c r="AB31" i="19"/>
  <c r="AC7" i="19"/>
  <c r="AC29" i="19" s="1"/>
  <c r="AB25" i="19"/>
  <c r="AB12" i="19"/>
  <c r="AB17" i="19"/>
  <c r="AB24" i="19"/>
  <c r="AB16" i="19"/>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C36" i="19" l="1"/>
  <c r="AC26" i="19"/>
  <c r="AC14" i="19"/>
  <c r="AC30" i="19"/>
  <c r="AC17" i="19"/>
  <c r="AC34" i="19"/>
  <c r="AC15" i="19"/>
  <c r="AC37" i="19"/>
  <c r="AD7" i="19"/>
  <c r="AD40" i="19" s="1"/>
  <c r="AC42" i="19"/>
  <c r="AC12" i="19"/>
  <c r="AC13" i="19"/>
  <c r="AC28" i="19"/>
  <c r="AC33" i="19"/>
  <c r="AC40" i="19"/>
  <c r="AC39" i="19"/>
  <c r="AC38" i="19"/>
  <c r="AC24" i="19"/>
  <c r="AC23" i="19"/>
  <c r="AC46" i="19"/>
  <c r="AC18" i="19"/>
  <c r="AC9" i="19"/>
  <c r="AC35" i="19"/>
  <c r="AC27" i="19"/>
  <c r="AC41" i="19"/>
  <c r="AC31" i="19"/>
  <c r="AC21" i="19"/>
  <c r="AC19" i="19"/>
  <c r="AC22" i="19"/>
  <c r="AC25" i="19"/>
  <c r="AC69" i="19"/>
  <c r="AC20" i="19"/>
  <c r="AC32" i="19"/>
  <c r="AC16" i="19"/>
  <c r="AD36" i="19"/>
  <c r="AD69" i="19"/>
  <c r="AD37" i="19"/>
  <c r="AD38" i="19"/>
  <c r="AD42" i="19"/>
  <c r="AD46" i="19"/>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D39" i="19" l="1"/>
  <c r="AD26" i="19"/>
  <c r="AD15" i="19"/>
  <c r="AD31" i="19"/>
  <c r="AD34" i="19"/>
  <c r="AD6" i="19"/>
  <c r="AD12" i="19"/>
  <c r="AD32" i="19"/>
  <c r="AD28" i="19"/>
  <c r="AD30" i="19"/>
  <c r="AD17" i="19"/>
  <c r="AE7" i="19"/>
  <c r="AE19" i="19" s="1"/>
  <c r="AD9" i="19"/>
  <c r="AD13" i="19"/>
  <c r="AD24" i="19"/>
  <c r="AD23" i="19"/>
  <c r="AD14" i="19"/>
  <c r="AD21" i="19"/>
  <c r="AD22" i="19"/>
  <c r="AD33" i="19"/>
  <c r="AD29" i="19"/>
  <c r="AD20" i="19"/>
  <c r="AD27" i="19"/>
  <c r="AD25" i="19"/>
  <c r="AD19" i="19"/>
  <c r="AD18" i="19"/>
  <c r="AD41" i="19"/>
  <c r="AD35" i="19"/>
  <c r="AD16" i="19"/>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E23" i="19" l="1"/>
  <c r="AF7" i="19"/>
  <c r="AF46" i="19" s="1"/>
  <c r="AE22" i="19"/>
  <c r="AE14" i="19"/>
  <c r="AE41" i="19"/>
  <c r="AE35" i="19"/>
  <c r="AE40" i="19"/>
  <c r="AE39" i="19"/>
  <c r="AE42" i="19"/>
  <c r="AE38" i="19"/>
  <c r="AE46" i="19"/>
  <c r="AE33" i="19"/>
  <c r="AE31" i="19"/>
  <c r="AE37" i="19"/>
  <c r="AE15" i="19"/>
  <c r="AE9" i="19"/>
  <c r="AE32" i="19"/>
  <c r="AE34" i="19"/>
  <c r="AE69" i="19"/>
  <c r="AE28" i="19"/>
  <c r="AE13" i="19"/>
  <c r="AE27" i="19"/>
  <c r="AE25" i="19"/>
  <c r="AE24" i="19"/>
  <c r="AE26" i="19"/>
  <c r="AE12" i="19"/>
  <c r="AE30" i="19"/>
  <c r="AE20" i="19"/>
  <c r="AE18" i="19"/>
  <c r="AE29" i="19"/>
  <c r="AE17" i="19"/>
  <c r="AE16" i="19"/>
  <c r="AE21" i="19"/>
  <c r="AE36" i="19"/>
  <c r="AF38" i="19"/>
  <c r="AF69" i="19"/>
  <c r="AF37" i="19"/>
  <c r="AF39" i="19"/>
  <c r="AF42" i="19"/>
  <c r="AF30" i="19"/>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F34" i="19" l="1"/>
  <c r="AF15" i="19"/>
  <c r="AF26" i="19"/>
  <c r="AG7" i="19"/>
  <c r="AG26" i="19" s="1"/>
  <c r="AF29" i="19"/>
  <c r="AF23" i="19"/>
  <c r="AF36" i="19"/>
  <c r="AF22" i="19"/>
  <c r="AF17" i="19"/>
  <c r="AF32" i="19"/>
  <c r="AF12" i="19"/>
  <c r="AF31" i="19"/>
  <c r="AF24" i="19"/>
  <c r="AF25" i="19"/>
  <c r="AF20" i="19"/>
  <c r="AF21" i="19"/>
  <c r="AF27" i="19"/>
  <c r="AF16" i="19"/>
  <c r="AF13" i="19"/>
  <c r="AF19" i="19"/>
  <c r="AF18" i="19"/>
  <c r="AF14" i="19"/>
  <c r="AF28" i="19"/>
  <c r="AF35" i="19"/>
  <c r="AF40" i="19"/>
  <c r="AF9" i="19"/>
  <c r="AF41" i="19"/>
  <c r="AF33" i="19"/>
  <c r="AG36" i="19"/>
  <c r="AG38" i="19"/>
  <c r="AG42" i="19"/>
  <c r="AG39" i="19"/>
  <c r="AG46" i="19"/>
  <c r="AG41" i="19"/>
  <c r="AG69" i="19"/>
  <c r="AG37" i="19"/>
  <c r="AG40" i="19"/>
  <c r="AG35" i="19"/>
  <c r="AG16" i="19"/>
  <c r="AG28" i="19"/>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G18" i="19" l="1"/>
  <c r="AG19" i="19"/>
  <c r="AG30" i="19"/>
  <c r="AG15" i="19"/>
  <c r="AG22" i="19"/>
  <c r="AG32" i="19"/>
  <c r="AG13" i="19"/>
  <c r="AG23" i="19"/>
  <c r="AG34" i="19"/>
  <c r="AG24" i="19"/>
  <c r="AG21" i="19"/>
  <c r="AG29" i="19"/>
  <c r="AG17" i="19"/>
  <c r="AG20" i="19"/>
  <c r="AH7" i="19"/>
  <c r="AH35" i="19" s="1"/>
  <c r="AG9" i="19"/>
  <c r="AG12" i="19"/>
  <c r="AG14" i="19"/>
  <c r="AG25" i="19"/>
  <c r="AG31" i="19"/>
  <c r="AG27" i="19"/>
  <c r="AG33" i="19"/>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H36" i="19" l="1"/>
  <c r="AH9" i="19"/>
  <c r="AH13" i="19"/>
  <c r="AH38" i="19"/>
  <c r="AH23" i="19"/>
  <c r="AH20" i="19"/>
  <c r="AH18" i="19"/>
  <c r="AH24" i="19"/>
  <c r="AH41" i="19"/>
  <c r="AH16" i="19"/>
  <c r="AH14" i="19"/>
  <c r="AH29" i="19"/>
  <c r="AH19" i="19"/>
  <c r="AH28" i="19"/>
  <c r="AH34" i="19"/>
  <c r="AH15" i="19"/>
  <c r="AH42" i="19"/>
  <c r="AH69" i="19"/>
  <c r="AH25" i="19"/>
  <c r="AH32" i="19"/>
  <c r="AH27" i="19"/>
  <c r="AH31" i="19"/>
  <c r="AH46" i="19"/>
  <c r="AH37" i="19"/>
  <c r="AH12" i="19"/>
  <c r="AH40" i="19"/>
  <c r="AH33" i="19"/>
  <c r="AI7" i="19"/>
  <c r="AI69" i="19" s="1"/>
  <c r="AH39" i="19"/>
  <c r="AH21" i="19"/>
  <c r="AH17" i="19"/>
  <c r="AH22" i="19"/>
  <c r="AH30" i="19"/>
  <c r="AH26" i="19"/>
  <c r="AI26" i="19"/>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I31" i="19" l="1"/>
  <c r="AI34" i="19"/>
  <c r="AI22" i="19"/>
  <c r="AI23" i="19"/>
  <c r="AI12" i="19"/>
  <c r="AI41" i="19"/>
  <c r="AI32" i="19"/>
  <c r="AI28" i="19"/>
  <c r="AI39" i="19"/>
  <c r="AI36" i="19"/>
  <c r="AI16" i="19"/>
  <c r="AI14" i="19"/>
  <c r="AI38" i="19"/>
  <c r="AI18" i="19"/>
  <c r="AI19" i="19"/>
  <c r="AI29" i="19"/>
  <c r="AI24" i="19"/>
  <c r="AI15" i="19"/>
  <c r="AI21" i="19"/>
  <c r="AI25" i="19"/>
  <c r="AI30" i="19"/>
  <c r="AI35" i="19"/>
  <c r="AJ7" i="19"/>
  <c r="AJ36" i="19" s="1"/>
  <c r="AI42" i="19"/>
  <c r="AI33" i="19"/>
  <c r="AI27" i="19"/>
  <c r="AI17" i="19"/>
  <c r="AI13" i="19"/>
  <c r="AI20" i="19"/>
  <c r="AI40" i="19"/>
  <c r="AI46" i="19"/>
  <c r="AI37" i="19"/>
  <c r="AI9" i="19"/>
  <c r="AJ15" i="19"/>
  <c r="AJ29" i="19"/>
  <c r="AJ34" i="19"/>
  <c r="AJ26" i="19"/>
  <c r="AJ21" i="19"/>
  <c r="AJ24" i="19"/>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J35" i="19" l="1"/>
  <c r="AJ23" i="19"/>
  <c r="AJ17" i="19"/>
  <c r="AJ9" i="19"/>
  <c r="AJ22" i="19"/>
  <c r="AJ12" i="19"/>
  <c r="AK7" i="19"/>
  <c r="AK29" i="19" s="1"/>
  <c r="AJ25" i="19"/>
  <c r="AJ31" i="19"/>
  <c r="AJ19" i="19"/>
  <c r="AJ18" i="19"/>
  <c r="AJ46" i="19"/>
  <c r="AJ33" i="19"/>
  <c r="AJ32" i="19"/>
  <c r="AJ41" i="19"/>
  <c r="AJ16" i="19"/>
  <c r="AJ39" i="19"/>
  <c r="AJ14" i="19"/>
  <c r="AJ28" i="19"/>
  <c r="AJ37" i="19"/>
  <c r="AJ20" i="19"/>
  <c r="AJ40" i="19"/>
  <c r="AJ69" i="19"/>
  <c r="AJ27" i="19"/>
  <c r="AJ42" i="19"/>
  <c r="AJ30" i="19"/>
  <c r="AJ38" i="19"/>
  <c r="AJ13" i="19"/>
  <c r="AK36" i="19"/>
  <c r="AK39" i="19"/>
  <c r="AK69" i="19"/>
  <c r="AK42" i="19"/>
  <c r="AK41" i="19"/>
  <c r="AK38" i="19"/>
  <c r="AK37" i="19"/>
  <c r="AK40" i="19"/>
  <c r="AK46" i="19"/>
  <c r="AK35" i="19"/>
  <c r="AK19" i="19"/>
  <c r="AK27" i="19"/>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K16" i="19" l="1"/>
  <c r="AK22" i="19"/>
  <c r="AK28" i="19"/>
  <c r="AK12" i="19"/>
  <c r="AK18" i="19"/>
  <c r="AK17" i="19"/>
  <c r="AK9" i="19"/>
  <c r="AK21" i="19"/>
  <c r="AK26" i="19"/>
  <c r="AK13" i="19"/>
  <c r="AK23" i="19"/>
  <c r="AK20" i="19"/>
  <c r="AK14" i="19"/>
  <c r="AK31" i="19"/>
  <c r="AK25" i="19"/>
  <c r="AL7" i="19"/>
  <c r="AL30" i="19" s="1"/>
  <c r="AK30" i="19"/>
  <c r="AK34" i="19"/>
  <c r="AK15" i="19"/>
  <c r="AK32" i="19"/>
  <c r="AK33" i="19"/>
  <c r="AK24" i="19"/>
  <c r="AK6" i="19"/>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L14" i="19" l="1"/>
  <c r="AL16" i="19"/>
  <c r="AL23" i="19"/>
  <c r="AL25" i="19"/>
  <c r="AL26" i="19"/>
  <c r="AL28" i="19"/>
  <c r="AL33" i="19"/>
  <c r="AL31" i="19"/>
  <c r="AL24" i="19"/>
  <c r="AL39" i="19"/>
  <c r="AL40" i="19"/>
  <c r="AL34" i="19"/>
  <c r="AL32" i="19"/>
  <c r="AL37" i="19"/>
  <c r="AL36" i="19"/>
  <c r="AL18" i="19"/>
  <c r="AL17" i="19"/>
  <c r="AL15" i="19"/>
  <c r="AL41" i="19"/>
  <c r="AL13" i="19"/>
  <c r="AL21" i="19"/>
  <c r="AL29" i="19"/>
  <c r="AM7" i="19"/>
  <c r="AM38" i="19" s="1"/>
  <c r="AL19" i="19"/>
  <c r="AL9" i="19"/>
  <c r="AL35" i="19"/>
  <c r="AL20" i="19"/>
  <c r="AL69" i="19"/>
  <c r="AL12" i="19"/>
  <c r="AL46" i="19"/>
  <c r="AL38" i="19"/>
  <c r="AL27" i="19"/>
  <c r="AL42" i="19"/>
  <c r="AL22" i="19"/>
  <c r="AM26" i="19"/>
  <c r="AM27" i="19"/>
  <c r="AM18" i="19"/>
  <c r="AM13" i="19"/>
  <c r="AM14" i="19"/>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M29" i="19" l="1"/>
  <c r="AM16" i="19"/>
  <c r="AM33" i="19"/>
  <c r="AM20" i="19"/>
  <c r="AM23" i="19"/>
  <c r="AM69" i="19"/>
  <c r="AM25" i="19"/>
  <c r="AM9" i="19"/>
  <c r="AM37" i="19"/>
  <c r="AN7" i="19"/>
  <c r="AN18" i="19" s="1"/>
  <c r="AM40" i="19"/>
  <c r="AM22" i="19"/>
  <c r="AM35" i="19"/>
  <c r="AM41" i="19"/>
  <c r="AM36" i="19"/>
  <c r="AM28" i="19"/>
  <c r="AM15" i="19"/>
  <c r="AM21" i="19"/>
  <c r="AM46" i="19"/>
  <c r="AM32" i="19"/>
  <c r="AM17" i="19"/>
  <c r="AM19" i="19"/>
  <c r="AM24" i="19"/>
  <c r="AM34" i="19"/>
  <c r="AM12" i="19"/>
  <c r="AM42" i="19"/>
  <c r="AM31" i="19"/>
  <c r="AM39" i="19"/>
  <c r="AM30" i="19"/>
  <c r="AN36" i="19"/>
  <c r="AN40" i="19"/>
  <c r="AN41" i="19"/>
  <c r="AN37" i="19"/>
  <c r="AN69" i="19"/>
  <c r="AN38" i="19"/>
  <c r="AN42" i="19"/>
  <c r="AN39" i="19"/>
  <c r="AN46" i="19"/>
  <c r="AN35" i="16"/>
  <c r="AN35" i="19"/>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N33" i="19" l="1"/>
  <c r="AN14" i="19"/>
  <c r="AN32" i="19"/>
  <c r="AN30" i="19"/>
  <c r="AN26" i="19"/>
  <c r="AN25" i="19"/>
  <c r="AN13" i="19"/>
  <c r="AN27" i="19"/>
  <c r="AN15" i="19"/>
  <c r="AN20" i="19"/>
  <c r="AN23" i="19"/>
  <c r="AN12" i="19"/>
  <c r="AN28" i="19"/>
  <c r="AN29" i="19"/>
  <c r="AN16" i="19"/>
  <c r="AN24" i="19"/>
  <c r="AN22" i="19"/>
  <c r="AN31" i="19"/>
  <c r="AN34" i="19"/>
  <c r="AN9" i="19"/>
  <c r="AO7" i="19"/>
  <c r="AO39" i="19" s="1"/>
  <c r="AN21" i="19"/>
  <c r="AN17" i="19"/>
  <c r="AN19" i="19"/>
  <c r="AO24" i="19"/>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O19" i="19" l="1"/>
  <c r="AO37" i="19"/>
  <c r="AO34" i="19"/>
  <c r="AO13" i="19"/>
  <c r="AO32" i="19"/>
  <c r="AO36" i="19"/>
  <c r="AO18" i="19"/>
  <c r="AO22" i="19"/>
  <c r="AO42" i="19"/>
  <c r="AO41" i="19"/>
  <c r="AO20" i="19"/>
  <c r="AO25" i="19"/>
  <c r="AO33" i="19"/>
  <c r="AO29" i="19"/>
  <c r="AO69" i="19"/>
  <c r="AO38" i="19"/>
  <c r="AO40" i="19"/>
  <c r="AO16" i="19"/>
  <c r="AO9" i="19"/>
  <c r="AO23" i="19"/>
  <c r="AO35" i="19"/>
  <c r="AO26" i="19"/>
  <c r="AO46" i="19"/>
  <c r="AO12" i="19"/>
  <c r="AO31" i="19"/>
  <c r="AO21" i="19"/>
  <c r="AO27" i="19"/>
  <c r="AO17" i="19"/>
  <c r="AO28" i="19"/>
  <c r="AP7" i="19"/>
  <c r="AP39" i="19" s="1"/>
  <c r="AO14" i="19"/>
  <c r="AO30" i="19"/>
  <c r="AO15" i="19"/>
  <c r="AP36" i="19"/>
  <c r="AP41" i="19"/>
  <c r="AP46" i="19"/>
  <c r="AP37" i="19"/>
  <c r="AP69" i="19"/>
  <c r="AP38" i="19"/>
  <c r="AP33" i="19"/>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P34" i="19" l="1"/>
  <c r="AP13" i="19"/>
  <c r="AP26" i="19"/>
  <c r="AP31" i="19"/>
  <c r="AP15" i="19"/>
  <c r="AQ7" i="19"/>
  <c r="AQ22" i="19" s="1"/>
  <c r="AP20" i="19"/>
  <c r="AP32" i="19"/>
  <c r="AP28" i="19"/>
  <c r="AP14" i="19"/>
  <c r="AP27" i="19"/>
  <c r="AP25" i="19"/>
  <c r="AP19" i="19"/>
  <c r="AP29" i="19"/>
  <c r="AP16" i="19"/>
  <c r="AP23" i="19"/>
  <c r="AP22" i="19"/>
  <c r="AP24" i="19"/>
  <c r="AP21" i="19"/>
  <c r="AP17" i="19"/>
  <c r="AP9" i="19"/>
  <c r="AP35" i="19"/>
  <c r="AP12" i="19"/>
  <c r="AP42" i="19"/>
  <c r="AP30" i="19"/>
  <c r="AP40" i="19"/>
  <c r="AP18" i="19"/>
  <c r="AQ36" i="19"/>
  <c r="AQ41" i="19"/>
  <c r="AQ46" i="19"/>
  <c r="AQ69" i="19"/>
  <c r="AQ37" i="19"/>
  <c r="AQ38" i="19"/>
  <c r="AQ42" i="19"/>
  <c r="AQ39" i="19"/>
  <c r="AQ35" i="19"/>
  <c r="AQ16" i="19"/>
  <c r="AQ29" i="19"/>
  <c r="AQ30" i="19"/>
  <c r="AQ15" i="19"/>
  <c r="AQ20" i="19"/>
  <c r="AQ27" i="19"/>
  <c r="AQ25" i="19"/>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Q9" i="19" l="1"/>
  <c r="AR7" i="19"/>
  <c r="AQ33" i="19"/>
  <c r="AQ14" i="19"/>
  <c r="AQ24" i="19"/>
  <c r="AQ28" i="19"/>
  <c r="AQ40" i="19"/>
  <c r="AQ34" i="19"/>
  <c r="AQ17" i="19"/>
  <c r="AQ26" i="19"/>
  <c r="AQ21" i="19"/>
  <c r="AQ31" i="19"/>
  <c r="AQ19" i="19"/>
  <c r="AQ12" i="19"/>
  <c r="AQ32" i="19"/>
  <c r="AQ23" i="19"/>
  <c r="AQ13" i="19"/>
  <c r="AQ18" i="19"/>
  <c r="AR36" i="19"/>
  <c r="AR42" i="19"/>
  <c r="AR41" i="19"/>
  <c r="AR40" i="19"/>
  <c r="AR37" i="19"/>
  <c r="AR46" i="19"/>
  <c r="AR69" i="19"/>
  <c r="AR38" i="19"/>
  <c r="AR39" i="19"/>
  <c r="AR35" i="19"/>
  <c r="AR22" i="19"/>
  <c r="AR21" i="19"/>
  <c r="AR16" i="19"/>
  <c r="AR19" i="19"/>
  <c r="AS7" i="19"/>
  <c r="AR6" i="19"/>
  <c r="AR15" i="19"/>
  <c r="AR32" i="19"/>
  <c r="AR33" i="19"/>
  <c r="AR34" i="19"/>
  <c r="AR23" i="19"/>
  <c r="AR18" i="19"/>
  <c r="AR26" i="19"/>
  <c r="AR31" i="19"/>
  <c r="AR12" i="19"/>
  <c r="AR14" i="19"/>
  <c r="AR28" i="19"/>
  <c r="AR30" i="19"/>
  <c r="AR13" i="19"/>
  <c r="AR29" i="19"/>
  <c r="AR24" i="19"/>
  <c r="AR17" i="19"/>
  <c r="AR9" i="19"/>
  <c r="AR27" i="19"/>
  <c r="AR20" i="19"/>
  <c r="AR25" i="19"/>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36" i="19" l="1"/>
  <c r="AS42" i="19"/>
  <c r="AS37" i="19"/>
  <c r="AS40" i="19"/>
  <c r="AS46" i="19"/>
  <c r="AS41" i="19"/>
  <c r="AS39" i="19"/>
  <c r="AS69" i="19"/>
  <c r="AS38" i="19"/>
  <c r="AS35" i="19"/>
  <c r="AS14" i="19"/>
  <c r="AS25" i="19"/>
  <c r="AS23" i="19"/>
  <c r="AS24" i="19"/>
  <c r="AS26" i="19"/>
  <c r="AS21" i="19"/>
  <c r="AT7" i="19"/>
  <c r="AS22" i="19"/>
  <c r="AS31" i="19"/>
  <c r="AS29" i="19"/>
  <c r="AS19" i="19"/>
  <c r="AS17" i="19"/>
  <c r="AS20" i="19"/>
  <c r="AS15" i="19"/>
  <c r="AS27" i="19"/>
  <c r="AS30" i="19"/>
  <c r="AS33" i="19"/>
  <c r="AS13" i="19"/>
  <c r="AS34" i="19"/>
  <c r="AS18" i="19"/>
  <c r="AS16" i="19"/>
  <c r="AS9" i="19"/>
  <c r="AS32" i="19"/>
  <c r="AS12" i="19"/>
  <c r="AS28" i="19"/>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36" i="19" l="1"/>
  <c r="AT42" i="19"/>
  <c r="AT41" i="19"/>
  <c r="AT40" i="19"/>
  <c r="AT46" i="19"/>
  <c r="AT37" i="19"/>
  <c r="AT39" i="19"/>
  <c r="AT69" i="19"/>
  <c r="AT38" i="19"/>
  <c r="AT35" i="19"/>
  <c r="AT31" i="19"/>
  <c r="AT29" i="19"/>
  <c r="AT23" i="19"/>
  <c r="AT15" i="19"/>
  <c r="AT17" i="19"/>
  <c r="AT16" i="19"/>
  <c r="AT22" i="19"/>
  <c r="AT33" i="19"/>
  <c r="AT21" i="19"/>
  <c r="AT27" i="19"/>
  <c r="AT14" i="19"/>
  <c r="AT12" i="19"/>
  <c r="AT20" i="19"/>
  <c r="AT30" i="19"/>
  <c r="AT19" i="19"/>
  <c r="AT18" i="19"/>
  <c r="AT9" i="19"/>
  <c r="AT24" i="19"/>
  <c r="AT34" i="19"/>
  <c r="AT25" i="19"/>
  <c r="AT13" i="19"/>
  <c r="AT26" i="19"/>
  <c r="AU7" i="19"/>
  <c r="AT28" i="19"/>
  <c r="AT32" i="19"/>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6" i="19" l="1"/>
  <c r="AU46" i="19"/>
  <c r="AU42" i="19"/>
  <c r="AU40" i="19"/>
  <c r="AU37" i="19"/>
  <c r="AU41" i="19"/>
  <c r="AU69" i="19"/>
  <c r="AU38" i="19"/>
  <c r="AU39" i="19"/>
  <c r="AU35" i="19"/>
  <c r="AU19" i="19"/>
  <c r="AU33" i="19"/>
  <c r="AU24" i="19"/>
  <c r="AU28" i="19"/>
  <c r="AU31" i="19"/>
  <c r="AU22" i="19"/>
  <c r="AU21" i="19"/>
  <c r="AU27" i="19"/>
  <c r="AU14" i="19"/>
  <c r="AU30" i="19"/>
  <c r="AU12" i="19"/>
  <c r="AU9" i="19"/>
  <c r="AU29" i="19"/>
  <c r="AU20" i="19"/>
  <c r="AU23" i="19"/>
  <c r="AU26" i="19"/>
  <c r="AU25" i="19"/>
  <c r="AU13" i="19"/>
  <c r="AU34" i="19"/>
  <c r="AU16" i="19"/>
  <c r="AU32" i="19"/>
  <c r="AU17" i="19"/>
  <c r="AV7" i="19"/>
  <c r="AU18" i="19"/>
  <c r="AU15" i="19"/>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36" i="19" l="1"/>
  <c r="AV46" i="19"/>
  <c r="AV39" i="19"/>
  <c r="AV40" i="19"/>
  <c r="AV37" i="19"/>
  <c r="AV41" i="19"/>
  <c r="AV42" i="19"/>
  <c r="AV69" i="19"/>
  <c r="AV38" i="19"/>
  <c r="AV35" i="19"/>
  <c r="AV15" i="19"/>
  <c r="AV28" i="19"/>
  <c r="AV14" i="19"/>
  <c r="AV23" i="19"/>
  <c r="AV24" i="19"/>
  <c r="AV12" i="19"/>
  <c r="AV34" i="19"/>
  <c r="AV26" i="19"/>
  <c r="AV27" i="19"/>
  <c r="AV19" i="19"/>
  <c r="AV29" i="19"/>
  <c r="AV20" i="19"/>
  <c r="AW7" i="19"/>
  <c r="AV9" i="19"/>
  <c r="AV21" i="19"/>
  <c r="AV33" i="19"/>
  <c r="AV13" i="19"/>
  <c r="AV31" i="19"/>
  <c r="AV17" i="19"/>
  <c r="AV22" i="19"/>
  <c r="AV16" i="19"/>
  <c r="AV25" i="19"/>
  <c r="AV30" i="19"/>
  <c r="AV18" i="19"/>
  <c r="AV32" i="19"/>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36" i="19" l="1"/>
  <c r="AW37" i="19"/>
  <c r="AW46" i="19"/>
  <c r="AW39" i="19"/>
  <c r="AW40" i="19"/>
  <c r="AW41" i="19"/>
  <c r="AW42" i="19"/>
  <c r="AW38" i="19"/>
  <c r="AW69" i="19"/>
  <c r="AW35" i="19"/>
  <c r="AW26" i="19"/>
  <c r="AW23" i="19"/>
  <c r="AW32" i="19"/>
  <c r="AW15" i="19"/>
  <c r="AW24" i="19"/>
  <c r="AW27" i="19"/>
  <c r="AW29" i="19"/>
  <c r="AW20" i="19"/>
  <c r="AW13" i="19"/>
  <c r="AW16" i="19"/>
  <c r="AW33" i="19"/>
  <c r="AX7" i="19"/>
  <c r="AW9" i="19"/>
  <c r="AW19" i="19"/>
  <c r="AW14" i="19"/>
  <c r="AW18" i="19"/>
  <c r="AW34" i="19"/>
  <c r="AW28" i="19"/>
  <c r="AW17" i="19"/>
  <c r="AW12" i="19"/>
  <c r="AW25" i="19"/>
  <c r="AW30" i="19"/>
  <c r="AW31" i="19"/>
  <c r="AW21" i="19"/>
  <c r="AW22" i="19"/>
  <c r="AW12" i="16"/>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36" i="19" l="1"/>
  <c r="AX69" i="19"/>
  <c r="AX37" i="19"/>
  <c r="AX46" i="19"/>
  <c r="AX39" i="19"/>
  <c r="AX40" i="19"/>
  <c r="AX41" i="19"/>
  <c r="AX42" i="19"/>
  <c r="AX38" i="19"/>
  <c r="AX35" i="19"/>
  <c r="AX24" i="19"/>
  <c r="AX18" i="19"/>
  <c r="AX33" i="19"/>
  <c r="AX13" i="19"/>
  <c r="AX19" i="19"/>
  <c r="AX12" i="19"/>
  <c r="AX30" i="19"/>
  <c r="AX15" i="19"/>
  <c r="AX29" i="19"/>
  <c r="AX32" i="19"/>
  <c r="AX20" i="19"/>
  <c r="AX16" i="19"/>
  <c r="AX17" i="19"/>
  <c r="AX25" i="19"/>
  <c r="AX26" i="19"/>
  <c r="AX23" i="19"/>
  <c r="AY7" i="19"/>
  <c r="AX9" i="19"/>
  <c r="AX22" i="19"/>
  <c r="AX31" i="19"/>
  <c r="AX21" i="19"/>
  <c r="AX14" i="19"/>
  <c r="AX28" i="19"/>
  <c r="AX34" i="19"/>
  <c r="AX27" i="19"/>
  <c r="AX17" i="16"/>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6" i="19" l="1"/>
  <c r="AY69" i="19"/>
  <c r="AY37" i="19"/>
  <c r="AY40" i="19"/>
  <c r="AY39" i="19"/>
  <c r="AY46" i="19"/>
  <c r="AY42" i="19"/>
  <c r="AY41" i="19"/>
  <c r="AY38" i="19"/>
  <c r="AY35" i="19"/>
  <c r="AY31" i="19"/>
  <c r="AY19" i="19"/>
  <c r="AY21" i="19"/>
  <c r="AY16" i="19"/>
  <c r="AY12" i="19"/>
  <c r="AY6" i="19"/>
  <c r="AY20" i="19"/>
  <c r="AY15" i="19"/>
  <c r="AY25" i="19"/>
  <c r="AY18" i="19"/>
  <c r="AY32" i="19"/>
  <c r="AY13" i="19"/>
  <c r="AY9" i="19"/>
  <c r="AY17" i="19"/>
  <c r="AZ7" i="19"/>
  <c r="AY27" i="19"/>
  <c r="AY30" i="19"/>
  <c r="AY22" i="19"/>
  <c r="AY34" i="19"/>
  <c r="AY29" i="19"/>
  <c r="AY28" i="19"/>
  <c r="AY26" i="19"/>
  <c r="AY24" i="19"/>
  <c r="AY33" i="19"/>
  <c r="AY14" i="19"/>
  <c r="AY23" i="19"/>
  <c r="AY16" i="16"/>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6" i="19" l="1"/>
  <c r="AZ38" i="19"/>
  <c r="AZ69" i="19"/>
  <c r="AZ37" i="19"/>
  <c r="AZ39" i="19"/>
  <c r="AZ40" i="19"/>
  <c r="AZ46" i="19"/>
  <c r="AZ41" i="19"/>
  <c r="AZ42" i="19"/>
  <c r="AZ35" i="19"/>
  <c r="AZ22" i="19"/>
  <c r="AZ13" i="19"/>
  <c r="AZ29" i="19"/>
  <c r="AZ9" i="19"/>
  <c r="AZ30" i="19"/>
  <c r="AZ26" i="19"/>
  <c r="AZ28" i="19"/>
  <c r="AZ23" i="19"/>
  <c r="AZ31" i="19"/>
  <c r="AZ32" i="19"/>
  <c r="AZ33" i="19"/>
  <c r="AZ24" i="19"/>
  <c r="AZ19" i="19"/>
  <c r="BA7" i="19"/>
  <c r="AZ25" i="19"/>
  <c r="AZ34" i="19"/>
  <c r="AZ15" i="19"/>
  <c r="AZ21" i="19"/>
  <c r="AZ12" i="19"/>
  <c r="AZ18" i="19"/>
  <c r="AZ27" i="19"/>
  <c r="AZ17" i="19"/>
  <c r="AZ16" i="19"/>
  <c r="AZ20" i="19"/>
  <c r="AZ14" i="19"/>
  <c r="AZ35" i="16"/>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6" i="19" l="1"/>
  <c r="BA38" i="19"/>
  <c r="BA42" i="19"/>
  <c r="BA39" i="19"/>
  <c r="BA46" i="19"/>
  <c r="BA40" i="19"/>
  <c r="BA37" i="19"/>
  <c r="BA41" i="19"/>
  <c r="BA69" i="19"/>
  <c r="BA35" i="19"/>
  <c r="BA32" i="19"/>
  <c r="BA18" i="19"/>
  <c r="BA30" i="19"/>
  <c r="BA17" i="19"/>
  <c r="BA13" i="19"/>
  <c r="BA34" i="19"/>
  <c r="BA26" i="19"/>
  <c r="BA27" i="19"/>
  <c r="BA28" i="19"/>
  <c r="BA23" i="19"/>
  <c r="BA21" i="19"/>
  <c r="BA29" i="19"/>
  <c r="BB7" i="19"/>
  <c r="BA20" i="19"/>
  <c r="BA22" i="19"/>
  <c r="BA19" i="19"/>
  <c r="BA14" i="19"/>
  <c r="BA25" i="19"/>
  <c r="BA16" i="19"/>
  <c r="BA33" i="19"/>
  <c r="BA12" i="19"/>
  <c r="BA15" i="19"/>
  <c r="BA9" i="19"/>
  <c r="BA24" i="19"/>
  <c r="BA31" i="19"/>
  <c r="BA14" i="16"/>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6" i="19" l="1"/>
  <c r="BB38" i="19"/>
  <c r="BB42" i="19"/>
  <c r="BB39" i="19"/>
  <c r="BB46" i="19"/>
  <c r="BB40" i="19"/>
  <c r="BB41" i="19"/>
  <c r="BB37" i="19"/>
  <c r="BB69" i="19"/>
  <c r="BB35" i="19"/>
  <c r="BB32" i="19"/>
  <c r="BB28" i="19"/>
  <c r="BB18" i="19"/>
  <c r="BB20" i="19"/>
  <c r="BB14" i="19"/>
  <c r="BB25" i="19"/>
  <c r="BB26" i="19"/>
  <c r="BB31" i="19"/>
  <c r="BB16" i="19"/>
  <c r="BB19" i="19"/>
  <c r="BB22" i="19"/>
  <c r="BB21" i="19"/>
  <c r="BB12" i="19"/>
  <c r="BB15" i="19"/>
  <c r="BB23" i="19"/>
  <c r="BC7" i="19"/>
  <c r="BB27" i="19"/>
  <c r="BB13" i="19"/>
  <c r="BB17" i="19"/>
  <c r="BB34" i="19"/>
  <c r="BB30" i="19"/>
  <c r="BB33" i="19"/>
  <c r="BB9" i="19"/>
  <c r="BB29" i="19"/>
  <c r="BB24" i="19"/>
  <c r="BB35" i="16"/>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6" i="19" l="1"/>
  <c r="BC39" i="19"/>
  <c r="BC38" i="19"/>
  <c r="BC42" i="19"/>
  <c r="BC46" i="19"/>
  <c r="BC40" i="19"/>
  <c r="BC41" i="19"/>
  <c r="BC37" i="19"/>
  <c r="BC69" i="19"/>
  <c r="BC35" i="16"/>
  <c r="BC35" i="19"/>
  <c r="BC32" i="19"/>
  <c r="BC28" i="19"/>
  <c r="BC30" i="19"/>
  <c r="BC31" i="19"/>
  <c r="BC13" i="19"/>
  <c r="BC27" i="19"/>
  <c r="BC25" i="19"/>
  <c r="BC26" i="19"/>
  <c r="BC20" i="19"/>
  <c r="BC34" i="19"/>
  <c r="BC15" i="19"/>
  <c r="BC17" i="19"/>
  <c r="BC16" i="19"/>
  <c r="BC21" i="19"/>
  <c r="BC22" i="19"/>
  <c r="BC19" i="19"/>
  <c r="BC12" i="19"/>
  <c r="BC14" i="19"/>
  <c r="BC9" i="19"/>
  <c r="BC33" i="19"/>
  <c r="BC24" i="19"/>
  <c r="BC23" i="19"/>
  <c r="BD7" i="19"/>
  <c r="BC18" i="19"/>
  <c r="BC29" i="19"/>
  <c r="BC9" i="16"/>
  <c r="BC11" i="16"/>
  <c r="BC22" i="16"/>
  <c r="BC27" i="16"/>
  <c r="BC24" i="16"/>
  <c r="BC28" i="16"/>
  <c r="BD7" i="16"/>
  <c r="BD35" i="16" s="1"/>
  <c r="BC31" i="16"/>
  <c r="BC12" i="16"/>
  <c r="BC17" i="16"/>
  <c r="BC32" i="16"/>
  <c r="BC16" i="16"/>
  <c r="BC13" i="16"/>
  <c r="BC18" i="16"/>
  <c r="BC21" i="16"/>
  <c r="BC33" i="16"/>
  <c r="BC15" i="16"/>
  <c r="BC23" i="16"/>
  <c r="BC29" i="16"/>
  <c r="BC14" i="16"/>
  <c r="BC25" i="16"/>
  <c r="BC19" i="16"/>
  <c r="BC20" i="16"/>
  <c r="BC26" i="16"/>
  <c r="BC30" i="16"/>
  <c r="BD36" i="19" l="1"/>
  <c r="BD39" i="19"/>
  <c r="BD42" i="19"/>
  <c r="BD46" i="19"/>
  <c r="BD41" i="19"/>
  <c r="BD37" i="19"/>
  <c r="BD69" i="19"/>
  <c r="BD38" i="19"/>
  <c r="BD40" i="19"/>
  <c r="BE7" i="19"/>
  <c r="BD35" i="19"/>
  <c r="BD14" i="19"/>
  <c r="BD32" i="19"/>
  <c r="BD29" i="19"/>
  <c r="BD15" i="19"/>
  <c r="BD17" i="19"/>
  <c r="BD30" i="19"/>
  <c r="BD21" i="19"/>
  <c r="BD18" i="19"/>
  <c r="BD34" i="19"/>
  <c r="BD28" i="19"/>
  <c r="BD25" i="19"/>
  <c r="BD26" i="19"/>
  <c r="BD22" i="19"/>
  <c r="BD23" i="19"/>
  <c r="BD31" i="19"/>
  <c r="BD33" i="19"/>
  <c r="BD27" i="19"/>
  <c r="BD24" i="19"/>
  <c r="BD16" i="19"/>
  <c r="BD9" i="19"/>
  <c r="BD13" i="19"/>
  <c r="BD19" i="19"/>
  <c r="BD20" i="19"/>
  <c r="BD13" i="16"/>
  <c r="BD17"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36" i="19" l="1"/>
  <c r="BE39" i="19"/>
  <c r="BE38" i="19"/>
  <c r="BE69" i="19"/>
  <c r="BE42" i="19"/>
  <c r="BE41" i="19"/>
  <c r="BE37" i="19"/>
  <c r="BE46" i="19"/>
  <c r="BE40" i="19"/>
  <c r="BE35" i="19"/>
  <c r="BE21" i="19"/>
  <c r="BE24" i="19"/>
  <c r="BE16" i="19"/>
  <c r="BE15" i="19"/>
  <c r="BE33" i="19"/>
  <c r="BE31" i="19"/>
  <c r="BE9" i="19"/>
  <c r="BE26" i="19"/>
  <c r="BE19" i="19"/>
  <c r="BE23" i="19"/>
  <c r="BE13" i="19"/>
  <c r="BE34" i="19"/>
  <c r="BE20" i="19"/>
  <c r="BE12" i="19"/>
  <c r="BE25" i="19"/>
  <c r="BE22" i="19"/>
  <c r="BE30" i="19"/>
  <c r="BE32" i="19"/>
  <c r="BF7" i="19"/>
  <c r="BE17" i="19"/>
  <c r="BE28" i="19"/>
  <c r="BE14" i="19"/>
  <c r="BE29" i="19"/>
  <c r="BE18" i="19"/>
  <c r="BE27" i="19"/>
  <c r="BF7" i="16"/>
  <c r="BF29" i="16" s="1"/>
  <c r="BE9" i="16"/>
  <c r="BE24" i="16"/>
  <c r="BE35" i="16"/>
  <c r="BE22" i="16"/>
  <c r="BE11" i="16"/>
  <c r="BE32" i="16"/>
  <c r="BE13" i="16"/>
  <c r="BE18" i="16"/>
  <c r="BE28" i="16"/>
  <c r="BE15" i="16"/>
  <c r="BE29" i="16"/>
  <c r="BE30" i="16"/>
  <c r="BE16" i="16"/>
  <c r="BE21" i="16"/>
  <c r="BE20" i="16"/>
  <c r="BE25" i="16"/>
  <c r="BE34" i="16"/>
  <c r="BE31" i="16"/>
  <c r="BE12" i="16"/>
  <c r="BE26" i="16"/>
  <c r="BE14" i="16"/>
  <c r="BE17" i="16"/>
  <c r="BE23" i="16"/>
  <c r="BE27" i="16"/>
  <c r="BE19" i="16"/>
  <c r="BF35" i="16" l="1"/>
  <c r="BF36" i="19"/>
  <c r="BF40" i="19"/>
  <c r="BF39" i="19"/>
  <c r="BF41" i="19"/>
  <c r="BF38" i="19"/>
  <c r="BF69" i="19"/>
  <c r="BF42" i="19"/>
  <c r="BF46" i="19"/>
  <c r="BF37" i="19"/>
  <c r="BF35" i="19"/>
  <c r="BF33" i="19"/>
  <c r="BF26" i="19"/>
  <c r="BF34" i="19"/>
  <c r="BF23" i="19"/>
  <c r="BF28" i="19"/>
  <c r="BF9" i="19"/>
  <c r="BF19" i="19"/>
  <c r="BF24" i="19"/>
  <c r="BF16" i="19"/>
  <c r="BF21" i="19"/>
  <c r="BF15" i="19"/>
  <c r="BF22" i="19"/>
  <c r="BF32" i="19"/>
  <c r="BF17" i="19"/>
  <c r="BF13" i="19"/>
  <c r="BF27" i="19"/>
  <c r="BF31" i="19"/>
  <c r="BF25" i="19"/>
  <c r="BF30" i="19"/>
  <c r="BG7" i="19"/>
  <c r="BF29" i="19"/>
  <c r="BF20" i="19"/>
  <c r="BF12" i="19"/>
  <c r="BF14" i="19"/>
  <c r="BF18" i="19"/>
  <c r="BF6" i="19"/>
  <c r="BF30" i="16"/>
  <c r="BF31" i="16"/>
  <c r="BF32" i="16"/>
  <c r="BF25" i="16"/>
  <c r="BF33" i="16"/>
  <c r="BF34" i="16"/>
  <c r="BF15" i="16"/>
  <c r="BF17" i="16"/>
  <c r="BF9" i="16"/>
  <c r="BF11" i="16"/>
  <c r="BF21" i="16"/>
  <c r="BG7" i="16"/>
  <c r="BG16" i="16" s="1"/>
  <c r="BF13" i="16"/>
  <c r="BF20" i="16"/>
  <c r="BF16" i="16"/>
  <c r="BF12" i="16"/>
  <c r="BF6" i="16"/>
  <c r="BF19" i="16"/>
  <c r="BF26" i="16"/>
  <c r="BF23" i="16"/>
  <c r="BF24" i="16"/>
  <c r="BF18" i="16"/>
  <c r="BF22" i="16"/>
  <c r="BF28" i="16"/>
  <c r="BF27" i="16"/>
  <c r="BF14" i="16"/>
  <c r="BG36" i="19" l="1"/>
  <c r="BG40" i="19"/>
  <c r="BG41" i="19"/>
  <c r="BG38" i="19"/>
  <c r="BG69" i="19"/>
  <c r="BG42" i="19"/>
  <c r="BG39" i="19"/>
  <c r="BG46" i="19"/>
  <c r="BG37" i="19"/>
  <c r="BG35" i="19"/>
  <c r="BG28" i="19"/>
  <c r="BG9" i="19"/>
  <c r="BG31" i="19"/>
  <c r="BG12" i="19"/>
  <c r="BG25" i="19"/>
  <c r="BG33" i="19"/>
  <c r="BG21" i="19"/>
  <c r="BG29" i="19"/>
  <c r="BG15" i="19"/>
  <c r="BG24" i="19"/>
  <c r="BG17" i="19"/>
  <c r="BG19" i="19"/>
  <c r="BG14" i="19"/>
  <c r="BG30" i="19"/>
  <c r="BG13" i="19"/>
  <c r="BG16" i="19"/>
  <c r="BG26" i="19"/>
  <c r="BG22" i="19"/>
  <c r="BG20" i="19"/>
  <c r="BG34" i="19"/>
  <c r="BH7" i="19"/>
  <c r="BG32" i="19"/>
  <c r="BG18" i="19"/>
  <c r="BG27" i="19"/>
  <c r="BG23" i="19"/>
  <c r="BG21" i="16"/>
  <c r="BG17" i="16"/>
  <c r="BG26" i="16"/>
  <c r="BG27" i="16"/>
  <c r="BG25" i="16"/>
  <c r="BG28" i="16"/>
  <c r="BG29" i="16"/>
  <c r="BG30" i="16"/>
  <c r="BG31" i="16"/>
  <c r="BG32" i="16"/>
  <c r="BG33" i="16"/>
  <c r="BG34" i="16"/>
  <c r="BG35" i="16"/>
  <c r="BG13" i="16"/>
  <c r="BG14" i="16"/>
  <c r="BG15" i="16"/>
  <c r="BG18" i="16"/>
  <c r="BG11" i="16"/>
  <c r="BG24" i="16"/>
  <c r="BG9" i="16"/>
  <c r="BH7" i="16"/>
  <c r="BH31" i="16" s="1"/>
  <c r="BG12" i="16"/>
  <c r="BG20" i="16"/>
  <c r="BG22" i="16"/>
  <c r="BG23" i="16"/>
  <c r="BG19" i="16"/>
  <c r="BH36" i="19" l="1"/>
  <c r="BH40" i="19"/>
  <c r="BH39" i="19"/>
  <c r="BH41" i="19"/>
  <c r="BH38" i="19"/>
  <c r="BH69" i="19"/>
  <c r="BH42" i="19"/>
  <c r="BH46" i="19"/>
  <c r="BH37" i="19"/>
  <c r="BH35" i="19"/>
  <c r="BH31" i="19"/>
  <c r="BH12" i="19"/>
  <c r="BH24" i="19"/>
  <c r="BH17" i="19"/>
  <c r="BH26" i="19"/>
  <c r="BH33" i="19"/>
  <c r="BH22" i="19"/>
  <c r="BH14" i="19"/>
  <c r="BH30" i="19"/>
  <c r="BH19" i="19"/>
  <c r="BH27" i="19"/>
  <c r="BI7" i="19"/>
  <c r="BH29" i="19"/>
  <c r="BH13" i="19"/>
  <c r="BH18" i="19"/>
  <c r="BH28" i="19"/>
  <c r="BH15" i="19"/>
  <c r="BH32" i="19"/>
  <c r="BH20" i="19"/>
  <c r="BH34" i="19"/>
  <c r="BH25" i="19"/>
  <c r="BH16" i="19"/>
  <c r="BH23" i="19"/>
  <c r="BH21" i="19"/>
  <c r="BH9" i="19"/>
  <c r="BH20" i="16"/>
  <c r="BH19" i="16"/>
  <c r="BH14" i="16"/>
  <c r="BI7" i="16"/>
  <c r="BI17" i="16" s="1"/>
  <c r="BH9" i="16"/>
  <c r="BH17" i="16"/>
  <c r="BH28" i="16"/>
  <c r="BH21" i="16"/>
  <c r="BH18" i="16"/>
  <c r="BH11" i="16"/>
  <c r="BH24" i="16"/>
  <c r="BH23" i="16"/>
  <c r="BH15" i="16"/>
  <c r="BH29" i="16"/>
  <c r="BH25" i="16"/>
  <c r="BH32" i="16"/>
  <c r="BH26" i="16"/>
  <c r="BH33" i="16"/>
  <c r="BH34" i="16"/>
  <c r="BH13" i="16"/>
  <c r="BH35" i="16"/>
  <c r="BH12" i="16"/>
  <c r="BH27" i="16"/>
  <c r="BH16" i="16"/>
  <c r="BH30" i="16"/>
  <c r="BH22" i="16"/>
  <c r="BI31" i="16" l="1"/>
  <c r="BI36" i="19"/>
  <c r="BI41" i="19"/>
  <c r="BI40" i="19"/>
  <c r="BI38" i="19"/>
  <c r="BI69" i="19"/>
  <c r="BI42" i="19"/>
  <c r="BI39" i="19"/>
  <c r="BI46" i="19"/>
  <c r="BI37" i="19"/>
  <c r="BI33" i="16"/>
  <c r="BI35" i="19"/>
  <c r="BI31" i="19"/>
  <c r="BI33" i="19"/>
  <c r="BI9" i="19"/>
  <c r="BI22" i="19"/>
  <c r="BI24" i="19"/>
  <c r="BI32" i="19"/>
  <c r="BI15" i="19"/>
  <c r="BI18" i="19"/>
  <c r="BI28" i="19"/>
  <c r="BI16" i="19"/>
  <c r="BI13" i="19"/>
  <c r="BI23" i="19"/>
  <c r="BI27" i="19"/>
  <c r="BI19" i="19"/>
  <c r="BI29" i="19"/>
  <c r="BI20" i="19"/>
  <c r="BI21" i="19"/>
  <c r="BI34" i="19"/>
  <c r="BI12" i="19"/>
  <c r="BI26" i="19"/>
  <c r="BI17" i="19"/>
  <c r="BI14" i="19"/>
  <c r="BJ7" i="19"/>
  <c r="BI25" i="19"/>
  <c r="BI30" i="19"/>
  <c r="BI30" i="16"/>
  <c r="BI32" i="16"/>
  <c r="BI29" i="16"/>
  <c r="BI34" i="16"/>
  <c r="BI26" i="16"/>
  <c r="BI35" i="16"/>
  <c r="BI9" i="16"/>
  <c r="BJ7" i="16"/>
  <c r="BJ33" i="16" s="1"/>
  <c r="BI13" i="16"/>
  <c r="BI12" i="16"/>
  <c r="BI16" i="16"/>
  <c r="BI15" i="16"/>
  <c r="BI11" i="16"/>
  <c r="BI18" i="16"/>
  <c r="BI14" i="16"/>
  <c r="BI20" i="16"/>
  <c r="BI19" i="16"/>
  <c r="BI27" i="16"/>
  <c r="BI22" i="16"/>
  <c r="BI23" i="16"/>
  <c r="BI24" i="16"/>
  <c r="BI28" i="16"/>
  <c r="BI21" i="16"/>
  <c r="BI25" i="16"/>
  <c r="BJ36" i="19" l="1"/>
  <c r="BJ41" i="19"/>
  <c r="BJ37" i="19"/>
  <c r="BJ38" i="19"/>
  <c r="BJ42" i="19"/>
  <c r="BJ69" i="19"/>
  <c r="BJ39" i="19"/>
  <c r="BJ46" i="19"/>
  <c r="BJ40" i="19"/>
  <c r="BJ35" i="19"/>
  <c r="BJ25" i="19"/>
  <c r="BK7" i="19"/>
  <c r="BJ13" i="19"/>
  <c r="BJ23" i="19"/>
  <c r="BJ31" i="19"/>
  <c r="BJ17" i="19"/>
  <c r="BJ30" i="19"/>
  <c r="BJ26" i="19"/>
  <c r="BJ15" i="19"/>
  <c r="BJ9" i="19"/>
  <c r="BJ12" i="19"/>
  <c r="BJ19" i="19"/>
  <c r="BJ18" i="19"/>
  <c r="BJ33" i="19"/>
  <c r="BJ28" i="19"/>
  <c r="BJ16" i="19"/>
  <c r="BJ21" i="19"/>
  <c r="BJ14" i="19"/>
  <c r="BJ22" i="19"/>
  <c r="BJ24" i="19"/>
  <c r="BJ27" i="19"/>
  <c r="BJ34" i="19"/>
  <c r="BJ32" i="19"/>
  <c r="BJ29" i="19"/>
  <c r="BJ20" i="19"/>
  <c r="BJ35" i="16"/>
  <c r="BJ11" i="16"/>
  <c r="BK7" i="16"/>
  <c r="BK18" i="16" s="1"/>
  <c r="BJ16" i="16"/>
  <c r="BJ13" i="16"/>
  <c r="BJ34" i="16"/>
  <c r="BJ19" i="16"/>
  <c r="BJ24" i="16"/>
  <c r="BJ15" i="16"/>
  <c r="BJ17" i="16"/>
  <c r="BJ20" i="16"/>
  <c r="BJ21" i="16"/>
  <c r="BJ26" i="16"/>
  <c r="BJ18" i="16"/>
  <c r="BJ22" i="16"/>
  <c r="BJ23" i="16"/>
  <c r="BJ27" i="16"/>
  <c r="BJ31" i="16"/>
  <c r="BJ32" i="16"/>
  <c r="BJ28" i="16"/>
  <c r="BJ29" i="16"/>
  <c r="BJ14" i="16"/>
  <c r="BJ25" i="16"/>
  <c r="BJ9" i="16"/>
  <c r="BJ30" i="16"/>
  <c r="BJ12" i="16"/>
  <c r="BK36" i="19" l="1"/>
  <c r="BK41" i="19"/>
  <c r="BK37" i="19"/>
  <c r="BK38" i="19"/>
  <c r="BK69" i="19"/>
  <c r="BK39" i="19"/>
  <c r="BK42" i="19"/>
  <c r="BK46" i="19"/>
  <c r="BK40" i="19"/>
  <c r="BK35" i="19"/>
  <c r="BK26" i="19"/>
  <c r="BK23" i="19"/>
  <c r="BK33" i="19"/>
  <c r="BK21" i="19"/>
  <c r="BK32" i="19"/>
  <c r="BK15" i="19"/>
  <c r="BK20" i="19"/>
  <c r="BK30" i="19"/>
  <c r="BK28" i="19"/>
  <c r="BL7" i="19"/>
  <c r="BK13" i="19"/>
  <c r="BK31" i="19"/>
  <c r="BK12" i="19"/>
  <c r="BK14" i="19"/>
  <c r="BK16" i="19"/>
  <c r="BK25" i="19"/>
  <c r="BK9" i="19"/>
  <c r="BK17" i="19"/>
  <c r="BK24" i="19"/>
  <c r="BK22" i="19"/>
  <c r="BK34" i="19"/>
  <c r="BK27" i="19"/>
  <c r="BK19" i="19"/>
  <c r="BK29" i="19"/>
  <c r="BK18" i="19"/>
  <c r="BK25" i="16"/>
  <c r="BK16" i="16"/>
  <c r="BK21" i="16"/>
  <c r="BK27" i="16"/>
  <c r="BK24" i="16"/>
  <c r="BK17" i="16"/>
  <c r="BK26" i="16"/>
  <c r="BK28" i="16"/>
  <c r="BK29" i="16"/>
  <c r="BK30" i="16"/>
  <c r="BK31" i="16"/>
  <c r="BK32" i="16"/>
  <c r="BK33" i="16"/>
  <c r="BK34" i="16"/>
  <c r="BK35" i="16"/>
  <c r="BK13" i="16"/>
  <c r="BK15" i="16"/>
  <c r="BK14" i="16"/>
  <c r="BK9" i="16"/>
  <c r="BK11" i="16"/>
  <c r="BL7" i="16"/>
  <c r="BL23" i="16" s="1"/>
  <c r="BK12" i="16"/>
  <c r="BK23" i="16"/>
  <c r="BK20" i="16"/>
  <c r="BK19" i="16"/>
  <c r="BK22" i="16"/>
  <c r="BL36" i="19" l="1"/>
  <c r="BL42" i="19"/>
  <c r="BL41" i="19"/>
  <c r="BL38" i="19"/>
  <c r="BL69" i="19"/>
  <c r="BL37" i="19"/>
  <c r="BL39" i="19"/>
  <c r="BL40" i="19"/>
  <c r="BL46" i="19"/>
  <c r="BL35" i="19"/>
  <c r="BL23" i="19"/>
  <c r="BL21" i="19"/>
  <c r="BL14" i="19"/>
  <c r="BL16" i="19"/>
  <c r="BL17" i="19"/>
  <c r="BL24" i="19"/>
  <c r="BL19" i="19"/>
  <c r="BL12" i="19"/>
  <c r="BL33" i="19"/>
  <c r="BL20" i="19"/>
  <c r="BL30" i="19"/>
  <c r="BL9" i="19"/>
  <c r="BL29" i="19"/>
  <c r="BL31" i="19"/>
  <c r="BL28" i="19"/>
  <c r="BL13" i="19"/>
  <c r="BL22" i="19"/>
  <c r="BL26" i="19"/>
  <c r="BL27" i="19"/>
  <c r="BL34" i="19"/>
  <c r="BL32" i="19"/>
  <c r="BL25" i="19"/>
  <c r="BL18" i="19"/>
  <c r="BL15" i="19"/>
  <c r="BL28" i="16"/>
  <c r="BL19" i="16"/>
  <c r="BL15" i="16"/>
  <c r="BL25" i="16"/>
  <c r="BL32" i="16"/>
  <c r="BL22" i="16"/>
  <c r="BL20" i="16"/>
  <c r="BL26" i="16"/>
  <c r="BL27" i="16"/>
  <c r="BL29" i="16"/>
  <c r="BL12" i="16"/>
  <c r="BL30" i="16"/>
  <c r="BL17" i="16"/>
  <c r="BL31" i="16"/>
  <c r="BL18" i="16"/>
  <c r="BL13" i="16"/>
  <c r="BL33" i="16"/>
  <c r="BL14" i="16"/>
  <c r="BL34" i="16"/>
  <c r="BL21" i="16"/>
  <c r="BL35" i="16"/>
  <c r="BL24" i="16"/>
  <c r="BL9" i="16"/>
  <c r="BL11" i="16"/>
  <c r="BL16"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<sst xmlns="http://schemas.openxmlformats.org/spreadsheetml/2006/main" count="200" uniqueCount="87">
  <si>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</si>
  <si>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</si>
  <si>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</si>
  <si>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</si>
  <si>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</si>
  <si>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</si>
  <si>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</si>
  <si>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</si>
  <si>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</si>
  <si>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</si>
  <si>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</si>
  <si>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</si>
  <si>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</si>
  <si>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</si>
  <si>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</si>
  <si>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</si>
  <si>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</si>
  <si>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</si>
  <si>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</si>
  <si>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</si>
  <si>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</si>
  <si>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</si>
  <si>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</si>
  <si>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</si>
  <si>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</si>
  <si>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</si>
  <si>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</si>
  <si>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</si>
  <si>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</si>
  <si>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</si>
  <si>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Proyecto Integrador</t>
  </si>
  <si>
    <t>Descripción de la tarea</t>
  </si>
  <si>
    <t>DEFENSA DEL PROYECTO</t>
  </si>
  <si>
    <t>Clase presencialen la cual muestro todas las funcionalidades de la pagina y sus futuras mejoras</t>
  </si>
  <si>
    <t>HOME</t>
  </si>
  <si>
    <t>USO DE API GOOGLE MAPS</t>
  </si>
  <si>
    <t>CODEAR EL BACKEND DE OPINIONES MAS RECIENTES</t>
  </si>
  <si>
    <t>CREAR BACKEND DE LA CAJA DE FEEDBACK</t>
  </si>
  <si>
    <t>CREAR DISCORD Y FACEBOOK DE LA PAGINA.</t>
  </si>
  <si>
    <t>INVESTIGAR Y CODEAR EL BUSCADOR PRINCIPAL</t>
  </si>
  <si>
    <t>INSTITUCIONES</t>
  </si>
  <si>
    <t>CODEAR LOS COMANDOS SQL DE CADA BOTON DE LA ENTIDAD IFTS</t>
  </si>
  <si>
    <t>Mauro</t>
  </si>
  <si>
    <t>CARRERAS</t>
  </si>
  <si>
    <t>CODEAR LOS COMANDOS SQL DE CADA BOTON DE LA ENTIDAD CARRERA</t>
  </si>
  <si>
    <t>MATERIAS</t>
  </si>
  <si>
    <t>CODEAR LOS COMANDOS SQL DE CADA BOTON DE LA ENTIDAD MATERIA</t>
  </si>
  <si>
    <t>PROFESOR</t>
  </si>
  <si>
    <t>CODEAR LOS COMANDOS SQL DE CADA BOTON DE LA ENTIDAD PROFESOR</t>
  </si>
  <si>
    <t>Crear/Buscar avatares para cada profesor.</t>
  </si>
  <si>
    <t>INVESTIGAR SI SE PUEDE USAR FOTOS REALES DE PERSONAS</t>
  </si>
  <si>
    <t>INVESTIGAR COMO ANEXAR LA ENTIDAD PROFESOR CON EL USUARIO PROFESOR</t>
  </si>
  <si>
    <t>GENERAL</t>
  </si>
  <si>
    <t>CLASE OPINION</t>
  </si>
  <si>
    <t>CREAR CLASE CON SUS ATRIBUTOS Y METODOS</t>
  </si>
  <si>
    <t>CLASE PUNTAJE</t>
  </si>
  <si>
    <t>MIGRAR DB A POSTGRESS</t>
  </si>
  <si>
    <t>CREAR CHATBOT</t>
  </si>
  <si>
    <t>CREAR VERIFICACION CON EMAIL</t>
  </si>
  <si>
    <t>CREAR LA CLASE/O METODO POSTEAR (para opinion y puntaje)</t>
  </si>
  <si>
    <t>Ayuda Externa</t>
  </si>
  <si>
    <t>El increible Mauro + 1</t>
  </si>
  <si>
    <t>Mauro Duarte</t>
  </si>
  <si>
    <t>Riesgo Medio</t>
  </si>
  <si>
    <t>Riesgo Alto</t>
  </si>
  <si>
    <t>Controlado</t>
  </si>
  <si>
    <t>Riesgo Bajo</t>
  </si>
  <si>
    <t>BACKEND</t>
  </si>
  <si>
    <t>FRONTEND</t>
  </si>
  <si>
    <t>Julian</t>
  </si>
  <si>
    <t>INDEX</t>
  </si>
  <si>
    <t>Creacion de Registro</t>
  </si>
  <si>
    <t>Creacion de Login</t>
  </si>
  <si>
    <t>Creacion de HTML</t>
  </si>
  <si>
    <t>Creacion de CSS</t>
  </si>
  <si>
    <t>Investigacion de Scrolleable</t>
  </si>
  <si>
    <t>Investigar aplicación de API Gmaps</t>
  </si>
  <si>
    <t>Aplicación de API Gmaps</t>
  </si>
  <si>
    <t>Crear seccion Opiniones Recientes</t>
  </si>
  <si>
    <t>PERFIL</t>
  </si>
  <si>
    <t>Crear Menu Desplegable</t>
  </si>
  <si>
    <t>Crear Output que tome los datos del usuario para mostrar</t>
  </si>
  <si>
    <t>Crear HTML</t>
  </si>
  <si>
    <t>Crear botones que llamen a funciones del back</t>
  </si>
  <si>
    <t>Crear display de estrellas que tomen un numero del back y la muestren en cantidad de estrellas</t>
  </si>
  <si>
    <t>Obtener imágenes de todos IFTS</t>
  </si>
  <si>
    <t>Obtener imágenes de todas la 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</si>
</sst>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u/>
      <sz val="11"/>
      <color theme="0"/>
      <name val="Calibri"/>
      <family val="2"/>
      <scheme val="minor"/>
    </font>
    <font>
      <u/>
      <sz val="11"/>
      <color theme="0"/>
      <name val="Calibri"/>
      <family val="2"/>
      <scheme val="minor"/>
    </font>
    <font>
      <b/>
      <u/>
      <sz val="12"/>
      <color theme="0"/>
      <name val="Calibri"/>
      <family val="2"/>
      <scheme val="minor"/>
    </font>
    <font>
      <b/>
      <u/>
      <sz val="22"/>
      <color theme="1"/>
      <name val="Calibri"/>
      <family val="2"/>
      <scheme val="minor"/>
    </font>
    <font>
      <b/>
      <sz val="12"/>
      <color theme="1"/>
      <name val="Calibri"/>
      <family val="2"/>
      <scheme val="minor"/>
    </font>
  </fonts>
  <fills count="46">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29" fillId="13" borderId="0" applyNumberFormat="0" applyBorder="0" applyAlignment="0" applyProtection="0"/>
    <xf numFmtId="0" fontId="30" fillId="14" borderId="0" applyNumberFormat="0" applyBorder="0" applyAlignment="0" applyProtection="0"/>
    <xf numFmtId="0" fontId="31" fillId="15" borderId="13" applyNumberFormat="0" applyAlignment="0" applyProtection="0"/>
    <xf numFmtId="0" fontId="32" fillId="16" borderId="14" applyNumberFormat="0" applyAlignment="0" applyProtection="0"/>
    <xf numFmtId="0" fontId="33" fillId="16" borderId="13" applyNumberFormat="0" applyAlignment="0" applyProtection="0"/>
    <xf numFmtId="0" fontId="34" fillId="0" borderId="15" applyNumberFormat="0" applyFill="0" applyAlignment="0" applyProtection="0"/>
    <xf numFmtId="0" fontId="20" fillId="17" borderId="16" applyNumberFormat="0" applyAlignment="0" applyProtection="0"/>
    <xf numFmtId="0" fontId="35" fillId="0" borderId="0" applyNumberFormat="0" applyFill="0" applyBorder="0" applyAlignment="0" applyProtection="0"/>
    <xf numFmtId="0" fontId="4" fillId="18" borderId="17" applyNumberFormat="0" applyFont="0" applyAlignment="0" applyProtection="0"/>
    <xf numFmtId="0" fontId="36" fillId="0" borderId="0" applyNumberFormat="0" applyFill="0" applyBorder="0" applyAlignment="0" applyProtection="0"/>
    <xf numFmtId="0" fontId="37" fillId="0" borderId="18" applyNumberFormat="0" applyFill="0" applyAlignment="0" applyProtection="0"/>
    <xf numFmtId="0" fontId="9"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9"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9"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9"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cellStyleXfs>
  <cellXfs count="10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9" borderId="0" xfId="0" applyFont="1" applyFill="1" applyAlignment="1">
      <alignment horizontal="center" vertical="center"/>
    </xf>
    <xf numFmtId="0" fontId="0" fillId="8" borderId="0" xfId="0" applyFill="1"/>
    <xf numFmtId="0" fontId="9" fillId="0" borderId="0" xfId="0" applyFont="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68" fontId="9" fillId="0" borderId="0" xfId="10" applyFont="1" applyFill="1" applyBorder="1">
      <alignment horizontal="center" vertical="center"/>
    </xf>
    <xf numFmtId="0" fontId="9" fillId="0" borderId="0" xfId="0" applyFont="1" applyAlignment="1">
      <alignment horizontal="left" vertical="center" wrapText="1" indent="2"/>
    </xf>
    <xf numFmtId="0" fontId="0" fillId="9" borderId="3" xfId="0" applyFill="1" applyBorder="1" applyAlignment="1">
      <alignment horizontal="center" vertical="center"/>
    </xf>
    <xf numFmtId="0" fontId="0" fillId="9" borderId="0" xfId="0" applyFill="1" applyAlignment="1">
      <alignment vertical="center"/>
    </xf>
    <xf numFmtId="0" fontId="19" fillId="9" borderId="0" xfId="0" applyFont="1" applyFill="1"/>
    <xf numFmtId="0" fontId="19" fillId="9" borderId="0" xfId="0" applyFont="1" applyFill="1" applyAlignment="1">
      <alignment horizontal="center"/>
    </xf>
    <xf numFmtId="0" fontId="9" fillId="9" borderId="0" xfId="0" applyFont="1" applyFill="1" applyAlignment="1">
      <alignment horizontal="right" vertical="center"/>
    </xf>
    <xf numFmtId="0" fontId="0" fillId="9" borderId="0" xfId="0" applyFill="1"/>
    <xf numFmtId="0" fontId="0" fillId="9" borderId="0" xfId="0" applyFill="1" applyAlignment="1">
      <alignment horizontal="center"/>
    </xf>
    <xf numFmtId="14" fontId="9" fillId="9" borderId="0" xfId="9" applyFont="1" applyFill="1" applyBorder="1" applyAlignment="1">
      <alignment horizontal="left" vertical="center"/>
    </xf>
    <xf numFmtId="0" fontId="9" fillId="9" borderId="0" xfId="0" applyFont="1" applyFill="1" applyAlignment="1">
      <alignment horizontal="left" vertical="center"/>
    </xf>
    <xf numFmtId="0" fontId="0" fillId="0" borderId="5" xfId="0" applyBorder="1" applyAlignment="1">
      <alignment vertical="center"/>
    </xf>
    <xf numFmtId="0" fontId="11" fillId="8" borderId="4" xfId="0" applyFont="1" applyFill="1" applyBorder="1" applyAlignment="1">
      <alignment horizontal="center" vertical="center" shrinkToFit="1"/>
    </xf>
    <xf numFmtId="0" fontId="0" fillId="0" borderId="4" xfId="0" applyBorder="1" applyAlignment="1">
      <alignment vertical="center"/>
    </xf>
    <xf numFmtId="0" fontId="22" fillId="9" borderId="0" xfId="5" applyFont="1" applyFill="1" applyBorder="1" applyAlignment="1">
      <alignment horizontal="left" vertical="center"/>
    </xf>
    <xf numFmtId="0" fontId="21" fillId="9" borderId="0" xfId="0" applyFont="1" applyFill="1" applyAlignment="1">
      <alignment horizontal="left" vertical="center"/>
    </xf>
    <xf numFmtId="0" fontId="3" fillId="9" borderId="0" xfId="0" applyFont="1" applyFill="1" applyAlignment="1">
      <alignment vertical="center"/>
    </xf>
    <xf numFmtId="0" fontId="16" fillId="9" borderId="0" xfId="0" applyFont="1" applyFill="1" applyAlignment="1">
      <alignment horizontal="center" vertical="center"/>
    </xf>
    <xf numFmtId="0" fontId="16" fillId="9" borderId="0" xfId="0" applyFont="1" applyFill="1" applyAlignment="1">
      <alignment vertical="center"/>
    </xf>
    <xf numFmtId="0" fontId="0" fillId="9" borderId="9" xfId="0" applyFill="1" applyBorder="1" applyAlignment="1">
      <alignment horizontal="center" vertical="center"/>
    </xf>
    <xf numFmtId="0" fontId="10" fillId="11" borderId="0" xfId="0" applyFont="1" applyFill="1" applyAlignment="1">
      <alignment horizontal="center" vertical="center" wrapText="1"/>
    </xf>
    <xf numFmtId="0" fontId="9" fillId="9" borderId="0" xfId="8" applyFont="1" applyFill="1" applyAlignment="1">
      <alignment horizontal="left" vertical="center" indent="2"/>
    </xf>
    <xf numFmtId="0" fontId="18" fillId="9" borderId="0" xfId="6" applyFont="1" applyFill="1" applyAlignment="1">
      <alignment horizontal="left" vertical="center" indent="2"/>
    </xf>
    <xf numFmtId="0" fontId="19" fillId="9" borderId="0" xfId="0" applyFont="1" applyFill="1" applyAlignment="1">
      <alignment horizontal="left" vertical="center" indent="2"/>
    </xf>
    <xf numFmtId="0" fontId="0" fillId="9" borderId="0" xfId="0" applyFill="1" applyAlignment="1">
      <alignment horizontal="left" vertical="center" indent="2"/>
    </xf>
    <xf numFmtId="0" fontId="25" fillId="9" borderId="0" xfId="6" applyFont="1" applyFill="1" applyAlignment="1">
      <alignment horizontal="left" vertical="center" indent="2"/>
    </xf>
    <xf numFmtId="0" fontId="25" fillId="9" borderId="0" xfId="0" applyFont="1"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168" fontId="0" fillId="9" borderId="0" xfId="10" applyFont="1" applyFill="1">
      <alignment horizontal="center" vertical="center"/>
    </xf>
    <xf numFmtId="0" fontId="14" fillId="0" borderId="0" xfId="0" applyFont="1"/>
    <xf numFmtId="0" fontId="0" fillId="9" borderId="11" xfId="0" applyFill="1" applyBorder="1" applyAlignment="1">
      <alignment vertical="center"/>
    </xf>
    <xf numFmtId="0" fontId="26" fillId="0" borderId="0" xfId="0" applyFont="1" applyAlignment="1">
      <alignment vertical="center"/>
    </xf>
    <xf numFmtId="0" fontId="17" fillId="0" borderId="0" xfId="0" applyFont="1" applyAlignment="1">
      <alignment vertical="center"/>
    </xf>
    <xf numFmtId="0" fontId="9" fillId="9" borderId="0" xfId="0" applyFont="1" applyFill="1" applyAlignment="1">
      <alignment horizontal="left" vertical="center" wrapText="1" indent="1"/>
    </xf>
    <xf numFmtId="0" fontId="15" fillId="10" borderId="0" xfId="0" applyFont="1" applyFill="1" applyAlignment="1">
      <alignment horizontal="left" vertical="center" indent="1"/>
    </xf>
    <xf numFmtId="0" fontId="15" fillId="10" borderId="0" xfId="0" applyFont="1" applyFill="1" applyAlignment="1">
      <alignment horizontal="center" vertical="center" wrapText="1"/>
    </xf>
    <xf numFmtId="0" fontId="20" fillId="0" borderId="0" xfId="0" applyFont="1" applyAlignment="1">
      <alignment horizontal="left" vertical="center" wrapText="1" indent="1"/>
    </xf>
    <xf numFmtId="167" fontId="11" fillId="8" borderId="12" xfId="0" applyNumberFormat="1" applyFont="1" applyFill="1" applyBorder="1" applyAlignment="1">
      <alignment horizontal="center" vertical="center"/>
    </xf>
    <xf numFmtId="167" fontId="11" fillId="8" borderId="0" xfId="0" applyNumberFormat="1" applyFont="1" applyFill="1" applyAlignment="1">
      <alignment horizontal="center" vertical="center"/>
    </xf>
    <xf numFmtId="167" fontId="11" fillId="8" borderId="10" xfId="0" applyNumberFormat="1" applyFont="1" applyFill="1" applyBorder="1" applyAlignment="1">
      <alignment horizontal="center" vertical="center"/>
    </xf>
    <xf numFmtId="167" fontId="11" fillId="8" borderId="2" xfId="0" applyNumberFormat="1" applyFont="1" applyFill="1" applyBorder="1" applyAlignment="1">
      <alignment horizontal="center" vertical="center"/>
    </xf>
    <xf numFmtId="167" fontId="1" fillId="8" borderId="8" xfId="0" applyNumberFormat="1" applyFont="1" applyFill="1" applyBorder="1" applyAlignment="1">
      <alignment horizontal="center" vertical="center"/>
    </xf>
    <xf numFmtId="167" fontId="1" fillId="8" borderId="6" xfId="0" applyNumberFormat="1" applyFont="1" applyFill="1" applyBorder="1" applyAlignment="1">
      <alignment horizontal="center" vertical="center"/>
    </xf>
    <xf numFmtId="167" fontId="1" fillId="8" borderId="7" xfId="0" applyNumberFormat="1" applyFont="1" applyFill="1" applyBorder="1" applyAlignment="1">
      <alignment horizontal="center" vertical="center"/>
    </xf>
    <xf numFmtId="14" fontId="19" fillId="9" borderId="0" xfId="9" applyFont="1" applyFill="1" applyBorder="1" applyAlignment="1">
      <alignment horizontal="left" vertical="center"/>
    </xf>
    <xf numFmtId="0" fontId="14" fillId="0" borderId="0" xfId="0" applyFont="1" applyAlignment="1">
      <alignment horizontal="center" vertical="center"/>
    </xf>
    <xf numFmtId="0" fontId="11" fillId="0" borderId="0" xfId="0" applyFont="1" applyAlignment="1">
      <alignment horizontal="left" vertical="center" wrapText="1" indent="2"/>
    </xf>
    <xf numFmtId="0" fontId="11" fillId="0" borderId="0" xfId="0" applyFont="1" applyAlignment="1">
      <alignment horizontal="left" vertical="center" wrapText="1" indent="1"/>
    </xf>
    <xf numFmtId="0" fontId="38" fillId="42" borderId="0" xfId="0" applyFont="1" applyFill="1" applyAlignment="1">
      <alignment horizontal="left" vertical="center" wrapText="1" indent="1"/>
    </xf>
    <xf numFmtId="0" fontId="9" fillId="42" borderId="0" xfId="0" applyFont="1" applyFill="1" applyAlignment="1">
      <alignment horizontal="center" vertical="center"/>
    </xf>
    <xf numFmtId="9" fontId="20" fillId="42" borderId="0" xfId="2" applyFont="1" applyFill="1" applyBorder="1">
      <alignment horizontal="center" vertical="center"/>
    </xf>
    <xf numFmtId="14" fontId="9" fillId="42" borderId="0" xfId="9" applyFont="1" applyFill="1" applyBorder="1">
      <alignment horizontal="center" vertical="center"/>
    </xf>
    <xf numFmtId="168" fontId="9" fillId="42" borderId="0" xfId="10" applyFont="1" applyFill="1" applyBorder="1">
      <alignment horizontal="center" vertical="center"/>
    </xf>
    <xf numFmtId="0" fontId="38" fillId="42" borderId="0" xfId="0" applyFont="1" applyFill="1" applyAlignment="1">
      <alignment horizontal="left" vertical="center" wrapText="1" indent="2"/>
    </xf>
    <xf numFmtId="0" fontId="40" fillId="42" borderId="0" xfId="0" applyFont="1" applyFill="1" applyAlignment="1">
      <alignment horizontal="left" vertical="center" wrapText="1" indent="2"/>
    </xf>
    <xf numFmtId="0" fontId="9" fillId="0" borderId="0" xfId="0" applyFont="1" applyAlignment="1">
      <alignment horizontal="left" vertical="center" wrapText="1"/>
    </xf>
    <xf numFmtId="0" fontId="13" fillId="5" borderId="0" xfId="0" applyFont="1" applyFill="1" applyAlignment="1">
      <alignment horizontal="center" vertical="center"/>
    </xf>
    <xf numFmtId="0" fontId="12" fillId="3" borderId="0" xfId="0" applyFont="1" applyFill="1" applyAlignment="1">
      <alignment horizontal="center" vertical="center"/>
    </xf>
    <xf numFmtId="0" fontId="24" fillId="8" borderId="0" xfId="5" applyFont="1" applyFill="1" applyAlignment="1">
      <alignment horizontal="left" vertical="center" indent="1"/>
    </xf>
    <xf numFmtId="0" fontId="23" fillId="8" borderId="0" xfId="0" applyFont="1" applyFill="1" applyAlignment="1">
      <alignment horizontal="center" vertical="center"/>
    </xf>
    <xf numFmtId="0" fontId="9" fillId="8" borderId="0" xfId="0" applyFont="1" applyFill="1" applyAlignment="1">
      <alignment horizontal="center" vertical="center"/>
    </xf>
    <xf numFmtId="0" fontId="0" fillId="8" borderId="0" xfId="0" applyFill="1" applyAlignment="1">
      <alignment horizontal="center" vertical="center"/>
    </xf>
    <xf numFmtId="0" fontId="13" fillId="4" borderId="0" xfId="11" applyFont="1" applyFill="1" applyAlignment="1">
      <alignment horizontal="center" vertical="center"/>
    </xf>
    <xf numFmtId="0" fontId="13" fillId="6" borderId="0" xfId="0" applyFont="1" applyFill="1" applyAlignment="1">
      <alignment horizontal="center" vertical="center"/>
    </xf>
    <xf numFmtId="0" fontId="13" fillId="7" borderId="0" xfId="0" applyFont="1" applyFill="1" applyAlignment="1">
      <alignment horizontal="center" vertical="center"/>
    </xf>
    <xf numFmtId="0" fontId="12" fillId="43" borderId="0" xfId="0" applyFont="1" applyFill="1" applyAlignment="1">
      <alignment horizontal="center" vertical="center"/>
    </xf>
    <xf numFmtId="0" fontId="0" fillId="0" borderId="9" xfId="0" applyFill="1" applyBorder="1" applyAlignment="1">
      <alignment horizontal="center" vertical="center"/>
    </xf>
    <xf numFmtId="0" fontId="0" fillId="43" borderId="9" xfId="0" applyFill="1" applyBorder="1" applyAlignment="1">
      <alignment horizontal="center" vertical="center"/>
    </xf>
    <xf numFmtId="0" fontId="0" fillId="0" borderId="0" xfId="0" applyBorder="1" applyAlignment="1">
      <alignment vertical="center"/>
    </xf>
    <xf numFmtId="0" fontId="41" fillId="44" borderId="0" xfId="0" applyFont="1" applyFill="1" applyAlignment="1">
      <alignment horizontal="center" vertical="center" wrapText="1"/>
    </xf>
    <xf numFmtId="9" fontId="0" fillId="44" borderId="0" xfId="2" applyFont="1" applyFill="1" applyBorder="1" applyAlignment="1">
      <alignment horizontal="center" vertical="center"/>
    </xf>
    <xf numFmtId="0" fontId="39" fillId="44" borderId="0" xfId="0" applyFont="1" applyFill="1" applyAlignment="1">
      <alignment horizontal="center" vertical="center"/>
    </xf>
    <xf numFmtId="0" fontId="9" fillId="0" borderId="0" xfId="0" applyFont="1" applyFill="1" applyAlignment="1">
      <alignment horizontal="left" wrapText="1" indent="2"/>
    </xf>
    <xf numFmtId="0" fontId="9" fillId="0" borderId="0" xfId="0" applyFont="1" applyFill="1" applyAlignment="1">
      <alignment horizontal="left" wrapText="1" indent="1"/>
    </xf>
    <xf numFmtId="0" fontId="9" fillId="0" borderId="0" xfId="0" applyFont="1" applyFill="1" applyAlignment="1">
      <alignment horizontal="left" wrapText="1" indent="3"/>
    </xf>
    <xf numFmtId="0" fontId="0" fillId="45" borderId="3" xfId="0" applyFill="1" applyBorder="1" applyAlignment="1">
      <alignment horizontal="center" vertical="center"/>
    </xf>
    <xf numFmtId="0" fontId="0" fillId="45" borderId="9" xfId="0" applyFill="1" applyBorder="1" applyAlignment="1">
      <alignment horizontal="center" vertical="center"/>
    </xf>
    <xf numFmtId="0" fontId="42" fillId="45" borderId="3" xfId="0" applyFont="1" applyFill="1" applyBorder="1" applyAlignment="1">
      <alignment horizontal="left" vertical="center" wrapText="1"/>
    </xf>
    <xf numFmtId="0" fontId="0" fillId="43" borderId="3" xfId="0" applyFill="1" applyBorder="1" applyAlignment="1">
      <alignment horizontal="center" vertical="center"/>
    </xf>
    <xf numFmtId="0" fontId="0" fillId="43" borderId="0" xfId="0" applyFill="1" applyAlignment="1">
      <alignment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44">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43"/>
      <tableStyleElement type="headerRow" dxfId="42"/>
      <tableStyleElement type="firstRowStripe" dxfId="41"/>
      <tableStyleElement type="secondRowStripe" dxfId="40"/>
    </tableStyle>
    <tableStyle name="ListaTareasPendientes" pivot="0" count="9" xr9:uid="{00000000-0011-0000-FFFF-FFFF00000000}">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7</xdr:row>
          <xdr:rowOff>238125</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51</xdr:col>
          <xdr:colOff>152400</xdr:colOff>
          <xdr:row>8</xdr:row>
          <xdr:rowOff>47625</xdr:rowOff>
        </xdr:to>
        <xdr:sp macro="" textlink="">
          <xdr:nvSpPr>
            <xdr:cNvPr id="19457" name="Barra de desplazamiento 1" descr="Barra de desplazamiento para desplazarse por la escala de tiempo del proyecto Ghantt." hidden="1">
              <a:extLst>
                <a:ext uri="{63B3BB69-23CF-44E3-9099-C40C66FF867C}">
                  <a14:compatExt spid="_x0000_s19457"/>
                </a:ext>
                <a:ext uri="{FF2B5EF4-FFF2-40B4-BE49-F238E27FC236}">
                  <a16:creationId xmlns:a16="http://schemas.microsoft.com/office/drawing/2014/main" id="{00000000-0008-0000-01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29"/>
    <tableColumn id="2" xr3:uid="{529EEF64-D037-4ACF-8CA4-0C10FE2D1FBB}" name="Categoría" dataDxfId="28"/>
    <tableColumn id="3" xr3:uid="{711D01BA-2785-403A-9636-CCC7E2ADA584}" name="Asignado a" dataDxfId="27"/>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76556-F507-4C13-AF39-D733BA9B6C75}" name="Hitos4352" displayName="Hitos4352" ref="B9:G70" totalsRowShown="0" headerRowDxfId="26">
  <autoFilter ref="B9:G70" xr:uid="{2F076556-F507-4C13-AF39-D733BA9B6C75}"/>
  <tableColumns count="6">
    <tableColumn id="1" xr3:uid="{B572512E-6FC7-4F3B-BFEE-AF844E90B7B6}" name="Descripción de la tarea" dataDxfId="25"/>
    <tableColumn id="2" xr3:uid="{7AEB764C-C697-4D39-89B4-AE652FD0D06C}" name="Categoría" dataDxfId="24"/>
    <tableColumn id="3" xr3:uid="{7DBB1BAA-AFB9-4BF2-AEDA-6BDC3A64966D}" name="Asignado a" dataDxfId="23"/>
    <tableColumn id="4" xr3:uid="{D560614C-7B1D-443C-B49A-AB5AF2BF9CD5}" name="Progreso"/>
    <tableColumn id="5" xr3:uid="{6BA252DC-EEB6-4B93-A584-91AD4ACFC867}" name="Inicio" dataCellStyle="Fecha"/>
    <tableColumn id="6" xr3:uid="{0C3610C9-0693-4B56-BA1E-4A3F23F24534}"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election activeCell="F16" sqref="F16"/>
    </sheetView>
  </sheetViews>
  <sheetFormatPr baseColWidth="10" defaultColWidth="8.85546875" defaultRowHeight="30" customHeight="1" x14ac:dyDescent="0.25"/>
  <cols>
    <col min="1" max="1" width="4.7109375" style="6" customWidth="1"/>
    <col min="2" max="2" width="36.7109375" customWidth="1"/>
    <col min="3" max="3" width="17.7109375"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7"/>
      <c r="B2" s="78" t="s">
        <v>0</v>
      </c>
      <c r="C2" s="78"/>
      <c r="D2" s="78"/>
      <c r="E2" s="78"/>
      <c r="F2" s="78"/>
      <c r="G2" s="78"/>
      <c r="H2" s="78"/>
      <c r="I2" s="79"/>
      <c r="J2" s="79"/>
      <c r="K2" s="79"/>
      <c r="L2" s="79"/>
      <c r="M2" s="79"/>
      <c r="N2" s="79"/>
      <c r="O2" s="80"/>
      <c r="P2" s="81"/>
      <c r="Q2" s="81"/>
      <c r="R2" s="81"/>
      <c r="S2" s="81"/>
      <c r="T2" s="81"/>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row>
    <row r="3" spans="1:68" ht="19.899999999999999" customHeight="1" x14ac:dyDescent="0.25">
      <c r="A3" s="7"/>
      <c r="B3" s="33"/>
      <c r="C3" s="34"/>
      <c r="D3" s="35"/>
      <c r="E3" s="35"/>
      <c r="F3" s="36"/>
      <c r="G3" s="22"/>
      <c r="H3" s="22"/>
      <c r="I3" s="37"/>
      <c r="J3" s="22"/>
      <c r="K3" s="22"/>
      <c r="L3" s="22"/>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row>
    <row r="4" spans="1:68" ht="30" customHeight="1" x14ac:dyDescent="0.25">
      <c r="A4" s="7"/>
      <c r="B4" s="44" t="s">
        <v>1</v>
      </c>
      <c r="C4" s="41"/>
      <c r="D4" s="42"/>
      <c r="E4" s="23"/>
      <c r="F4" s="24"/>
      <c r="G4" s="25" t="s">
        <v>27</v>
      </c>
      <c r="H4" s="23"/>
      <c r="I4" s="82" t="s">
        <v>22</v>
      </c>
      <c r="J4" s="82"/>
      <c r="K4" s="82"/>
      <c r="L4" s="82"/>
      <c r="M4" s="26"/>
      <c r="N4" s="83" t="s">
        <v>19</v>
      </c>
      <c r="O4" s="83"/>
      <c r="P4" s="83"/>
      <c r="Q4" s="83"/>
      <c r="R4" s="26"/>
      <c r="S4" s="84" t="s">
        <v>20</v>
      </c>
      <c r="T4" s="84"/>
      <c r="U4" s="84"/>
      <c r="V4" s="84"/>
      <c r="W4" s="26"/>
      <c r="X4" s="76" t="s">
        <v>21</v>
      </c>
      <c r="Y4" s="76"/>
      <c r="Z4" s="76"/>
      <c r="AA4" s="76"/>
      <c r="AB4" s="26"/>
      <c r="AC4" s="77" t="s">
        <v>29</v>
      </c>
      <c r="AD4" s="77"/>
      <c r="AE4" s="77"/>
      <c r="AF4" s="77"/>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row>
    <row r="5" spans="1:68" ht="30" customHeight="1" x14ac:dyDescent="0.25">
      <c r="A5" s="7"/>
      <c r="B5" s="45" t="s">
        <v>2</v>
      </c>
      <c r="C5" s="43"/>
      <c r="D5" s="43"/>
      <c r="E5" s="26"/>
      <c r="F5" s="27"/>
      <c r="G5" s="26"/>
      <c r="H5" s="23"/>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row>
    <row r="6" spans="1:68" ht="30" customHeight="1" x14ac:dyDescent="0.35">
      <c r="A6" s="7"/>
      <c r="B6" s="40" t="s">
        <v>3</v>
      </c>
      <c r="C6" s="28" cm="1">
        <f t="array" aca="1" ref="C6" ca="1">IFERROR(IF(MIN(Hitos435[Inicio])=0,TODAY(),B11(Hitos435[Inicio])),TODAY())</f>
        <v>45401</v>
      </c>
      <c r="D6" s="64"/>
      <c r="E6" s="26"/>
      <c r="F6" s="27"/>
      <c r="G6" s="26"/>
      <c r="H6" s="23"/>
      <c r="I6" s="51" t="str">
        <f ca="1">TEXT(I7,"mmmm")</f>
        <v>abril</v>
      </c>
      <c r="J6" s="51"/>
      <c r="K6" s="51"/>
      <c r="L6" s="51"/>
      <c r="M6" s="51"/>
      <c r="N6" s="51"/>
      <c r="O6" s="51"/>
      <c r="P6" s="51" t="str">
        <f ca="1">IF(TEXT(P7,"mmmm")=I6,"",TEXT(P7,"mmmm"))</f>
        <v/>
      </c>
      <c r="Q6" s="51"/>
      <c r="R6" s="51"/>
      <c r="S6" s="51"/>
      <c r="T6" s="51"/>
      <c r="U6" s="51"/>
      <c r="V6" s="51"/>
      <c r="W6" s="51" t="str">
        <f ca="1">IF(OR(TEXT(W7,"mmmm")=P6,TEXT(W7,"mmmm")=I6),"",TEXT(W7,"mmmm"))</f>
        <v>mayo</v>
      </c>
      <c r="X6" s="51"/>
      <c r="Y6" s="51"/>
      <c r="Z6" s="51"/>
      <c r="AA6" s="51"/>
      <c r="AB6" s="51"/>
      <c r="AC6" s="51"/>
      <c r="AD6" s="51" t="str">
        <f ca="1">IF(OR(TEXT(AD7,"mmmm")=W6,TEXT(AD7,"mmmm")=P6,TEXT(AD7,"mmmm")=I6),"",TEXT(AD7,"mmmm"))</f>
        <v/>
      </c>
      <c r="AE6" s="51"/>
      <c r="AF6" s="51"/>
      <c r="AG6" s="51"/>
      <c r="AH6" s="51"/>
      <c r="AI6" s="51"/>
      <c r="AJ6" s="51"/>
      <c r="AK6" s="51" t="str">
        <f ca="1">IF(OR(TEXT(AK7,"mmmm")=AD6,TEXT(AK7,"mmmm")=W6,TEXT(AK7,"mmmm")=P6,TEXT(AK7,"mmmm")=I6),"",TEXT(AK7,"mmmm"))</f>
        <v/>
      </c>
      <c r="AL6" s="51"/>
      <c r="AM6" s="51"/>
      <c r="AN6" s="51"/>
      <c r="AO6" s="51"/>
      <c r="AP6" s="51"/>
      <c r="AQ6" s="51"/>
      <c r="AR6" s="51" t="str">
        <f ca="1">IF(OR(TEXT(AR7,"mmmm")=AK6,TEXT(AR7,"mmmm")=AD6,TEXT(AR7,"mmmm")=W6,TEXT(AR7,"mmmm")=P6),"",TEXT(AR7,"mmmm"))</f>
        <v/>
      </c>
      <c r="AS6" s="51"/>
      <c r="AT6" s="51"/>
      <c r="AU6" s="51"/>
      <c r="AV6" s="51"/>
      <c r="AW6" s="51"/>
      <c r="AX6" s="51"/>
      <c r="AY6" s="51" t="str">
        <f ca="1">IF(OR(TEXT(AY7,"mmmm")=AR6,TEXT(AY7,"mmmm")=AK6,TEXT(AY7,"mmmm")=AD6,TEXT(AY7,"mmmm")=W6),"",TEXT(AY7,"mmmm"))</f>
        <v>junio</v>
      </c>
      <c r="AZ6" s="51"/>
      <c r="BA6" s="51"/>
      <c r="BB6" s="52"/>
      <c r="BC6" s="49"/>
      <c r="BD6" s="49"/>
      <c r="BE6" s="49"/>
      <c r="BF6" s="49" t="str">
        <f ca="1">IF(OR(TEXT(BF7,"mmmm")=AY6,TEXT(BF7,"mmmm")=AR6,TEXT(BF7,"mmmm")=AK6,TEXT(BF7,"mmmm")=AD6),"",TEXT(BF7,"mmmm"))</f>
        <v/>
      </c>
      <c r="BG6" s="49"/>
      <c r="BH6" s="49"/>
      <c r="BI6" s="49"/>
      <c r="BJ6" s="49"/>
      <c r="BK6" s="49"/>
      <c r="BL6" s="49"/>
      <c r="BM6" s="26"/>
    </row>
    <row r="7" spans="1:68" ht="30" customHeight="1" x14ac:dyDescent="0.25">
      <c r="A7" s="7"/>
      <c r="B7" s="40" t="s">
        <v>4</v>
      </c>
      <c r="C7" s="29">
        <v>1</v>
      </c>
      <c r="D7" s="43"/>
      <c r="E7" s="23"/>
      <c r="F7" s="23"/>
      <c r="G7" s="23"/>
      <c r="H7" s="23"/>
      <c r="I7" s="57">
        <f ca="1">IFERROR(Inicio_del_proyecto+Incremento_de_desplazamiento,TODAY())</f>
        <v>45402</v>
      </c>
      <c r="J7" s="58">
        <f ca="1">I7+1</f>
        <v>45403</v>
      </c>
      <c r="K7" s="58">
        <f t="shared" ref="K7:AX7" ca="1" si="0">J7+1</f>
        <v>45404</v>
      </c>
      <c r="L7" s="58">
        <f t="shared" ca="1" si="0"/>
        <v>45405</v>
      </c>
      <c r="M7" s="58">
        <f t="shared" ca="1" si="0"/>
        <v>45406</v>
      </c>
      <c r="N7" s="58">
        <f t="shared" ca="1" si="0"/>
        <v>45407</v>
      </c>
      <c r="O7" s="59">
        <f t="shared" ca="1" si="0"/>
        <v>45408</v>
      </c>
      <c r="P7" s="58">
        <f ca="1">O7+1</f>
        <v>45409</v>
      </c>
      <c r="Q7" s="58">
        <f ca="1">P7+1</f>
        <v>45410</v>
      </c>
      <c r="R7" s="58">
        <f t="shared" ca="1" si="0"/>
        <v>45411</v>
      </c>
      <c r="S7" s="58">
        <f t="shared" ca="1" si="0"/>
        <v>45412</v>
      </c>
      <c r="T7" s="58">
        <f t="shared" ca="1" si="0"/>
        <v>45413</v>
      </c>
      <c r="U7" s="58">
        <f t="shared" ca="1" si="0"/>
        <v>45414</v>
      </c>
      <c r="V7" s="59">
        <f t="shared" ca="1" si="0"/>
        <v>45415</v>
      </c>
      <c r="W7" s="58">
        <f ca="1">V7+1</f>
        <v>45416</v>
      </c>
      <c r="X7" s="58">
        <f ca="1">W7+1</f>
        <v>45417</v>
      </c>
      <c r="Y7" s="58">
        <f t="shared" ca="1" si="0"/>
        <v>45418</v>
      </c>
      <c r="Z7" s="58">
        <f t="shared" ca="1" si="0"/>
        <v>45419</v>
      </c>
      <c r="AA7" s="58">
        <f t="shared" ca="1" si="0"/>
        <v>45420</v>
      </c>
      <c r="AB7" s="58">
        <f t="shared" ca="1" si="0"/>
        <v>45421</v>
      </c>
      <c r="AC7" s="59">
        <f t="shared" ca="1" si="0"/>
        <v>45422</v>
      </c>
      <c r="AD7" s="58">
        <f ca="1">AC7+1</f>
        <v>45423</v>
      </c>
      <c r="AE7" s="58">
        <f ca="1">AD7+1</f>
        <v>45424</v>
      </c>
      <c r="AF7" s="58">
        <f t="shared" ca="1" si="0"/>
        <v>45425</v>
      </c>
      <c r="AG7" s="58">
        <f t="shared" ca="1" si="0"/>
        <v>45426</v>
      </c>
      <c r="AH7" s="58">
        <f t="shared" ca="1" si="0"/>
        <v>45427</v>
      </c>
      <c r="AI7" s="58">
        <f t="shared" ca="1" si="0"/>
        <v>45428</v>
      </c>
      <c r="AJ7" s="59">
        <f t="shared" ca="1" si="0"/>
        <v>45429</v>
      </c>
      <c r="AK7" s="58">
        <f ca="1">AJ7+1</f>
        <v>45430</v>
      </c>
      <c r="AL7" s="58">
        <f ca="1">AK7+1</f>
        <v>45431</v>
      </c>
      <c r="AM7" s="58">
        <f t="shared" ca="1" si="0"/>
        <v>45432</v>
      </c>
      <c r="AN7" s="58">
        <f t="shared" ca="1" si="0"/>
        <v>45433</v>
      </c>
      <c r="AO7" s="58">
        <f t="shared" ca="1" si="0"/>
        <v>45434</v>
      </c>
      <c r="AP7" s="58">
        <f t="shared" ca="1" si="0"/>
        <v>45435</v>
      </c>
      <c r="AQ7" s="59">
        <f t="shared" ca="1" si="0"/>
        <v>45436</v>
      </c>
      <c r="AR7" s="58">
        <f ca="1">AQ7+1</f>
        <v>45437</v>
      </c>
      <c r="AS7" s="58">
        <f ca="1">AR7+1</f>
        <v>45438</v>
      </c>
      <c r="AT7" s="58">
        <f t="shared" ca="1" si="0"/>
        <v>45439</v>
      </c>
      <c r="AU7" s="58">
        <f t="shared" ca="1" si="0"/>
        <v>45440</v>
      </c>
      <c r="AV7" s="58">
        <f t="shared" ca="1" si="0"/>
        <v>45441</v>
      </c>
      <c r="AW7" s="58">
        <f t="shared" ca="1" si="0"/>
        <v>45442</v>
      </c>
      <c r="AX7" s="59">
        <f t="shared" ca="1" si="0"/>
        <v>45443</v>
      </c>
      <c r="AY7" s="58">
        <f ca="1">AX7+1</f>
        <v>45444</v>
      </c>
      <c r="AZ7" s="58">
        <f ca="1">AY7+1</f>
        <v>45445</v>
      </c>
      <c r="BA7" s="58">
        <f t="shared" ref="BA7:BE7" ca="1" si="1">AZ7+1</f>
        <v>45446</v>
      </c>
      <c r="BB7" s="58">
        <f t="shared" ca="1" si="1"/>
        <v>45447</v>
      </c>
      <c r="BC7" s="58">
        <f t="shared" ca="1" si="1"/>
        <v>45448</v>
      </c>
      <c r="BD7" s="58">
        <f t="shared" ca="1" si="1"/>
        <v>45449</v>
      </c>
      <c r="BE7" s="59">
        <f t="shared" ca="1" si="1"/>
        <v>45450</v>
      </c>
      <c r="BF7" s="58">
        <f ca="1">BE7+1</f>
        <v>45451</v>
      </c>
      <c r="BG7" s="58">
        <f ca="1">BF7+1</f>
        <v>45452</v>
      </c>
      <c r="BH7" s="58">
        <f t="shared" ref="BH7:BL7" ca="1" si="2">BG7+1</f>
        <v>45453</v>
      </c>
      <c r="BI7" s="58">
        <f t="shared" ca="1" si="2"/>
        <v>45454</v>
      </c>
      <c r="BJ7" s="58">
        <f t="shared" ca="1" si="2"/>
        <v>45455</v>
      </c>
      <c r="BK7" s="58">
        <f t="shared" ca="1" si="2"/>
        <v>45456</v>
      </c>
      <c r="BL7" s="60">
        <f t="shared" ca="1" si="2"/>
        <v>45457</v>
      </c>
      <c r="BM7" s="26"/>
    </row>
    <row r="8" spans="1:68" ht="19.899999999999999" customHeight="1" x14ac:dyDescent="0.25">
      <c r="A8" s="7"/>
      <c r="B8" s="42"/>
      <c r="C8" s="42"/>
      <c r="D8" s="42"/>
      <c r="E8" s="23"/>
      <c r="F8" s="23"/>
      <c r="G8" s="23"/>
      <c r="H8" s="23"/>
      <c r="I8" s="61"/>
      <c r="J8" s="62"/>
      <c r="K8" s="62"/>
      <c r="L8" s="62"/>
      <c r="M8" s="62"/>
      <c r="N8" s="62"/>
      <c r="O8" s="62"/>
      <c r="P8" s="61"/>
      <c r="Q8" s="62"/>
      <c r="R8" s="62"/>
      <c r="S8" s="62"/>
      <c r="T8" s="62"/>
      <c r="U8" s="62"/>
      <c r="V8" s="62"/>
      <c r="W8" s="61"/>
      <c r="X8" s="62"/>
      <c r="Y8" s="62"/>
      <c r="Z8" s="62"/>
      <c r="AA8" s="62"/>
      <c r="AB8" s="62"/>
      <c r="AC8" s="62"/>
      <c r="AD8" s="61"/>
      <c r="AE8" s="62"/>
      <c r="AF8" s="62"/>
      <c r="AG8" s="62"/>
      <c r="AH8" s="62"/>
      <c r="AI8" s="62"/>
      <c r="AJ8" s="62"/>
      <c r="AK8" s="61"/>
      <c r="AL8" s="62"/>
      <c r="AM8" s="62"/>
      <c r="AN8" s="62"/>
      <c r="AO8" s="62"/>
      <c r="AP8" s="62"/>
      <c r="AQ8" s="62"/>
      <c r="AR8" s="61"/>
      <c r="AS8" s="62"/>
      <c r="AT8" s="62"/>
      <c r="AU8" s="62"/>
      <c r="AV8" s="62"/>
      <c r="AW8" s="62"/>
      <c r="AX8" s="62"/>
      <c r="AY8" s="61"/>
      <c r="AZ8" s="62"/>
      <c r="BA8" s="62"/>
      <c r="BB8" s="62"/>
      <c r="BC8" s="62"/>
      <c r="BD8" s="62"/>
      <c r="BE8" s="62"/>
      <c r="BF8" s="61"/>
      <c r="BG8" s="62"/>
      <c r="BH8" s="62"/>
      <c r="BI8" s="62"/>
      <c r="BJ8" s="62"/>
      <c r="BK8" s="62"/>
      <c r="BL8" s="63"/>
      <c r="BM8" s="26"/>
    </row>
    <row r="9" spans="1:68" ht="40.15" customHeight="1" x14ac:dyDescent="0.25">
      <c r="A9" s="7"/>
      <c r="B9" s="54" t="s">
        <v>5</v>
      </c>
      <c r="C9" s="55" t="s">
        <v>16</v>
      </c>
      <c r="D9" s="55" t="s">
        <v>23</v>
      </c>
      <c r="E9" s="55" t="s">
        <v>25</v>
      </c>
      <c r="F9" s="55" t="s">
        <v>26</v>
      </c>
      <c r="G9" s="55" t="s">
        <v>28</v>
      </c>
      <c r="H9" s="39"/>
      <c r="I9" s="31" t="str">
        <f t="shared" ref="I9:BL9" ca="1" si="3">LEFT(TEXT(I7,"ddd"),1)</f>
        <v>s</v>
      </c>
      <c r="J9" s="31" t="str">
        <f t="shared" ca="1" si="3"/>
        <v>d</v>
      </c>
      <c r="K9" s="31" t="str">
        <f t="shared" ca="1" si="3"/>
        <v>l</v>
      </c>
      <c r="L9" s="31" t="str">
        <f t="shared" ca="1" si="3"/>
        <v>m</v>
      </c>
      <c r="M9" s="31" t="str">
        <f t="shared" ca="1" si="3"/>
        <v>m</v>
      </c>
      <c r="N9" s="31" t="str">
        <f t="shared" ca="1" si="3"/>
        <v>j</v>
      </c>
      <c r="O9" s="31" t="str">
        <f t="shared" ca="1" si="3"/>
        <v>v</v>
      </c>
      <c r="P9" s="31" t="str">
        <f t="shared" ca="1" si="3"/>
        <v>s</v>
      </c>
      <c r="Q9" s="31" t="str">
        <f t="shared" ca="1" si="3"/>
        <v>d</v>
      </c>
      <c r="R9" s="31" t="str">
        <f t="shared" ca="1" si="3"/>
        <v>l</v>
      </c>
      <c r="S9" s="31" t="str">
        <f t="shared" ca="1" si="3"/>
        <v>m</v>
      </c>
      <c r="T9" s="31" t="str">
        <f t="shared" ca="1" si="3"/>
        <v>m</v>
      </c>
      <c r="U9" s="31" t="str">
        <f t="shared" ca="1" si="3"/>
        <v>j</v>
      </c>
      <c r="V9" s="31" t="str">
        <f t="shared" ca="1" si="3"/>
        <v>v</v>
      </c>
      <c r="W9" s="31" t="str">
        <f t="shared" ca="1" si="3"/>
        <v>s</v>
      </c>
      <c r="X9" s="31" t="str">
        <f t="shared" ca="1" si="3"/>
        <v>d</v>
      </c>
      <c r="Y9" s="31" t="str">
        <f t="shared" ca="1" si="3"/>
        <v>l</v>
      </c>
      <c r="Z9" s="31" t="str">
        <f t="shared" ca="1" si="3"/>
        <v>m</v>
      </c>
      <c r="AA9" s="31" t="str">
        <f t="shared" ca="1" si="3"/>
        <v>m</v>
      </c>
      <c r="AB9" s="31" t="str">
        <f t="shared" ca="1" si="3"/>
        <v>j</v>
      </c>
      <c r="AC9" s="31" t="str">
        <f t="shared" ca="1" si="3"/>
        <v>v</v>
      </c>
      <c r="AD9" s="31" t="str">
        <f t="shared" ca="1" si="3"/>
        <v>s</v>
      </c>
      <c r="AE9" s="31" t="str">
        <f t="shared" ca="1" si="3"/>
        <v>d</v>
      </c>
      <c r="AF9" s="31" t="str">
        <f t="shared" ca="1" si="3"/>
        <v>l</v>
      </c>
      <c r="AG9" s="31" t="str">
        <f t="shared" ca="1" si="3"/>
        <v>m</v>
      </c>
      <c r="AH9" s="31" t="str">
        <f t="shared" ca="1" si="3"/>
        <v>m</v>
      </c>
      <c r="AI9" s="31" t="str">
        <f t="shared" ca="1" si="3"/>
        <v>j</v>
      </c>
      <c r="AJ9" s="31" t="str">
        <f t="shared" ca="1" si="3"/>
        <v>v</v>
      </c>
      <c r="AK9" s="31" t="str">
        <f t="shared" ca="1" si="3"/>
        <v>s</v>
      </c>
      <c r="AL9" s="31" t="str">
        <f t="shared" ca="1" si="3"/>
        <v>d</v>
      </c>
      <c r="AM9" s="31" t="str">
        <f t="shared" ca="1" si="3"/>
        <v>l</v>
      </c>
      <c r="AN9" s="31" t="str">
        <f t="shared" ca="1" si="3"/>
        <v>m</v>
      </c>
      <c r="AO9" s="31" t="str">
        <f t="shared" ca="1" si="3"/>
        <v>m</v>
      </c>
      <c r="AP9" s="31" t="str">
        <f t="shared" ca="1" si="3"/>
        <v>j</v>
      </c>
      <c r="AQ9" s="31" t="str">
        <f t="shared" ca="1" si="3"/>
        <v>v</v>
      </c>
      <c r="AR9" s="31" t="str">
        <f t="shared" ca="1" si="3"/>
        <v>s</v>
      </c>
      <c r="AS9" s="31" t="str">
        <f t="shared" ca="1" si="3"/>
        <v>d</v>
      </c>
      <c r="AT9" s="31" t="str">
        <f t="shared" ca="1" si="3"/>
        <v>l</v>
      </c>
      <c r="AU9" s="31" t="str">
        <f t="shared" ca="1" si="3"/>
        <v>m</v>
      </c>
      <c r="AV9" s="31" t="str">
        <f t="shared" ca="1" si="3"/>
        <v>m</v>
      </c>
      <c r="AW9" s="31" t="str">
        <f t="shared" ca="1" si="3"/>
        <v>j</v>
      </c>
      <c r="AX9" s="31" t="str">
        <f t="shared" ca="1" si="3"/>
        <v>v</v>
      </c>
      <c r="AY9" s="31" t="str">
        <f t="shared" ca="1" si="3"/>
        <v>s</v>
      </c>
      <c r="AZ9" s="31" t="str">
        <f t="shared" ca="1" si="3"/>
        <v>d</v>
      </c>
      <c r="BA9" s="31" t="str">
        <f t="shared" ca="1" si="3"/>
        <v>l</v>
      </c>
      <c r="BB9" s="31" t="str">
        <f t="shared" ca="1" si="3"/>
        <v>m</v>
      </c>
      <c r="BC9" s="31" t="str">
        <f t="shared" ca="1" si="3"/>
        <v>m</v>
      </c>
      <c r="BD9" s="31" t="str">
        <f t="shared" ca="1" si="3"/>
        <v>j</v>
      </c>
      <c r="BE9" s="31" t="str">
        <f t="shared" ca="1" si="3"/>
        <v>v</v>
      </c>
      <c r="BF9" s="31" t="str">
        <f t="shared" ca="1" si="3"/>
        <v>s</v>
      </c>
      <c r="BG9" s="31" t="str">
        <f t="shared" ca="1" si="3"/>
        <v>d</v>
      </c>
      <c r="BH9" s="31" t="str">
        <f t="shared" ca="1" si="3"/>
        <v>l</v>
      </c>
      <c r="BI9" s="31" t="str">
        <f t="shared" ca="1" si="3"/>
        <v>m</v>
      </c>
      <c r="BJ9" s="31" t="str">
        <f t="shared" ca="1" si="3"/>
        <v>m</v>
      </c>
      <c r="BK9" s="31" t="str">
        <f t="shared" ca="1" si="3"/>
        <v>j</v>
      </c>
      <c r="BL9" s="31" t="str">
        <f t="shared" ca="1" si="3"/>
        <v>v</v>
      </c>
      <c r="BM9" s="26"/>
    </row>
    <row r="10" spans="1:68" ht="30" hidden="1" customHeight="1" thickBot="1" x14ac:dyDescent="0.3">
      <c r="B10" s="13"/>
      <c r="C10" s="10"/>
      <c r="D10" s="9"/>
      <c r="E10" s="10"/>
      <c r="F10" s="11"/>
      <c r="G10" s="12"/>
      <c r="H10" s="26"/>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26"/>
    </row>
    <row r="11" spans="1:68" s="1" customFormat="1" ht="40.15" customHeight="1" x14ac:dyDescent="0.25">
      <c r="A11" s="7"/>
      <c r="B11" s="56" t="s">
        <v>6</v>
      </c>
      <c r="C11" s="16"/>
      <c r="D11" s="16"/>
      <c r="E11" s="17"/>
      <c r="F11" s="18"/>
      <c r="G11" s="19"/>
      <c r="H11" s="14"/>
      <c r="I11" s="38"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M11" s="22"/>
      <c r="BP11" s="32"/>
    </row>
    <row r="12" spans="1:68" s="1" customFormat="1" ht="40.15" customHeight="1" x14ac:dyDescent="0.25">
      <c r="A12" s="7"/>
      <c r="B12" s="20" t="s">
        <v>7</v>
      </c>
      <c r="C12" s="16" t="s">
        <v>17</v>
      </c>
      <c r="D12" s="16" t="s">
        <v>24</v>
      </c>
      <c r="E12" s="17">
        <v>0.25</v>
      </c>
      <c r="F12" s="18">
        <f ca="1">TODAY()</f>
        <v>45401</v>
      </c>
      <c r="G12" s="19">
        <v>3</v>
      </c>
      <c r="H12" s="14"/>
      <c r="I12" s="38">
        <f ca="1">IF(AND($C12="Objetivo",I$7&gt;=$F12,I$7&lt;=$F12+$G12-1),2,IF(AND($C12="Hito",I$7&gt;=$F12,I$7&lt;=$F12+$G12-1),1,""))</f>
        <v>2</v>
      </c>
      <c r="J12" s="21">
        <f t="shared" ca="1" si="4"/>
        <v>2</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c r="BM12" s="22"/>
    </row>
    <row r="13" spans="1:68" s="1" customFormat="1" ht="40.15" customHeight="1" x14ac:dyDescent="0.25">
      <c r="A13" s="7"/>
      <c r="B13" s="20" t="s">
        <v>8</v>
      </c>
      <c r="C13" s="16" t="s">
        <v>18</v>
      </c>
      <c r="D13" s="16"/>
      <c r="E13" s="17"/>
      <c r="F13" s="18">
        <f ca="1">TODAY()+5</f>
        <v>45406</v>
      </c>
      <c r="G13" s="19">
        <v>1</v>
      </c>
      <c r="H13" s="14"/>
      <c r="I13" s="38" t="str">
        <f t="shared" ref="I13:X28" ca="1" si="8">IF(AND($C13="Objetivo",I$7&gt;=$F13,I$7&lt;=$F13+$G13-1),2,IF(AND($C13="Hito",I$7&gt;=$F13,I$7&lt;=$F13+$G13-1),1,""))</f>
        <v/>
      </c>
      <c r="J13" s="21" t="str">
        <f t="shared" ca="1" si="4"/>
        <v/>
      </c>
      <c r="K13" s="21" t="str">
        <f t="shared" ca="1" si="4"/>
        <v/>
      </c>
      <c r="L13" s="21" t="str">
        <f t="shared" ca="1" si="4"/>
        <v/>
      </c>
      <c r="M13" s="21">
        <f t="shared" ca="1" si="4"/>
        <v>1</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c r="BM13" s="22"/>
    </row>
    <row r="14" spans="1:68" s="1" customFormat="1" ht="40.15" customHeight="1" x14ac:dyDescent="0.25">
      <c r="A14" s="6"/>
      <c r="B14" s="20" t="s">
        <v>9</v>
      </c>
      <c r="C14" s="16" t="s">
        <v>19</v>
      </c>
      <c r="D14" s="16"/>
      <c r="E14" s="17">
        <v>0.5</v>
      </c>
      <c r="F14" s="18">
        <f ca="1">F12-3</f>
        <v>45398</v>
      </c>
      <c r="G14" s="19">
        <v>10</v>
      </c>
      <c r="H14" s="14"/>
      <c r="I14" s="38"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c r="BM14" s="22"/>
    </row>
    <row r="15" spans="1:68" s="1" customFormat="1" ht="40.15" customHeight="1" x14ac:dyDescent="0.25">
      <c r="A15" s="6"/>
      <c r="B15" s="20" t="s">
        <v>10</v>
      </c>
      <c r="C15" s="16" t="s">
        <v>18</v>
      </c>
      <c r="D15" s="16"/>
      <c r="E15" s="17"/>
      <c r="F15" s="18">
        <f ca="1">F12+20</f>
        <v>45421</v>
      </c>
      <c r="G15" s="19">
        <v>1</v>
      </c>
      <c r="H15" s="14"/>
      <c r="I15" s="38"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f t="shared" ca="1" si="5"/>
        <v>1</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c r="BM15" s="22"/>
    </row>
    <row r="16" spans="1:68" s="1" customFormat="1" ht="40.15" customHeight="1" x14ac:dyDescent="0.25">
      <c r="A16" s="6"/>
      <c r="B16" s="20" t="s">
        <v>11</v>
      </c>
      <c r="C16" s="16" t="s">
        <v>20</v>
      </c>
      <c r="D16" s="16"/>
      <c r="E16" s="17">
        <v>0.1</v>
      </c>
      <c r="F16" s="18">
        <f ca="1">F12+6</f>
        <v>45407</v>
      </c>
      <c r="G16" s="19">
        <v>6</v>
      </c>
      <c r="H16" s="14"/>
      <c r="I16" s="38"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c r="BM16" s="22"/>
    </row>
    <row r="17" spans="1:65" s="1" customFormat="1" ht="40.15" customHeight="1" x14ac:dyDescent="0.25">
      <c r="A17" s="7"/>
      <c r="B17" s="56" t="s">
        <v>12</v>
      </c>
      <c r="C17" s="16"/>
      <c r="D17" s="16"/>
      <c r="E17" s="17"/>
      <c r="F17" s="18"/>
      <c r="G17" s="19"/>
      <c r="H17" s="14"/>
      <c r="I17" s="38"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c r="BM17" s="22"/>
    </row>
    <row r="18" spans="1:65" s="1" customFormat="1" ht="40.15" customHeight="1" x14ac:dyDescent="0.25">
      <c r="A18" s="7"/>
      <c r="B18" s="20" t="s">
        <v>7</v>
      </c>
      <c r="C18" s="16" t="s">
        <v>21</v>
      </c>
      <c r="D18" s="16"/>
      <c r="E18" s="17">
        <v>0.6</v>
      </c>
      <c r="F18" s="18">
        <f ca="1">F12+6</f>
        <v>45407</v>
      </c>
      <c r="G18" s="19">
        <v>13</v>
      </c>
      <c r="H18" s="14"/>
      <c r="I18" s="38"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c r="BM18" s="22"/>
    </row>
    <row r="19" spans="1:65" s="1" customFormat="1" ht="40.15" customHeight="1" x14ac:dyDescent="0.25">
      <c r="A19" s="6"/>
      <c r="B19" s="20" t="s">
        <v>8</v>
      </c>
      <c r="C19" s="16" t="s">
        <v>22</v>
      </c>
      <c r="D19" s="16"/>
      <c r="E19" s="17">
        <v>0.5</v>
      </c>
      <c r="F19" s="18">
        <f ca="1">F18+2</f>
        <v>45409</v>
      </c>
      <c r="G19" s="19">
        <v>9</v>
      </c>
      <c r="H19" s="14"/>
      <c r="I19" s="38"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c r="BM19" s="22"/>
    </row>
    <row r="20" spans="1:65" s="1" customFormat="1" ht="40.15" customHeight="1" x14ac:dyDescent="0.25">
      <c r="A20" s="6"/>
      <c r="B20" s="20" t="s">
        <v>9</v>
      </c>
      <c r="C20" s="16" t="s">
        <v>19</v>
      </c>
      <c r="D20" s="16"/>
      <c r="E20" s="17">
        <v>0.33</v>
      </c>
      <c r="F20" s="18">
        <f ca="1">F19+5</f>
        <v>45414</v>
      </c>
      <c r="G20" s="19">
        <v>11</v>
      </c>
      <c r="H20" s="14"/>
      <c r="I20" s="38"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c r="BM20" s="22"/>
    </row>
    <row r="21" spans="1:65" s="1" customFormat="1" ht="40.15" customHeight="1" x14ac:dyDescent="0.25">
      <c r="A21" s="6"/>
      <c r="B21" s="20" t="s">
        <v>10</v>
      </c>
      <c r="C21" s="16" t="s">
        <v>18</v>
      </c>
      <c r="D21" s="16"/>
      <c r="E21" s="17"/>
      <c r="F21" s="18">
        <f ca="1">F20+2</f>
        <v>45416</v>
      </c>
      <c r="G21" s="19">
        <v>1</v>
      </c>
      <c r="H21" s="14"/>
      <c r="I21" s="38"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f t="shared" ca="1" si="4"/>
        <v>1</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c r="BM21" s="22"/>
    </row>
    <row r="22" spans="1:65" s="1" customFormat="1" ht="40.15" customHeight="1" x14ac:dyDescent="0.25">
      <c r="A22" s="6"/>
      <c r="B22" s="20" t="s">
        <v>11</v>
      </c>
      <c r="C22" s="16"/>
      <c r="D22" s="16"/>
      <c r="E22" s="17"/>
      <c r="F22" s="18">
        <f ca="1">F21+1</f>
        <v>45417</v>
      </c>
      <c r="G22" s="19">
        <v>24</v>
      </c>
      <c r="H22" s="14"/>
      <c r="I22" s="38"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c r="BM22" s="22"/>
    </row>
    <row r="23" spans="1:65" s="1" customFormat="1" ht="40.15" customHeight="1" x14ac:dyDescent="0.25">
      <c r="A23" s="6"/>
      <c r="B23" s="56" t="s">
        <v>13</v>
      </c>
      <c r="C23" s="16"/>
      <c r="D23" s="16"/>
      <c r="E23" s="17"/>
      <c r="F23" s="18"/>
      <c r="G23" s="19"/>
      <c r="H23" s="14"/>
      <c r="I23" s="38"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c r="BM23" s="22"/>
    </row>
    <row r="24" spans="1:65" s="1" customFormat="1" ht="40.15" customHeight="1" x14ac:dyDescent="0.25">
      <c r="A24" s="6"/>
      <c r="B24" s="20" t="s">
        <v>7</v>
      </c>
      <c r="C24" s="16" t="s">
        <v>22</v>
      </c>
      <c r="D24" s="16"/>
      <c r="E24" s="17"/>
      <c r="F24" s="18">
        <f ca="1">F12+15</f>
        <v>45416</v>
      </c>
      <c r="G24" s="19">
        <v>4</v>
      </c>
      <c r="H24" s="14"/>
      <c r="I24" s="38"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c r="BM24" s="22"/>
    </row>
    <row r="25" spans="1:65" s="1" customFormat="1" ht="40.15" customHeight="1" x14ac:dyDescent="0.25">
      <c r="A25" s="6"/>
      <c r="B25" s="20" t="s">
        <v>8</v>
      </c>
      <c r="C25" s="16" t="s">
        <v>20</v>
      </c>
      <c r="D25" s="16"/>
      <c r="E25" s="17"/>
      <c r="F25" s="18">
        <f ca="1">F24+3</f>
        <v>45419</v>
      </c>
      <c r="G25" s="19">
        <v>14</v>
      </c>
      <c r="H25" s="14"/>
      <c r="I25" s="38"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c r="BM25" s="22"/>
    </row>
    <row r="26" spans="1:65" s="1" customFormat="1" ht="40.15" customHeight="1" x14ac:dyDescent="0.25">
      <c r="A26" s="6"/>
      <c r="B26" s="20" t="s">
        <v>9</v>
      </c>
      <c r="C26" s="16" t="s">
        <v>22</v>
      </c>
      <c r="D26" s="16"/>
      <c r="E26" s="17"/>
      <c r="F26" s="18">
        <f ca="1">F25+15</f>
        <v>45434</v>
      </c>
      <c r="G26" s="19">
        <v>6</v>
      </c>
      <c r="H26" s="14"/>
      <c r="I26" s="38"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c r="BM26" s="22"/>
    </row>
    <row r="27" spans="1:65" s="1" customFormat="1" ht="40.15" customHeight="1" x14ac:dyDescent="0.25">
      <c r="A27" s="6"/>
      <c r="B27" s="20" t="s">
        <v>10</v>
      </c>
      <c r="C27" s="16" t="s">
        <v>17</v>
      </c>
      <c r="D27" s="16"/>
      <c r="E27" s="17"/>
      <c r="F27" s="18">
        <f ca="1">F21+22</f>
        <v>45438</v>
      </c>
      <c r="G27" s="19">
        <v>3</v>
      </c>
      <c r="H27" s="14"/>
      <c r="I27" s="38"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f t="shared" ca="1" si="9"/>
        <v>2</v>
      </c>
      <c r="AT27" s="21">
        <f t="shared" ca="1" si="9"/>
        <v>2</v>
      </c>
      <c r="AU27" s="21">
        <f t="shared" ca="1" si="9"/>
        <v>2</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c r="BM27" s="22"/>
    </row>
    <row r="28" spans="1:65" s="1" customFormat="1" ht="40.15" customHeight="1" x14ac:dyDescent="0.25">
      <c r="A28" s="6"/>
      <c r="B28" s="20" t="s">
        <v>11</v>
      </c>
      <c r="C28" s="16" t="s">
        <v>19</v>
      </c>
      <c r="D28" s="16"/>
      <c r="E28" s="17"/>
      <c r="F28" s="18">
        <f ca="1">F16</f>
        <v>45407</v>
      </c>
      <c r="G28" s="19">
        <v>19</v>
      </c>
      <c r="H28" s="14"/>
      <c r="I28" s="38"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c r="BM28" s="22"/>
    </row>
    <row r="29" spans="1:65" s="1" customFormat="1" ht="40.15" customHeight="1" x14ac:dyDescent="0.25">
      <c r="A29" s="6"/>
      <c r="B29" s="56" t="s">
        <v>14</v>
      </c>
      <c r="C29" s="16"/>
      <c r="D29" s="16"/>
      <c r="E29" s="17"/>
      <c r="F29" s="18"/>
      <c r="G29" s="19"/>
      <c r="H29" s="14"/>
      <c r="I29" s="38"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c r="BM29" s="22"/>
    </row>
    <row r="30" spans="1:65" s="1" customFormat="1" ht="40.15" customHeight="1" x14ac:dyDescent="0.25">
      <c r="A30" s="6"/>
      <c r="B30" s="20" t="s">
        <v>7</v>
      </c>
      <c r="C30" s="16"/>
      <c r="D30" s="16"/>
      <c r="E30" s="17"/>
      <c r="F30" s="18">
        <f ca="1">F27+3</f>
        <v>45441</v>
      </c>
      <c r="G30" s="19">
        <v>15</v>
      </c>
      <c r="H30" s="14"/>
      <c r="I30" s="38"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c r="BM30" s="22"/>
    </row>
    <row r="31" spans="1:65" s="1" customFormat="1" ht="40.15" customHeight="1" x14ac:dyDescent="0.25">
      <c r="A31" s="6"/>
      <c r="B31" s="20" t="s">
        <v>8</v>
      </c>
      <c r="C31" s="16"/>
      <c r="D31" s="16"/>
      <c r="E31" s="17"/>
      <c r="F31" s="18">
        <f ca="1">F30+14</f>
        <v>45455</v>
      </c>
      <c r="G31" s="19">
        <v>5</v>
      </c>
      <c r="H31" s="14"/>
      <c r="I31" s="38"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c r="BM31" s="22"/>
    </row>
    <row r="32" spans="1:65" s="1" customFormat="1" ht="40.15" customHeight="1" x14ac:dyDescent="0.25">
      <c r="A32" s="6"/>
      <c r="B32" s="20" t="s">
        <v>9</v>
      </c>
      <c r="C32" s="16" t="s">
        <v>18</v>
      </c>
      <c r="D32" s="16"/>
      <c r="E32" s="17"/>
      <c r="F32" s="18">
        <f ca="1">F31+42</f>
        <v>45497</v>
      </c>
      <c r="G32" s="19">
        <v>1</v>
      </c>
      <c r="H32" s="14"/>
      <c r="I32" s="38"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c r="BM32" s="22"/>
    </row>
    <row r="33" spans="1:65" s="1" customFormat="1" ht="40.15" customHeight="1" x14ac:dyDescent="0.25">
      <c r="A33" s="6"/>
      <c r="B33" s="20" t="s">
        <v>10</v>
      </c>
      <c r="C33" s="16"/>
      <c r="D33" s="16"/>
      <c r="E33" s="17"/>
      <c r="F33" s="18"/>
      <c r="G33" s="19"/>
      <c r="H33" s="14"/>
      <c r="I33" s="38"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c r="BM33" s="22"/>
    </row>
    <row r="34" spans="1:65" s="1" customFormat="1" ht="40.15" customHeight="1" x14ac:dyDescent="0.25">
      <c r="A34" s="6"/>
      <c r="B34" s="20" t="s">
        <v>11</v>
      </c>
      <c r="C34" s="16"/>
      <c r="D34" s="16"/>
      <c r="E34" s="17"/>
      <c r="F34" s="18"/>
      <c r="G34" s="19"/>
      <c r="H34" s="14"/>
      <c r="I34" s="38"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c r="BM34" s="22"/>
    </row>
    <row r="35" spans="1:65" s="1" customFormat="1" ht="40.15" customHeight="1" x14ac:dyDescent="0.25">
      <c r="A35" s="6"/>
      <c r="B35" s="20"/>
      <c r="C35" s="16"/>
      <c r="D35" s="16"/>
      <c r="E35" s="17"/>
      <c r="F35" s="18"/>
      <c r="G35" s="19"/>
      <c r="H35" s="14"/>
      <c r="I35" s="38"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50"/>
    </row>
    <row r="36" spans="1:65" s="1" customFormat="1" ht="40.15" customHeight="1" x14ac:dyDescent="0.25">
      <c r="A36" s="7"/>
      <c r="B36" s="53" t="s">
        <v>15</v>
      </c>
      <c r="C36" s="46"/>
      <c r="D36" s="46"/>
      <c r="E36" s="26"/>
      <c r="F36" s="47"/>
      <c r="G36" s="48"/>
      <c r="H36" s="14"/>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22"/>
    </row>
    <row r="37" spans="1:65" ht="30" customHeight="1" x14ac:dyDescent="0.25">
      <c r="D37" s="4"/>
      <c r="G37" s="8"/>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2" priority="4">
      <formula>I$7&lt;=EOMONTH($I$7,0)</formula>
    </cfRule>
  </conditionalFormatting>
  <conditionalFormatting sqref="I6:BL6">
    <cfRule type="expression" dxfId="21" priority="2">
      <formula>AND(I$7&lt;=EOMONTH($I$7,1),I$7&gt;EOMONTH($I$7,0))</formula>
    </cfRule>
  </conditionalFormatting>
  <conditionalFormatting sqref="I7:BL36">
    <cfRule type="expression" dxfId="20" priority="1">
      <formula>AND(TODAY()&gt;=I$7,TODAY()&lt;J$7)</formula>
    </cfRule>
  </conditionalFormatting>
  <conditionalFormatting sqref="I10:BL35">
    <cfRule type="expression" dxfId="19" priority="7" stopIfTrue="1">
      <formula>AND($C10="Riesgo bajo",I$7&gt;=$F10,I$7&lt;=$F10+$G10-1)</formula>
    </cfRule>
    <cfRule type="expression" dxfId="18" priority="8" stopIfTrue="1">
      <formula>AND($C10="Riesgo alto",I$7&gt;=$F10,I$7&lt;=$F10+$G10-1)</formula>
    </cfRule>
    <cfRule type="expression" dxfId="17" priority="9" stopIfTrue="1">
      <formula>AND($C10="Según lo previsto",I$7&gt;=$F10,I$7&lt;=$F10+$G10-1)</formula>
    </cfRule>
    <cfRule type="expression" dxfId="16" priority="10" stopIfTrue="1">
      <formula>AND($C10="Riesgo medio",I$7&gt;=$F10,I$7&lt;=$F10+$G10-1)</formula>
    </cfRule>
    <cfRule type="expression" dxfId="15" priority="11" stopIfTrue="1">
      <formula>AND(LEN($C10)=0,I$7&gt;=$F10,I$7&lt;=$F10+$G10-1)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64</xdr:col>
                    <xdr:colOff>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E96-9D19-40A4-A07A-C1C605C39FC0}">
  <dimension ref="A1:BP72"/>
  <sheetViews>
    <sheetView tabSelected="1" topLeftCell="E2" workbookViewId="0">
      <selection activeCell="BA16" sqref="BA16"/>
    </sheetView>
  </sheetViews>
  <sheetFormatPr baseColWidth="10" defaultColWidth="8.85546875" defaultRowHeight="30" customHeight="1" x14ac:dyDescent="0.25"/>
  <cols>
    <col min="1" max="1" width="4.7109375" style="6" customWidth="1"/>
    <col min="2" max="2" width="36.7109375" customWidth="1"/>
    <col min="3" max="3" width="17.7109375" customWidth="1"/>
    <col min="4" max="4" width="20.5703125" customWidth="1"/>
    <col min="5" max="5" width="15.7109375" customWidth="1"/>
    <col min="6" max="6" width="12.7109375" style="2" customWidth="1"/>
    <col min="7" max="7" width="10.42578125" customWidth="1"/>
    <col min="8" max="8" width="2.7109375" customWidth="1"/>
    <col min="9" max="55" width="5.7109375" customWidth="1"/>
    <col min="56" max="56" width="76.7109375" customWidth="1"/>
    <col min="57" max="65" width="5.7109375" customWidth="1"/>
  </cols>
  <sheetData>
    <row r="1" spans="1:68" ht="25.15" customHeight="1" x14ac:dyDescent="0.25"/>
    <row r="2" spans="1:68" ht="49.9" customHeight="1" x14ac:dyDescent="0.25">
      <c r="A2" s="7"/>
      <c r="B2" s="78" t="s">
        <v>30</v>
      </c>
      <c r="C2" s="78"/>
      <c r="D2" s="78"/>
      <c r="E2" s="78"/>
      <c r="F2" s="78"/>
      <c r="G2" s="78"/>
      <c r="H2" s="78"/>
      <c r="I2" s="79"/>
      <c r="J2" s="79"/>
      <c r="K2" s="79"/>
      <c r="L2" s="79"/>
      <c r="M2" s="79"/>
      <c r="N2" s="79"/>
      <c r="O2" s="80"/>
      <c r="P2" s="81"/>
      <c r="Q2" s="81"/>
      <c r="R2" s="81"/>
      <c r="S2" s="81"/>
      <c r="T2" s="81"/>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row>
    <row r="3" spans="1:68" ht="19.899999999999999" customHeight="1" x14ac:dyDescent="0.25">
      <c r="A3" s="7"/>
      <c r="B3" s="33"/>
      <c r="C3" s="34"/>
      <c r="D3" s="35"/>
      <c r="E3" s="35"/>
      <c r="F3" s="36"/>
      <c r="G3" s="22"/>
      <c r="H3" s="22"/>
      <c r="I3" s="37"/>
      <c r="J3" s="22"/>
      <c r="K3" s="22"/>
      <c r="L3" s="22"/>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row>
    <row r="4" spans="1:68" ht="30" customHeight="1" x14ac:dyDescent="0.25">
      <c r="A4" s="7"/>
      <c r="B4" s="44" t="s">
        <v>61</v>
      </c>
      <c r="C4" s="41"/>
      <c r="D4" s="42"/>
      <c r="E4" s="23"/>
      <c r="F4" s="24"/>
      <c r="G4" s="25" t="s">
        <v>27</v>
      </c>
      <c r="H4" s="23"/>
      <c r="I4" s="82" t="s">
        <v>22</v>
      </c>
      <c r="J4" s="82"/>
      <c r="K4" s="82"/>
      <c r="L4" s="82"/>
      <c r="M4" s="26"/>
      <c r="N4" s="83" t="s">
        <v>19</v>
      </c>
      <c r="O4" s="83"/>
      <c r="P4" s="83"/>
      <c r="Q4" s="83"/>
      <c r="R4" s="26"/>
      <c r="S4" s="84" t="s">
        <v>20</v>
      </c>
      <c r="T4" s="84"/>
      <c r="U4" s="84"/>
      <c r="V4" s="84"/>
      <c r="W4" s="26"/>
      <c r="X4" s="76" t="s">
        <v>21</v>
      </c>
      <c r="Y4" s="76"/>
      <c r="Z4" s="76"/>
      <c r="AA4" s="76"/>
      <c r="AB4" s="26"/>
      <c r="AC4" s="85" t="s">
        <v>60</v>
      </c>
      <c r="AD4" s="85"/>
      <c r="AE4" s="85"/>
      <c r="AF4" s="85"/>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row>
    <row r="5" spans="1:68" ht="30" customHeight="1" x14ac:dyDescent="0.25">
      <c r="A5" s="7"/>
      <c r="B5" s="45" t="s">
        <v>62</v>
      </c>
      <c r="C5" s="43"/>
      <c r="D5" s="43"/>
      <c r="E5" s="26"/>
      <c r="F5" s="27"/>
      <c r="G5" s="26"/>
      <c r="H5" s="23"/>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row>
    <row r="6" spans="1:68" ht="30" customHeight="1" x14ac:dyDescent="0.35">
      <c r="A6" s="7"/>
      <c r="B6" s="40" t="s">
        <v>3</v>
      </c>
      <c r="C6" s="28" cm="1">
        <f t="array" aca="1" ref="C6" ca="1">IFERROR(IF(MIN(Hitos4352[Inicio])=0,TODAY(),B12(Hitos4352[Inicio])),TODAY())</f>
        <v>45401</v>
      </c>
      <c r="D6" s="64"/>
      <c r="E6" s="26"/>
      <c r="F6" s="27"/>
      <c r="G6" s="26"/>
      <c r="H6" s="23"/>
      <c r="I6" s="51" t="str">
        <f ca="1">TEXT(I7,"mmmm")</f>
        <v>abril</v>
      </c>
      <c r="J6" s="51"/>
      <c r="K6" s="51"/>
      <c r="L6" s="51"/>
      <c r="M6" s="51"/>
      <c r="N6" s="51"/>
      <c r="O6" s="51"/>
      <c r="P6" s="51" t="str">
        <f ca="1">IF(TEXT(P7,"mmmm")=I6,"",TEXT(P7,"mmmm"))</f>
        <v/>
      </c>
      <c r="Q6" s="51"/>
      <c r="R6" s="51"/>
      <c r="S6" s="51"/>
      <c r="T6" s="51"/>
      <c r="U6" s="51"/>
      <c r="V6" s="51"/>
      <c r="W6" s="51" t="str">
        <f ca="1">IF(OR(TEXT(W7,"mmmm")=P6,TEXT(W7,"mmmm")=I6),"",TEXT(W7,"mmmm"))</f>
        <v>mayo</v>
      </c>
      <c r="X6" s="51"/>
      <c r="Y6" s="51"/>
      <c r="Z6" s="51"/>
      <c r="AA6" s="51"/>
      <c r="AB6" s="51"/>
      <c r="AC6" s="51"/>
      <c r="AD6" s="51" t="str">
        <f ca="1">IF(OR(TEXT(AD7,"mmmm")=W6,TEXT(AD7,"mmmm")=P6,TEXT(AD7,"mmmm")=I6),"",TEXT(AD7,"mmmm"))</f>
        <v/>
      </c>
      <c r="AE6" s="51"/>
      <c r="AF6" s="51"/>
      <c r="AG6" s="51"/>
      <c r="AH6" s="51"/>
      <c r="AI6" s="51"/>
      <c r="AJ6" s="51"/>
      <c r="AK6" s="51" t="str">
        <f ca="1">IF(OR(TEXT(AK7,"mmmm")=AD6,TEXT(AK7,"mmmm")=W6,TEXT(AK7,"mmmm")=P6,TEXT(AK7,"mmmm")=I6),"",TEXT(AK7,"mmmm"))</f>
        <v/>
      </c>
      <c r="AL6" s="51"/>
      <c r="AM6" s="51"/>
      <c r="AN6" s="51"/>
      <c r="AO6" s="51"/>
      <c r="AP6" s="51"/>
      <c r="AQ6" s="51"/>
      <c r="AR6" s="51" t="str">
        <f ca="1">IF(OR(TEXT(AR7,"mmmm")=AK6,TEXT(AR7,"mmmm")=AD6,TEXT(AR7,"mmmm")=W6,TEXT(AR7,"mmmm")=P6),"",TEXT(AR7,"mmmm"))</f>
        <v/>
      </c>
      <c r="AS6" s="51"/>
      <c r="AT6" s="51"/>
      <c r="AU6" s="51"/>
      <c r="AV6" s="51"/>
      <c r="AW6" s="51"/>
      <c r="AX6" s="51"/>
      <c r="AY6" s="51" t="str">
        <f ca="1">IF(OR(TEXT(AY7,"mmmm")=AR6,TEXT(AY7,"mmmm")=AK6,TEXT(AY7,"mmmm")=AD6,TEXT(AY7,"mmmm")=W6),"",TEXT(AY7,"mmmm"))</f>
        <v/>
      </c>
      <c r="AZ6" s="51"/>
      <c r="BA6" s="51"/>
      <c r="BB6" s="52"/>
      <c r="BC6" s="49"/>
      <c r="BD6" s="65" t="s">
        <v>32</v>
      </c>
      <c r="BE6" s="49"/>
      <c r="BF6" s="49" t="str">
        <f ca="1">IF(OR(TEXT(BF7,"mmmm")=AY6,TEXT(BF7,"mmmm")=AR6,TEXT(BF7,"mmmm")=AK6,TEXT(BF7,"mmmm")=AD6),"",TEXT(BF7,"mmmm"))</f>
        <v>junio</v>
      </c>
      <c r="BG6" s="49"/>
      <c r="BH6" s="49"/>
      <c r="BI6" s="49"/>
      <c r="BJ6" s="49"/>
      <c r="BK6" s="49"/>
      <c r="BL6" s="49"/>
      <c r="BM6" s="26"/>
    </row>
    <row r="7" spans="1:68" ht="30" customHeight="1" x14ac:dyDescent="0.25">
      <c r="A7" s="7"/>
      <c r="B7" s="40" t="s">
        <v>4</v>
      </c>
      <c r="C7" s="29">
        <v>0</v>
      </c>
      <c r="D7" s="43"/>
      <c r="E7" s="23"/>
      <c r="F7" s="23"/>
      <c r="G7" s="23"/>
      <c r="H7" s="23"/>
      <c r="I7" s="57">
        <f ca="1">IFERROR(Inicio_del_proyecto+Incremento_de_desplazamiento,TODAY())</f>
        <v>45401</v>
      </c>
      <c r="J7" s="58">
        <f ca="1">I7+1</f>
        <v>45402</v>
      </c>
      <c r="K7" s="58">
        <f t="shared" ref="K7:AX7" ca="1" si="0">J7+1</f>
        <v>45403</v>
      </c>
      <c r="L7" s="58">
        <f t="shared" ca="1" si="0"/>
        <v>45404</v>
      </c>
      <c r="M7" s="58">
        <f t="shared" ca="1" si="0"/>
        <v>45405</v>
      </c>
      <c r="N7" s="58">
        <f t="shared" ca="1" si="0"/>
        <v>45406</v>
      </c>
      <c r="O7" s="59">
        <f t="shared" ca="1" si="0"/>
        <v>45407</v>
      </c>
      <c r="P7" s="58">
        <f ca="1">O7+1</f>
        <v>45408</v>
      </c>
      <c r="Q7" s="58">
        <f ca="1">P7+1</f>
        <v>45409</v>
      </c>
      <c r="R7" s="58">
        <f t="shared" ca="1" si="0"/>
        <v>45410</v>
      </c>
      <c r="S7" s="58">
        <f t="shared" ca="1" si="0"/>
        <v>45411</v>
      </c>
      <c r="T7" s="58">
        <f t="shared" ca="1" si="0"/>
        <v>45412</v>
      </c>
      <c r="U7" s="58">
        <f t="shared" ca="1" si="0"/>
        <v>45413</v>
      </c>
      <c r="V7" s="59">
        <f t="shared" ca="1" si="0"/>
        <v>45414</v>
      </c>
      <c r="W7" s="58">
        <f ca="1">V7+1</f>
        <v>45415</v>
      </c>
      <c r="X7" s="58">
        <f ca="1">W7+1</f>
        <v>45416</v>
      </c>
      <c r="Y7" s="58">
        <f t="shared" ca="1" si="0"/>
        <v>45417</v>
      </c>
      <c r="Z7" s="58">
        <f t="shared" ca="1" si="0"/>
        <v>45418</v>
      </c>
      <c r="AA7" s="58">
        <f t="shared" ca="1" si="0"/>
        <v>45419</v>
      </c>
      <c r="AB7" s="58">
        <f t="shared" ca="1" si="0"/>
        <v>45420</v>
      </c>
      <c r="AC7" s="59">
        <f t="shared" ca="1" si="0"/>
        <v>45421</v>
      </c>
      <c r="AD7" s="58">
        <f ca="1">AC7+1</f>
        <v>45422</v>
      </c>
      <c r="AE7" s="58">
        <f ca="1">AD7+1</f>
        <v>45423</v>
      </c>
      <c r="AF7" s="58">
        <f t="shared" ca="1" si="0"/>
        <v>45424</v>
      </c>
      <c r="AG7" s="58">
        <f t="shared" ca="1" si="0"/>
        <v>45425</v>
      </c>
      <c r="AH7" s="58">
        <f t="shared" ca="1" si="0"/>
        <v>45426</v>
      </c>
      <c r="AI7" s="58">
        <f t="shared" ca="1" si="0"/>
        <v>45427</v>
      </c>
      <c r="AJ7" s="59">
        <f t="shared" ca="1" si="0"/>
        <v>45428</v>
      </c>
      <c r="AK7" s="58">
        <f ca="1">AJ7+1</f>
        <v>45429</v>
      </c>
      <c r="AL7" s="58">
        <f ca="1">AK7+1</f>
        <v>45430</v>
      </c>
      <c r="AM7" s="58">
        <f t="shared" ca="1" si="0"/>
        <v>45431</v>
      </c>
      <c r="AN7" s="58">
        <f t="shared" ca="1" si="0"/>
        <v>45432</v>
      </c>
      <c r="AO7" s="58">
        <f t="shared" ca="1" si="0"/>
        <v>45433</v>
      </c>
      <c r="AP7" s="58">
        <f t="shared" ca="1" si="0"/>
        <v>45434</v>
      </c>
      <c r="AQ7" s="59">
        <f t="shared" ca="1" si="0"/>
        <v>45435</v>
      </c>
      <c r="AR7" s="58">
        <f ca="1">AQ7+1</f>
        <v>45436</v>
      </c>
      <c r="AS7" s="58">
        <f ca="1">AR7+1</f>
        <v>45437</v>
      </c>
      <c r="AT7" s="58">
        <f t="shared" ca="1" si="0"/>
        <v>45438</v>
      </c>
      <c r="AU7" s="58">
        <f t="shared" ca="1" si="0"/>
        <v>45439</v>
      </c>
      <c r="AV7" s="58">
        <f t="shared" ca="1" si="0"/>
        <v>45440</v>
      </c>
      <c r="AW7" s="58">
        <f t="shared" ca="1" si="0"/>
        <v>45441</v>
      </c>
      <c r="AX7" s="59">
        <f t="shared" ca="1" si="0"/>
        <v>45442</v>
      </c>
      <c r="AY7" s="58">
        <f ca="1">AX7+1</f>
        <v>45443</v>
      </c>
      <c r="AZ7" s="58">
        <f ca="1">AY7+1</f>
        <v>45444</v>
      </c>
      <c r="BA7" s="58">
        <f t="shared" ref="BA7:BE7" ca="1" si="1">AZ7+1</f>
        <v>45445</v>
      </c>
      <c r="BB7" s="58">
        <f t="shared" ca="1" si="1"/>
        <v>45446</v>
      </c>
      <c r="BC7" s="58">
        <f t="shared" ca="1" si="1"/>
        <v>45447</v>
      </c>
      <c r="BD7" s="58">
        <f t="shared" ca="1" si="1"/>
        <v>45448</v>
      </c>
      <c r="BE7" s="59">
        <f t="shared" ca="1" si="1"/>
        <v>45449</v>
      </c>
      <c r="BF7" s="58">
        <f ca="1">BE7+1</f>
        <v>45450</v>
      </c>
      <c r="BG7" s="58">
        <f ca="1">BF7+1</f>
        <v>45451</v>
      </c>
      <c r="BH7" s="58">
        <f t="shared" ref="BH7:BL7" ca="1" si="2">BG7+1</f>
        <v>45452</v>
      </c>
      <c r="BI7" s="58">
        <f t="shared" ca="1" si="2"/>
        <v>45453</v>
      </c>
      <c r="BJ7" s="58">
        <f t="shared" ca="1" si="2"/>
        <v>45454</v>
      </c>
      <c r="BK7" s="58">
        <f t="shared" ca="1" si="2"/>
        <v>45455</v>
      </c>
      <c r="BL7" s="60">
        <f t="shared" ca="1" si="2"/>
        <v>45456</v>
      </c>
      <c r="BM7" s="26"/>
    </row>
    <row r="8" spans="1:68" ht="19.899999999999999" customHeight="1" x14ac:dyDescent="0.25">
      <c r="A8" s="7"/>
      <c r="B8" s="42"/>
      <c r="C8" s="42"/>
      <c r="D8" s="42"/>
      <c r="E8" s="23"/>
      <c r="F8" s="23"/>
      <c r="G8" s="23"/>
      <c r="H8" s="23"/>
      <c r="I8" s="61"/>
      <c r="J8" s="62"/>
      <c r="K8" s="62"/>
      <c r="L8" s="62"/>
      <c r="M8" s="62"/>
      <c r="N8" s="62"/>
      <c r="O8" s="62"/>
      <c r="P8" s="61"/>
      <c r="Q8" s="62"/>
      <c r="R8" s="62"/>
      <c r="S8" s="62"/>
      <c r="T8" s="62"/>
      <c r="U8" s="62"/>
      <c r="V8" s="62"/>
      <c r="W8" s="61"/>
      <c r="X8" s="62"/>
      <c r="Y8" s="62"/>
      <c r="Z8" s="62"/>
      <c r="AA8" s="62"/>
      <c r="AB8" s="62"/>
      <c r="AC8" s="62"/>
      <c r="AD8" s="61"/>
      <c r="AE8" s="62"/>
      <c r="AF8" s="62"/>
      <c r="AG8" s="62"/>
      <c r="AH8" s="62"/>
      <c r="AI8" s="62"/>
      <c r="AJ8" s="62"/>
      <c r="AK8" s="61"/>
      <c r="AL8" s="62"/>
      <c r="AM8" s="62"/>
      <c r="AN8" s="62"/>
      <c r="AO8" s="62"/>
      <c r="AP8" s="62"/>
      <c r="AQ8" s="62"/>
      <c r="AR8" s="61"/>
      <c r="AS8" s="62"/>
      <c r="AT8" s="62"/>
      <c r="AU8" s="62"/>
      <c r="AV8" s="62"/>
      <c r="AW8" s="62"/>
      <c r="AX8" s="62"/>
      <c r="AY8" s="61"/>
      <c r="AZ8" s="62"/>
      <c r="BA8" s="62"/>
      <c r="BB8" s="62"/>
      <c r="BC8" s="62"/>
      <c r="BD8" s="62"/>
      <c r="BE8" s="62"/>
      <c r="BF8" s="61"/>
      <c r="BG8" s="62"/>
      <c r="BH8" s="62"/>
      <c r="BI8" s="62"/>
      <c r="BJ8" s="62"/>
      <c r="BK8" s="62"/>
      <c r="BL8" s="63"/>
      <c r="BM8" s="26"/>
    </row>
    <row r="9" spans="1:68" ht="40.15" customHeight="1" x14ac:dyDescent="0.25">
      <c r="A9" s="7"/>
      <c r="B9" s="54" t="s">
        <v>31</v>
      </c>
      <c r="C9" s="55" t="s">
        <v>16</v>
      </c>
      <c r="D9" s="55" t="s">
        <v>23</v>
      </c>
      <c r="E9" s="55" t="s">
        <v>25</v>
      </c>
      <c r="F9" s="55" t="s">
        <v>26</v>
      </c>
      <c r="G9" s="55" t="s">
        <v>28</v>
      </c>
      <c r="H9" s="39"/>
      <c r="I9" s="31" t="str">
        <f t="shared" ref="I9:BL9" ca="1" si="3">LEFT(TEXT(I7,"ddd"),1)</f>
        <v>v</v>
      </c>
      <c r="J9" s="31" t="str">
        <f t="shared" ca="1" si="3"/>
        <v>s</v>
      </c>
      <c r="K9" s="31" t="str">
        <f t="shared" ca="1" si="3"/>
        <v>d</v>
      </c>
      <c r="L9" s="31" t="str">
        <f t="shared" ca="1" si="3"/>
        <v>l</v>
      </c>
      <c r="M9" s="31" t="str">
        <f t="shared" ca="1" si="3"/>
        <v>m</v>
      </c>
      <c r="N9" s="31" t="str">
        <f t="shared" ca="1" si="3"/>
        <v>m</v>
      </c>
      <c r="O9" s="31" t="str">
        <f t="shared" ca="1" si="3"/>
        <v>j</v>
      </c>
      <c r="P9" s="31" t="str">
        <f t="shared" ca="1" si="3"/>
        <v>v</v>
      </c>
      <c r="Q9" s="31" t="str">
        <f t="shared" ca="1" si="3"/>
        <v>s</v>
      </c>
      <c r="R9" s="31" t="str">
        <f t="shared" ca="1" si="3"/>
        <v>d</v>
      </c>
      <c r="S9" s="31" t="str">
        <f t="shared" ca="1" si="3"/>
        <v>l</v>
      </c>
      <c r="T9" s="31" t="str">
        <f t="shared" ca="1" si="3"/>
        <v>m</v>
      </c>
      <c r="U9" s="31" t="str">
        <f t="shared" ca="1" si="3"/>
        <v>m</v>
      </c>
      <c r="V9" s="31" t="str">
        <f t="shared" ca="1" si="3"/>
        <v>j</v>
      </c>
      <c r="W9" s="31" t="str">
        <f t="shared" ca="1" si="3"/>
        <v>v</v>
      </c>
      <c r="X9" s="31" t="str">
        <f t="shared" ca="1" si="3"/>
        <v>s</v>
      </c>
      <c r="Y9" s="31" t="str">
        <f t="shared" ca="1" si="3"/>
        <v>d</v>
      </c>
      <c r="Z9" s="31" t="str">
        <f t="shared" ca="1" si="3"/>
        <v>l</v>
      </c>
      <c r="AA9" s="31" t="str">
        <f t="shared" ca="1" si="3"/>
        <v>m</v>
      </c>
      <c r="AB9" s="31" t="str">
        <f t="shared" ca="1" si="3"/>
        <v>m</v>
      </c>
      <c r="AC9" s="31" t="str">
        <f t="shared" ca="1" si="3"/>
        <v>j</v>
      </c>
      <c r="AD9" s="31" t="str">
        <f t="shared" ca="1" si="3"/>
        <v>v</v>
      </c>
      <c r="AE9" s="31" t="str">
        <f t="shared" ca="1" si="3"/>
        <v>s</v>
      </c>
      <c r="AF9" s="31" t="str">
        <f t="shared" ca="1" si="3"/>
        <v>d</v>
      </c>
      <c r="AG9" s="31" t="str">
        <f t="shared" ca="1" si="3"/>
        <v>l</v>
      </c>
      <c r="AH9" s="31" t="str">
        <f t="shared" ca="1" si="3"/>
        <v>m</v>
      </c>
      <c r="AI9" s="31" t="str">
        <f t="shared" ca="1" si="3"/>
        <v>m</v>
      </c>
      <c r="AJ9" s="31" t="str">
        <f t="shared" ca="1" si="3"/>
        <v>j</v>
      </c>
      <c r="AK9" s="31" t="str">
        <f t="shared" ca="1" si="3"/>
        <v>v</v>
      </c>
      <c r="AL9" s="31" t="str">
        <f t="shared" ca="1" si="3"/>
        <v>s</v>
      </c>
      <c r="AM9" s="31" t="str">
        <f t="shared" ca="1" si="3"/>
        <v>d</v>
      </c>
      <c r="AN9" s="31" t="str">
        <f t="shared" ca="1" si="3"/>
        <v>l</v>
      </c>
      <c r="AO9" s="31" t="str">
        <f t="shared" ca="1" si="3"/>
        <v>m</v>
      </c>
      <c r="AP9" s="31" t="str">
        <f t="shared" ca="1" si="3"/>
        <v>m</v>
      </c>
      <c r="AQ9" s="31" t="str">
        <f t="shared" ca="1" si="3"/>
        <v>j</v>
      </c>
      <c r="AR9" s="31" t="str">
        <f t="shared" ca="1" si="3"/>
        <v>v</v>
      </c>
      <c r="AS9" s="31" t="str">
        <f t="shared" ca="1" si="3"/>
        <v>s</v>
      </c>
      <c r="AT9" s="31" t="str">
        <f t="shared" ca="1" si="3"/>
        <v>d</v>
      </c>
      <c r="AU9" s="31" t="str">
        <f t="shared" ca="1" si="3"/>
        <v>l</v>
      </c>
      <c r="AV9" s="31" t="str">
        <f t="shared" ca="1" si="3"/>
        <v>m</v>
      </c>
      <c r="AW9" s="31" t="str">
        <f t="shared" ca="1" si="3"/>
        <v>m</v>
      </c>
      <c r="AX9" s="31" t="str">
        <f t="shared" ca="1" si="3"/>
        <v>j</v>
      </c>
      <c r="AY9" s="31" t="str">
        <f t="shared" ca="1" si="3"/>
        <v>v</v>
      </c>
      <c r="AZ9" s="31" t="str">
        <f t="shared" ca="1" si="3"/>
        <v>s</v>
      </c>
      <c r="BA9" s="31" t="str">
        <f t="shared" ca="1" si="3"/>
        <v>d</v>
      </c>
      <c r="BB9" s="31" t="str">
        <f t="shared" ca="1" si="3"/>
        <v>l</v>
      </c>
      <c r="BC9" s="31" t="str">
        <f t="shared" ca="1" si="3"/>
        <v>m</v>
      </c>
      <c r="BD9" s="31" t="str">
        <f t="shared" ca="1" si="3"/>
        <v>m</v>
      </c>
      <c r="BE9" s="31" t="str">
        <f t="shared" ca="1" si="3"/>
        <v>j</v>
      </c>
      <c r="BF9" s="31" t="str">
        <f t="shared" ca="1" si="3"/>
        <v>v</v>
      </c>
      <c r="BG9" s="31" t="str">
        <f t="shared" ca="1" si="3"/>
        <v>s</v>
      </c>
      <c r="BH9" s="31" t="str">
        <f t="shared" ca="1" si="3"/>
        <v>d</v>
      </c>
      <c r="BI9" s="31" t="str">
        <f t="shared" ca="1" si="3"/>
        <v>l</v>
      </c>
      <c r="BJ9" s="31" t="str">
        <f t="shared" ca="1" si="3"/>
        <v>m</v>
      </c>
      <c r="BK9" s="31" t="str">
        <f t="shared" ca="1" si="3"/>
        <v>m</v>
      </c>
      <c r="BL9" s="31" t="str">
        <f t="shared" ca="1" si="3"/>
        <v>j</v>
      </c>
      <c r="BM9" s="26"/>
    </row>
    <row r="10" spans="1:68" ht="30" hidden="1" customHeight="1" x14ac:dyDescent="0.25">
      <c r="B10" s="13"/>
      <c r="C10" s="10"/>
      <c r="D10" s="9"/>
      <c r="E10" s="10"/>
      <c r="F10" s="11"/>
      <c r="G10" s="12"/>
      <c r="H10" s="26"/>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26"/>
    </row>
    <row r="11" spans="1:68" ht="30" customHeight="1" x14ac:dyDescent="0.25">
      <c r="B11" s="89" t="s">
        <v>67</v>
      </c>
      <c r="C11" s="90"/>
      <c r="D11" s="90"/>
      <c r="E11" s="90"/>
      <c r="F11" s="90"/>
      <c r="G11" s="90"/>
      <c r="H11" s="26"/>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26"/>
    </row>
    <row r="12" spans="1:68" s="1" customFormat="1" ht="50.25" customHeight="1" x14ac:dyDescent="0.25">
      <c r="A12" s="7"/>
      <c r="B12" s="68" t="s">
        <v>34</v>
      </c>
      <c r="C12" s="69"/>
      <c r="D12" s="69"/>
      <c r="E12" s="70"/>
      <c r="F12" s="71"/>
      <c r="G12" s="72"/>
      <c r="H12" s="14"/>
      <c r="I12" s="38" t="str">
        <f t="shared" ref="I12:X12" ca="1" si="4">IF(AND($C12="Objetivo",I$7&gt;=$F12,I$7&lt;=$F12+$G12-1),2,IF(AND($C12="Hito",I$7&gt;=$F12,I$7&lt;=$F12+$G12-1),1,""))</f>
        <v/>
      </c>
      <c r="J12" s="21" t="str">
        <f t="shared" ca="1" si="4"/>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ref="Y12:AN12" ca="1" si="5">IF(AND($C12="Objetivo",Y$7&gt;=$F12,Y$7&lt;=$F12+$G12-1),2,IF(AND($C12="Hito",Y$7&gt;=$F12,Y$7&lt;=$F12+$G12-1),1,""))</f>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ref="AO12:BD26" ca="1" si="6">IF(AND($C12="Objetivo",AO$7&gt;=$F12,AO$7&lt;=$F12+$G12-1),2,IF(AND($C12="Hito",AO$7&gt;=$F12,AO$7&lt;=$F12+$G12-1),1,""))</f>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97" t="s">
        <v>33</v>
      </c>
      <c r="BE12" s="98" t="str">
        <f t="shared" ref="BE12:BL27" ca="1" si="7">IF(AND($C12="Objetivo",BE$7&gt;=$F12,BE$7&lt;=$F12+$G12-1),2,IF(AND($C12="Hito",BE$7&gt;=$F12,BE$7&lt;=$F12+$G12-1),1,""))</f>
        <v/>
      </c>
      <c r="BF12" s="98" t="str">
        <f t="shared" ca="1" si="7"/>
        <v/>
      </c>
      <c r="BG12" s="98" t="str">
        <f t="shared" ca="1" si="7"/>
        <v/>
      </c>
      <c r="BH12" s="98" t="str">
        <f t="shared" ca="1" si="7"/>
        <v/>
      </c>
      <c r="BI12" s="98" t="str">
        <f t="shared" ca="1" si="7"/>
        <v/>
      </c>
      <c r="BJ12" s="98" t="str">
        <f t="shared" ca="1" si="7"/>
        <v/>
      </c>
      <c r="BK12" s="98" t="str">
        <f t="shared" ca="1" si="7"/>
        <v/>
      </c>
      <c r="BL12" s="98" t="str">
        <f t="shared" ca="1" si="7"/>
        <v/>
      </c>
      <c r="BM12" s="99"/>
      <c r="BP12" s="32"/>
    </row>
    <row r="13" spans="1:68" s="1" customFormat="1" ht="40.15" customHeight="1" x14ac:dyDescent="0.25">
      <c r="A13" s="7"/>
      <c r="B13" s="66" t="s">
        <v>35</v>
      </c>
      <c r="C13" s="16" t="s">
        <v>64</v>
      </c>
      <c r="D13" s="16" t="s">
        <v>42</v>
      </c>
      <c r="E13" s="17">
        <v>0.1</v>
      </c>
      <c r="F13" s="18">
        <f ca="1">TODAY()</f>
        <v>45401</v>
      </c>
      <c r="G13" s="19">
        <v>5</v>
      </c>
      <c r="H13" s="14"/>
      <c r="I13" s="38" t="str">
        <f ca="1">IF(AND($C13="Controlado",I$7&gt;=$F13,I$7&lt;=$F13+$G13-1),2,IF(AND($C13="Ayuda Externa",I$7&gt;=$F13,I$7&lt;=$F13+$G13-1),1,""))</f>
        <v/>
      </c>
      <c r="J13" s="38" t="str">
        <f t="shared" ref="J13:BC18" ca="1" si="8">IF(AND($C13="Controlado",J$7&gt;=$F13,J$7&lt;=$F13+$G13-1),2,IF(AND($C13="Ayuda Externa",J$7&gt;=$F13,J$7&lt;=$F13+$G13-1),1,""))</f>
        <v/>
      </c>
      <c r="K13" s="38" t="str">
        <f t="shared" ca="1" si="8"/>
        <v/>
      </c>
      <c r="L13" s="38" t="str">
        <f t="shared" ca="1" si="8"/>
        <v/>
      </c>
      <c r="M13" s="38" t="str">
        <f t="shared" ca="1" si="8"/>
        <v/>
      </c>
      <c r="N13" s="38" t="str">
        <f t="shared" ca="1" si="8"/>
        <v/>
      </c>
      <c r="O13" s="38" t="str">
        <f t="shared" ca="1" si="8"/>
        <v/>
      </c>
      <c r="P13" s="38" t="str">
        <f t="shared" ca="1" si="8"/>
        <v/>
      </c>
      <c r="Q13" s="38" t="str">
        <f t="shared" ca="1" si="8"/>
        <v/>
      </c>
      <c r="R13" s="38" t="str">
        <f t="shared" ca="1" si="8"/>
        <v/>
      </c>
      <c r="S13" s="38" t="str">
        <f t="shared" ca="1" si="8"/>
        <v/>
      </c>
      <c r="T13" s="38" t="str">
        <f t="shared" ca="1" si="8"/>
        <v/>
      </c>
      <c r="U13" s="38" t="str">
        <f t="shared" ca="1" si="8"/>
        <v/>
      </c>
      <c r="V13" s="38" t="str">
        <f t="shared" ca="1" si="8"/>
        <v/>
      </c>
      <c r="W13" s="38" t="str">
        <f t="shared" ca="1" si="8"/>
        <v/>
      </c>
      <c r="X13" s="38" t="str">
        <f t="shared" ca="1" si="8"/>
        <v/>
      </c>
      <c r="Y13" s="38" t="str">
        <f t="shared" ca="1" si="8"/>
        <v/>
      </c>
      <c r="Z13" s="38" t="str">
        <f t="shared" ca="1" si="8"/>
        <v/>
      </c>
      <c r="AA13" s="38" t="str">
        <f t="shared" ca="1" si="8"/>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95" t="str">
        <f t="shared" ca="1" si="6"/>
        <v/>
      </c>
      <c r="BE13" s="98" t="str">
        <f t="shared" ca="1" si="7"/>
        <v/>
      </c>
      <c r="BF13" s="98" t="str">
        <f t="shared" ca="1" si="7"/>
        <v/>
      </c>
      <c r="BG13" s="98" t="str">
        <f t="shared" ca="1" si="7"/>
        <v/>
      </c>
      <c r="BH13" s="98" t="str">
        <f t="shared" ca="1" si="7"/>
        <v/>
      </c>
      <c r="BI13" s="98" t="str">
        <f t="shared" ca="1" si="7"/>
        <v/>
      </c>
      <c r="BJ13" s="98" t="str">
        <f t="shared" ca="1" si="7"/>
        <v/>
      </c>
      <c r="BK13" s="98" t="str">
        <f t="shared" ca="1" si="7"/>
        <v/>
      </c>
      <c r="BL13" s="98" t="str">
        <f t="shared" ca="1" si="7"/>
        <v/>
      </c>
      <c r="BM13" s="99"/>
    </row>
    <row r="14" spans="1:68" s="1" customFormat="1" ht="40.15" customHeight="1" x14ac:dyDescent="0.25">
      <c r="A14" s="7"/>
      <c r="B14" s="66" t="s">
        <v>36</v>
      </c>
      <c r="C14" s="16" t="s">
        <v>63</v>
      </c>
      <c r="D14" s="16" t="s">
        <v>42</v>
      </c>
      <c r="E14" s="17">
        <v>0</v>
      </c>
      <c r="F14" s="18">
        <f ca="1">F13+G13</f>
        <v>45406</v>
      </c>
      <c r="G14" s="19">
        <v>3</v>
      </c>
      <c r="H14" s="14"/>
      <c r="I14" s="38" t="str">
        <f t="shared" ref="I14:X34" ca="1" si="9">IF(AND($C14="Controlado",I$7&gt;=$F14,I$7&lt;=$F14+$G14-1),2,IF(AND($C14="Ayuda Externa",I$7&gt;=$F14,I$7&lt;=$F14+$G14-1),1,""))</f>
        <v/>
      </c>
      <c r="J14" s="38" t="str">
        <f t="shared" ca="1" si="8"/>
        <v/>
      </c>
      <c r="K14" s="38" t="str">
        <f t="shared" ca="1" si="8"/>
        <v/>
      </c>
      <c r="L14" s="38" t="str">
        <f t="shared" ca="1" si="8"/>
        <v/>
      </c>
      <c r="M14" s="38" t="str">
        <f t="shared" ca="1" si="8"/>
        <v/>
      </c>
      <c r="N14" s="38" t="str">
        <f t="shared" ca="1" si="8"/>
        <v/>
      </c>
      <c r="O14" s="38" t="str">
        <f t="shared" ca="1" si="8"/>
        <v/>
      </c>
      <c r="P14" s="38" t="str">
        <f t="shared" ca="1" si="8"/>
        <v/>
      </c>
      <c r="Q14" s="38" t="str">
        <f t="shared" ca="1" si="8"/>
        <v/>
      </c>
      <c r="R14" s="38" t="str">
        <f t="shared" ca="1" si="8"/>
        <v/>
      </c>
      <c r="S14" s="38" t="str">
        <f t="shared" ca="1" si="8"/>
        <v/>
      </c>
      <c r="T14" s="38" t="str">
        <f t="shared" ca="1" si="8"/>
        <v/>
      </c>
      <c r="U14" s="38" t="str">
        <f t="shared" ca="1" si="8"/>
        <v/>
      </c>
      <c r="V14" s="38" t="str">
        <f t="shared" ca="1" si="8"/>
        <v/>
      </c>
      <c r="W14" s="38" t="str">
        <f t="shared" ca="1" si="8"/>
        <v/>
      </c>
      <c r="X14" s="38" t="str">
        <f t="shared" ca="1" si="8"/>
        <v/>
      </c>
      <c r="Y14" s="38" t="str">
        <f t="shared" ca="1" si="8"/>
        <v/>
      </c>
      <c r="Z14" s="38" t="str">
        <f t="shared" ca="1" si="8"/>
        <v/>
      </c>
      <c r="AA14" s="38" t="str">
        <f t="shared" ca="1" si="8"/>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95" t="str">
        <f t="shared" ca="1" si="6"/>
        <v/>
      </c>
      <c r="BE14" s="98" t="str">
        <f t="shared" ca="1" si="7"/>
        <v/>
      </c>
      <c r="BF14" s="98" t="str">
        <f t="shared" ca="1" si="7"/>
        <v/>
      </c>
      <c r="BG14" s="98" t="str">
        <f t="shared" ca="1" si="7"/>
        <v/>
      </c>
      <c r="BH14" s="98" t="str">
        <f t="shared" ca="1" si="7"/>
        <v/>
      </c>
      <c r="BI14" s="98" t="str">
        <f t="shared" ca="1" si="7"/>
        <v/>
      </c>
      <c r="BJ14" s="98" t="str">
        <f t="shared" ca="1" si="7"/>
        <v/>
      </c>
      <c r="BK14" s="98" t="str">
        <f t="shared" ca="1" si="7"/>
        <v/>
      </c>
      <c r="BL14" s="98" t="str">
        <f t="shared" ca="1" si="7"/>
        <v/>
      </c>
      <c r="BM14" s="99"/>
    </row>
    <row r="15" spans="1:68" s="1" customFormat="1" ht="40.15" customHeight="1" x14ac:dyDescent="0.25">
      <c r="A15" s="6"/>
      <c r="B15" s="66" t="s">
        <v>38</v>
      </c>
      <c r="C15" s="16" t="s">
        <v>65</v>
      </c>
      <c r="D15" s="16" t="s">
        <v>42</v>
      </c>
      <c r="E15" s="17">
        <v>0</v>
      </c>
      <c r="F15" s="18">
        <f ca="1">F14+G14</f>
        <v>45409</v>
      </c>
      <c r="G15" s="19">
        <v>1</v>
      </c>
      <c r="H15" s="14"/>
      <c r="I15" s="38" t="str">
        <f t="shared" ca="1" si="9"/>
        <v/>
      </c>
      <c r="J15" s="38" t="str">
        <f t="shared" ca="1" si="8"/>
        <v/>
      </c>
      <c r="K15" s="38" t="str">
        <f t="shared" ca="1" si="8"/>
        <v/>
      </c>
      <c r="L15" s="38" t="str">
        <f t="shared" ca="1" si="8"/>
        <v/>
      </c>
      <c r="M15" s="38" t="str">
        <f t="shared" ca="1" si="8"/>
        <v/>
      </c>
      <c r="N15" s="38" t="str">
        <f t="shared" ca="1" si="8"/>
        <v/>
      </c>
      <c r="O15" s="38" t="str">
        <f t="shared" ca="1" si="8"/>
        <v/>
      </c>
      <c r="P15" s="38" t="str">
        <f t="shared" ca="1" si="8"/>
        <v/>
      </c>
      <c r="Q15" s="38">
        <f t="shared" ca="1" si="8"/>
        <v>2</v>
      </c>
      <c r="R15" s="38" t="str">
        <f t="shared" ca="1" si="8"/>
        <v/>
      </c>
      <c r="S15" s="38" t="str">
        <f t="shared" ca="1" si="8"/>
        <v/>
      </c>
      <c r="T15" s="38" t="str">
        <f t="shared" ca="1" si="8"/>
        <v/>
      </c>
      <c r="U15" s="38" t="str">
        <f t="shared" ca="1" si="8"/>
        <v/>
      </c>
      <c r="V15" s="38" t="str">
        <f t="shared" ca="1" si="8"/>
        <v/>
      </c>
      <c r="W15" s="38" t="str">
        <f t="shared" ca="1" si="8"/>
        <v/>
      </c>
      <c r="X15" s="38" t="str">
        <f t="shared" ca="1" si="8"/>
        <v/>
      </c>
      <c r="Y15" s="38" t="str">
        <f t="shared" ca="1" si="8"/>
        <v/>
      </c>
      <c r="Z15" s="38" t="str">
        <f t="shared" ca="1" si="8"/>
        <v/>
      </c>
      <c r="AA15" s="38" t="str">
        <f t="shared" ca="1" si="8"/>
        <v/>
      </c>
      <c r="AB15" s="38" t="str">
        <f t="shared" ca="1" si="8"/>
        <v/>
      </c>
      <c r="AC15" s="38" t="str">
        <f t="shared" ca="1" si="8"/>
        <v/>
      </c>
      <c r="AD15" s="38" t="str">
        <f t="shared" ca="1" si="8"/>
        <v/>
      </c>
      <c r="AE15" s="38" t="str">
        <f t="shared" ca="1" si="8"/>
        <v/>
      </c>
      <c r="AF15" s="38" t="str">
        <f t="shared" ca="1" si="8"/>
        <v/>
      </c>
      <c r="AG15" s="38" t="str">
        <f t="shared" ca="1" si="8"/>
        <v/>
      </c>
      <c r="AH15" s="38" t="str">
        <f t="shared" ca="1" si="8"/>
        <v/>
      </c>
      <c r="AI15" s="38" t="str">
        <f t="shared" ca="1" si="8"/>
        <v/>
      </c>
      <c r="AJ15" s="38" t="str">
        <f t="shared" ca="1" si="8"/>
        <v/>
      </c>
      <c r="AK15" s="38" t="str">
        <f t="shared" ca="1" si="8"/>
        <v/>
      </c>
      <c r="AL15" s="38" t="str">
        <f t="shared" ca="1" si="8"/>
        <v/>
      </c>
      <c r="AM15" s="38" t="str">
        <f t="shared" ca="1" si="8"/>
        <v/>
      </c>
      <c r="AN15" s="38" t="str">
        <f t="shared" ca="1" si="8"/>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95" t="str">
        <f t="shared" ca="1" si="6"/>
        <v/>
      </c>
      <c r="BE15" s="98" t="str">
        <f t="shared" ca="1" si="7"/>
        <v/>
      </c>
      <c r="BF15" s="98" t="str">
        <f t="shared" ca="1" si="7"/>
        <v/>
      </c>
      <c r="BG15" s="98" t="str">
        <f t="shared" ca="1" si="7"/>
        <v/>
      </c>
      <c r="BH15" s="98" t="str">
        <f t="shared" ca="1" si="7"/>
        <v/>
      </c>
      <c r="BI15" s="98" t="str">
        <f t="shared" ca="1" si="7"/>
        <v/>
      </c>
      <c r="BJ15" s="98" t="str">
        <f t="shared" ca="1" si="7"/>
        <v/>
      </c>
      <c r="BK15" s="98" t="str">
        <f t="shared" ca="1" si="7"/>
        <v/>
      </c>
      <c r="BL15" s="98" t="str">
        <f t="shared" ca="1" si="7"/>
        <v/>
      </c>
      <c r="BM15" s="99"/>
    </row>
    <row r="16" spans="1:68" s="1" customFormat="1" ht="40.15" customHeight="1" x14ac:dyDescent="0.25">
      <c r="A16" s="6"/>
      <c r="B16" s="66" t="s">
        <v>37</v>
      </c>
      <c r="C16" s="16" t="s">
        <v>66</v>
      </c>
      <c r="D16" s="16" t="s">
        <v>42</v>
      </c>
      <c r="E16" s="17">
        <v>0</v>
      </c>
      <c r="F16" s="18">
        <f t="shared" ref="F16:F37" ca="1" si="10">F15+G15</f>
        <v>45410</v>
      </c>
      <c r="G16" s="19">
        <v>1</v>
      </c>
      <c r="H16" s="14"/>
      <c r="I16" s="38" t="str">
        <f t="shared" ca="1" si="9"/>
        <v/>
      </c>
      <c r="J16" s="38" t="str">
        <f t="shared" ca="1" si="8"/>
        <v/>
      </c>
      <c r="K16" s="38" t="str">
        <f t="shared" ca="1" si="8"/>
        <v/>
      </c>
      <c r="L16" s="38" t="str">
        <f t="shared" ca="1" si="8"/>
        <v/>
      </c>
      <c r="M16" s="38" t="str">
        <f t="shared" ca="1" si="8"/>
        <v/>
      </c>
      <c r="N16" s="38" t="str">
        <f t="shared" ca="1" si="8"/>
        <v/>
      </c>
      <c r="O16" s="38" t="str">
        <f t="shared" ca="1" si="8"/>
        <v/>
      </c>
      <c r="P16" s="38" t="str">
        <f t="shared" ca="1" si="8"/>
        <v/>
      </c>
      <c r="Q16" s="38" t="str">
        <f t="shared" ca="1" si="8"/>
        <v/>
      </c>
      <c r="R16" s="38" t="str">
        <f t="shared" ca="1" si="8"/>
        <v/>
      </c>
      <c r="S16" s="38" t="str">
        <f t="shared" ca="1" si="8"/>
        <v/>
      </c>
      <c r="T16" s="38" t="str">
        <f t="shared" ca="1" si="8"/>
        <v/>
      </c>
      <c r="U16" s="38" t="str">
        <f t="shared" ca="1" si="8"/>
        <v/>
      </c>
      <c r="V16" s="38" t="str">
        <f t="shared" ca="1" si="8"/>
        <v/>
      </c>
      <c r="W16" s="38" t="str">
        <f t="shared" ca="1" si="8"/>
        <v/>
      </c>
      <c r="X16" s="38" t="str">
        <f t="shared" ca="1" si="8"/>
        <v/>
      </c>
      <c r="Y16" s="38" t="str">
        <f t="shared" ca="1" si="8"/>
        <v/>
      </c>
      <c r="Z16" s="38" t="str">
        <f t="shared" ca="1" si="8"/>
        <v/>
      </c>
      <c r="AA16" s="38" t="str">
        <f t="shared" ca="1" si="8"/>
        <v/>
      </c>
      <c r="AB16" s="38" t="str">
        <f t="shared" ca="1" si="8"/>
        <v/>
      </c>
      <c r="AC16" s="38" t="str">
        <f t="shared" ca="1" si="8"/>
        <v/>
      </c>
      <c r="AD16" s="38" t="str">
        <f t="shared" ca="1" si="8"/>
        <v/>
      </c>
      <c r="AE16" s="38" t="str">
        <f t="shared" ca="1" si="8"/>
        <v/>
      </c>
      <c r="AF16" s="38" t="str">
        <f t="shared" ca="1" si="8"/>
        <v/>
      </c>
      <c r="AG16" s="38" t="str">
        <f t="shared" ca="1" si="8"/>
        <v/>
      </c>
      <c r="AH16" s="38" t="str">
        <f t="shared" ca="1" si="8"/>
        <v/>
      </c>
      <c r="AI16" s="38" t="str">
        <f t="shared" ca="1" si="8"/>
        <v/>
      </c>
      <c r="AJ16" s="38" t="str">
        <f t="shared" ca="1" si="8"/>
        <v/>
      </c>
      <c r="AK16" s="38" t="str">
        <f t="shared" ca="1" si="8"/>
        <v/>
      </c>
      <c r="AL16" s="38" t="str">
        <f t="shared" ca="1" si="8"/>
        <v/>
      </c>
      <c r="AM16" s="38" t="str">
        <f t="shared" ca="1" si="8"/>
        <v/>
      </c>
      <c r="AN16" s="38" t="str">
        <f t="shared" ca="1" si="8"/>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95" t="str">
        <f t="shared" ca="1" si="6"/>
        <v/>
      </c>
      <c r="BE16" s="98" t="str">
        <f t="shared" ca="1" si="7"/>
        <v/>
      </c>
      <c r="BF16" s="98" t="str">
        <f t="shared" ca="1" si="7"/>
        <v/>
      </c>
      <c r="BG16" s="98" t="str">
        <f t="shared" ca="1" si="7"/>
        <v/>
      </c>
      <c r="BH16" s="98" t="str">
        <f t="shared" ca="1" si="7"/>
        <v/>
      </c>
      <c r="BI16" s="98" t="str">
        <f t="shared" ca="1" si="7"/>
        <v/>
      </c>
      <c r="BJ16" s="98" t="str">
        <f t="shared" ca="1" si="7"/>
        <v/>
      </c>
      <c r="BK16" s="98" t="str">
        <f t="shared" ca="1" si="7"/>
        <v/>
      </c>
      <c r="BL16" s="98" t="str">
        <f t="shared" ca="1" si="7"/>
        <v/>
      </c>
      <c r="BM16" s="99"/>
    </row>
    <row r="17" spans="1:65" s="1" customFormat="1" ht="40.15" customHeight="1" x14ac:dyDescent="0.25">
      <c r="A17" s="6"/>
      <c r="B17" s="66" t="s">
        <v>39</v>
      </c>
      <c r="C17" s="16" t="s">
        <v>63</v>
      </c>
      <c r="D17" s="16" t="s">
        <v>42</v>
      </c>
      <c r="E17" s="17">
        <v>0</v>
      </c>
      <c r="F17" s="18">
        <f t="shared" ca="1" si="10"/>
        <v>45411</v>
      </c>
      <c r="G17" s="19">
        <v>3</v>
      </c>
      <c r="H17" s="14"/>
      <c r="I17" s="38" t="str">
        <f t="shared" ca="1" si="9"/>
        <v/>
      </c>
      <c r="J17" s="38" t="str">
        <f t="shared" ca="1" si="8"/>
        <v/>
      </c>
      <c r="K17" s="38" t="str">
        <f t="shared" ca="1" si="8"/>
        <v/>
      </c>
      <c r="L17" s="38" t="str">
        <f t="shared" ca="1" si="8"/>
        <v/>
      </c>
      <c r="M17" s="38" t="str">
        <f t="shared" ca="1" si="8"/>
        <v/>
      </c>
      <c r="N17" s="38" t="str">
        <f t="shared" ca="1" si="8"/>
        <v/>
      </c>
      <c r="O17" s="38" t="str">
        <f t="shared" ca="1" si="8"/>
        <v/>
      </c>
      <c r="P17" s="38" t="str">
        <f t="shared" ca="1" si="8"/>
        <v/>
      </c>
      <c r="Q17" s="38" t="str">
        <f t="shared" ca="1" si="8"/>
        <v/>
      </c>
      <c r="R17" s="38" t="str">
        <f t="shared" ca="1" si="8"/>
        <v/>
      </c>
      <c r="S17" s="38" t="str">
        <f t="shared" ca="1" si="8"/>
        <v/>
      </c>
      <c r="T17" s="38" t="str">
        <f t="shared" ca="1" si="8"/>
        <v/>
      </c>
      <c r="U17" s="38" t="str">
        <f t="shared" ca="1" si="8"/>
        <v/>
      </c>
      <c r="V17" s="38" t="str">
        <f t="shared" ca="1" si="8"/>
        <v/>
      </c>
      <c r="W17" s="38" t="str">
        <f t="shared" ca="1" si="8"/>
        <v/>
      </c>
      <c r="X17" s="38" t="str">
        <f t="shared" ca="1" si="8"/>
        <v/>
      </c>
      <c r="Y17" s="38" t="str">
        <f t="shared" ca="1" si="8"/>
        <v/>
      </c>
      <c r="Z17" s="38" t="str">
        <f t="shared" ca="1" si="8"/>
        <v/>
      </c>
      <c r="AA17" s="38" t="str">
        <f t="shared" ca="1" si="8"/>
        <v/>
      </c>
      <c r="AB17" s="38" t="str">
        <f t="shared" ca="1" si="8"/>
        <v/>
      </c>
      <c r="AC17" s="38" t="str">
        <f t="shared" ca="1" si="8"/>
        <v/>
      </c>
      <c r="AD17" s="38" t="str">
        <f t="shared" ca="1" si="8"/>
        <v/>
      </c>
      <c r="AE17" s="38" t="str">
        <f t="shared" ca="1" si="8"/>
        <v/>
      </c>
      <c r="AF17" s="38" t="str">
        <f t="shared" ca="1" si="8"/>
        <v/>
      </c>
      <c r="AG17" s="38" t="str">
        <f t="shared" ca="1" si="8"/>
        <v/>
      </c>
      <c r="AH17" s="38" t="str">
        <f t="shared" ca="1" si="8"/>
        <v/>
      </c>
      <c r="AI17" s="38" t="str">
        <f t="shared" ca="1" si="8"/>
        <v/>
      </c>
      <c r="AJ17" s="38" t="str">
        <f t="shared" ca="1" si="8"/>
        <v/>
      </c>
      <c r="AK17" s="38" t="str">
        <f t="shared" ca="1" si="8"/>
        <v/>
      </c>
      <c r="AL17" s="38" t="str">
        <f t="shared" ca="1" si="8"/>
        <v/>
      </c>
      <c r="AM17" s="38" t="str">
        <f t="shared" ca="1" si="8"/>
        <v/>
      </c>
      <c r="AN17" s="38" t="str">
        <f t="shared" ca="1" si="8"/>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95" t="str">
        <f t="shared" ca="1" si="6"/>
        <v/>
      </c>
      <c r="BE17" s="98" t="str">
        <f t="shared" ca="1" si="7"/>
        <v/>
      </c>
      <c r="BF17" s="98" t="str">
        <f t="shared" ca="1" si="7"/>
        <v/>
      </c>
      <c r="BG17" s="98" t="str">
        <f t="shared" ca="1" si="7"/>
        <v/>
      </c>
      <c r="BH17" s="98" t="str">
        <f t="shared" ca="1" si="7"/>
        <v/>
      </c>
      <c r="BI17" s="98" t="str">
        <f t="shared" ca="1" si="7"/>
        <v/>
      </c>
      <c r="BJ17" s="98" t="str">
        <f t="shared" ca="1" si="7"/>
        <v/>
      </c>
      <c r="BK17" s="98" t="str">
        <f t="shared" ca="1" si="7"/>
        <v/>
      </c>
      <c r="BL17" s="98" t="str">
        <f t="shared" ca="1" si="7"/>
        <v/>
      </c>
      <c r="BM17" s="99"/>
    </row>
    <row r="18" spans="1:65" s="1" customFormat="1" ht="40.15" customHeight="1" x14ac:dyDescent="0.25">
      <c r="A18" s="7"/>
      <c r="B18" s="68" t="s">
        <v>40</v>
      </c>
      <c r="C18" s="69"/>
      <c r="D18" s="69"/>
      <c r="E18" s="70"/>
      <c r="F18" s="72"/>
      <c r="G18" s="72"/>
      <c r="H18" s="14"/>
      <c r="I18" s="38" t="str">
        <f t="shared" ca="1" si="9"/>
        <v/>
      </c>
      <c r="J18" s="38" t="str">
        <f t="shared" ca="1" si="8"/>
        <v/>
      </c>
      <c r="K18" s="38" t="str">
        <f t="shared" ca="1" si="8"/>
        <v/>
      </c>
      <c r="L18" s="38" t="str">
        <f t="shared" ca="1" si="8"/>
        <v/>
      </c>
      <c r="M18" s="38" t="str">
        <f t="shared" ca="1" si="8"/>
        <v/>
      </c>
      <c r="N18" s="38" t="str">
        <f t="shared" ca="1" si="8"/>
        <v/>
      </c>
      <c r="O18" s="38" t="str">
        <f t="shared" ca="1" si="8"/>
        <v/>
      </c>
      <c r="P18" s="38" t="str">
        <f t="shared" ca="1" si="8"/>
        <v/>
      </c>
      <c r="Q18" s="38" t="str">
        <f t="shared" ca="1" si="8"/>
        <v/>
      </c>
      <c r="R18" s="38" t="str">
        <f t="shared" ca="1" si="8"/>
        <v/>
      </c>
      <c r="S18" s="38" t="str">
        <f t="shared" ca="1" si="8"/>
        <v/>
      </c>
      <c r="T18" s="38" t="str">
        <f t="shared" ca="1" si="8"/>
        <v/>
      </c>
      <c r="U18" s="38" t="str">
        <f t="shared" ca="1" si="8"/>
        <v/>
      </c>
      <c r="V18" s="38" t="str">
        <f t="shared" ca="1" si="8"/>
        <v/>
      </c>
      <c r="W18" s="38" t="str">
        <f t="shared" ca="1" si="8"/>
        <v/>
      </c>
      <c r="X18" s="38" t="str">
        <f t="shared" ca="1" si="8"/>
        <v/>
      </c>
      <c r="Y18" s="38" t="str">
        <f t="shared" ca="1" si="8"/>
        <v/>
      </c>
      <c r="Z18" s="38" t="str">
        <f t="shared" ca="1" si="8"/>
        <v/>
      </c>
      <c r="AA18" s="38" t="str">
        <f t="shared" ca="1" si="8"/>
        <v/>
      </c>
      <c r="AB18" s="38" t="str">
        <f t="shared" ca="1" si="8"/>
        <v/>
      </c>
      <c r="AC18" s="38" t="str">
        <f t="shared" ca="1" si="8"/>
        <v/>
      </c>
      <c r="AD18" s="38" t="str">
        <f t="shared" ca="1" si="8"/>
        <v/>
      </c>
      <c r="AE18" s="38" t="str">
        <f t="shared" ca="1" si="8"/>
        <v/>
      </c>
      <c r="AF18" s="38" t="str">
        <f t="shared" ca="1" si="8"/>
        <v/>
      </c>
      <c r="AG18" s="38" t="str">
        <f t="shared" ca="1" si="8"/>
        <v/>
      </c>
      <c r="AH18" s="38" t="str">
        <f t="shared" ca="1" si="8"/>
        <v/>
      </c>
      <c r="AI18" s="38" t="str">
        <f t="shared" ref="AI18:AX34" ca="1" si="11">IF(AND($C18="Controlado",AI$7&gt;=$F18,AI$7&lt;=$F18+$G18-1),2,IF(AND($C18="Ayuda Externa",AI$7&gt;=$F18,AI$7&lt;=$F18+$G18-1),1,""))</f>
        <v/>
      </c>
      <c r="AJ18" s="38" t="str">
        <f t="shared" ca="1" si="11"/>
        <v/>
      </c>
      <c r="AK18" s="38" t="str">
        <f t="shared" ca="1" si="11"/>
        <v/>
      </c>
      <c r="AL18" s="38" t="str">
        <f t="shared" ca="1" si="11"/>
        <v/>
      </c>
      <c r="AM18" s="38" t="str">
        <f t="shared" ca="1" si="11"/>
        <v/>
      </c>
      <c r="AN18" s="38" t="str">
        <f t="shared" ca="1" si="11"/>
        <v/>
      </c>
      <c r="AO18" s="38" t="str">
        <f t="shared" ca="1" si="11"/>
        <v/>
      </c>
      <c r="AP18" s="38" t="str">
        <f t="shared" ca="1" si="11"/>
        <v/>
      </c>
      <c r="AQ18" s="38" t="str">
        <f t="shared" ca="1" si="11"/>
        <v/>
      </c>
      <c r="AR18" s="38" t="str">
        <f t="shared" ca="1" si="11"/>
        <v/>
      </c>
      <c r="AS18" s="38" t="str">
        <f t="shared" ca="1" si="11"/>
        <v/>
      </c>
      <c r="AT18" s="38" t="str">
        <f t="shared" ca="1" si="11"/>
        <v/>
      </c>
      <c r="AU18" s="38" t="str">
        <f t="shared" ca="1" si="11"/>
        <v/>
      </c>
      <c r="AV18" s="38" t="str">
        <f t="shared" ca="1" si="11"/>
        <v/>
      </c>
      <c r="AW18" s="38" t="str">
        <f t="shared" ca="1" si="11"/>
        <v/>
      </c>
      <c r="AX18" s="38" t="str">
        <f t="shared" ca="1" si="11"/>
        <v/>
      </c>
      <c r="AY18" s="38" t="str">
        <f t="shared" ref="AY18:BC34" ca="1" si="12">IF(AND($C18="Controlado",AY$7&gt;=$F18,AY$7&lt;=$F18+$G18-1),2,IF(AND($C18="Ayuda Externa",AY$7&gt;=$F18,AY$7&lt;=$F18+$G18-1),1,""))</f>
        <v/>
      </c>
      <c r="AZ18" s="38" t="str">
        <f t="shared" ca="1" si="12"/>
        <v/>
      </c>
      <c r="BA18" s="38" t="str">
        <f t="shared" ca="1" si="12"/>
        <v/>
      </c>
      <c r="BB18" s="38" t="str">
        <f t="shared" ca="1" si="12"/>
        <v/>
      </c>
      <c r="BC18" s="38" t="str">
        <f t="shared" ca="1" si="12"/>
        <v/>
      </c>
      <c r="BD18" s="95" t="str">
        <f t="shared" ca="1" si="6"/>
        <v/>
      </c>
      <c r="BE18" s="98" t="str">
        <f t="shared" ca="1" si="7"/>
        <v/>
      </c>
      <c r="BF18" s="98" t="str">
        <f t="shared" ca="1" si="7"/>
        <v/>
      </c>
      <c r="BG18" s="98" t="str">
        <f t="shared" ca="1" si="7"/>
        <v/>
      </c>
      <c r="BH18" s="98" t="str">
        <f t="shared" ca="1" si="7"/>
        <v/>
      </c>
      <c r="BI18" s="98" t="str">
        <f t="shared" ca="1" si="7"/>
        <v/>
      </c>
      <c r="BJ18" s="98" t="str">
        <f t="shared" ca="1" si="7"/>
        <v/>
      </c>
      <c r="BK18" s="98" t="str">
        <f t="shared" ca="1" si="7"/>
        <v/>
      </c>
      <c r="BL18" s="98" t="str">
        <f t="shared" ca="1" si="7"/>
        <v/>
      </c>
      <c r="BM18" s="99"/>
    </row>
    <row r="19" spans="1:65" s="1" customFormat="1" ht="40.15" customHeight="1" x14ac:dyDescent="0.25">
      <c r="A19" s="7"/>
      <c r="B19" s="66" t="s">
        <v>41</v>
      </c>
      <c r="C19" s="16" t="s">
        <v>63</v>
      </c>
      <c r="D19" s="16" t="s">
        <v>42</v>
      </c>
      <c r="E19" s="17">
        <v>0</v>
      </c>
      <c r="F19" s="18">
        <f ca="1">F17+G17</f>
        <v>45414</v>
      </c>
      <c r="G19" s="19">
        <v>4</v>
      </c>
      <c r="H19" s="14"/>
      <c r="I19" s="38" t="str">
        <f t="shared" ca="1" si="9"/>
        <v/>
      </c>
      <c r="J19" s="38" t="str">
        <f t="shared" ca="1" si="9"/>
        <v/>
      </c>
      <c r="K19" s="38" t="str">
        <f t="shared" ca="1" si="9"/>
        <v/>
      </c>
      <c r="L19" s="38" t="str">
        <f t="shared" ca="1" si="9"/>
        <v/>
      </c>
      <c r="M19" s="38" t="str">
        <f t="shared" ca="1" si="9"/>
        <v/>
      </c>
      <c r="N19" s="38" t="str">
        <f t="shared" ca="1" si="9"/>
        <v/>
      </c>
      <c r="O19" s="38" t="str">
        <f t="shared" ca="1" si="9"/>
        <v/>
      </c>
      <c r="P19" s="38" t="str">
        <f t="shared" ca="1" si="9"/>
        <v/>
      </c>
      <c r="Q19" s="38" t="str">
        <f t="shared" ca="1" si="9"/>
        <v/>
      </c>
      <c r="R19" s="38" t="str">
        <f t="shared" ca="1" si="9"/>
        <v/>
      </c>
      <c r="S19" s="38" t="str">
        <f t="shared" ca="1" si="9"/>
        <v/>
      </c>
      <c r="T19" s="38" t="str">
        <f t="shared" ca="1" si="9"/>
        <v/>
      </c>
      <c r="U19" s="38" t="str">
        <f t="shared" ca="1" si="9"/>
        <v/>
      </c>
      <c r="V19" s="38" t="str">
        <f t="shared" ca="1" si="9"/>
        <v/>
      </c>
      <c r="W19" s="38" t="str">
        <f t="shared" ca="1" si="9"/>
        <v/>
      </c>
      <c r="X19" s="38" t="str">
        <f t="shared" ca="1" si="9"/>
        <v/>
      </c>
      <c r="Y19" s="38" t="str">
        <f t="shared" ref="Y19:AN34" ca="1" si="13">IF(AND($C19="Controlado",Y$7&gt;=$F19,Y$7&lt;=$F19+$G19-1),2,IF(AND($C19="Ayuda Externa",Y$7&gt;=$F19,Y$7&lt;=$F19+$G19-1),1,""))</f>
        <v/>
      </c>
      <c r="Z19" s="38" t="str">
        <f t="shared" ca="1" si="13"/>
        <v/>
      </c>
      <c r="AA19" s="38" t="str">
        <f t="shared" ca="1" si="13"/>
        <v/>
      </c>
      <c r="AB19" s="38" t="str">
        <f t="shared" ca="1" si="13"/>
        <v/>
      </c>
      <c r="AC19" s="38" t="str">
        <f t="shared" ca="1" si="13"/>
        <v/>
      </c>
      <c r="AD19" s="38" t="str">
        <f t="shared" ca="1" si="13"/>
        <v/>
      </c>
      <c r="AE19" s="38" t="str">
        <f t="shared" ca="1" si="13"/>
        <v/>
      </c>
      <c r="AF19" s="38" t="str">
        <f t="shared" ca="1" si="13"/>
        <v/>
      </c>
      <c r="AG19" s="38" t="str">
        <f t="shared" ca="1" si="13"/>
        <v/>
      </c>
      <c r="AH19" s="38" t="str">
        <f t="shared" ca="1" si="13"/>
        <v/>
      </c>
      <c r="AI19" s="38" t="str">
        <f t="shared" ca="1" si="13"/>
        <v/>
      </c>
      <c r="AJ19" s="38" t="str">
        <f t="shared" ca="1" si="13"/>
        <v/>
      </c>
      <c r="AK19" s="38" t="str">
        <f t="shared" ca="1" si="13"/>
        <v/>
      </c>
      <c r="AL19" s="38" t="str">
        <f t="shared" ca="1" si="13"/>
        <v/>
      </c>
      <c r="AM19" s="38" t="str">
        <f t="shared" ca="1" si="13"/>
        <v/>
      </c>
      <c r="AN19" s="38" t="str">
        <f t="shared" ca="1" si="13"/>
        <v/>
      </c>
      <c r="AO19" s="38" t="str">
        <f t="shared" ca="1" si="11"/>
        <v/>
      </c>
      <c r="AP19" s="38" t="str">
        <f t="shared" ca="1" si="11"/>
        <v/>
      </c>
      <c r="AQ19" s="38" t="str">
        <f t="shared" ca="1" si="11"/>
        <v/>
      </c>
      <c r="AR19" s="38" t="str">
        <f t="shared" ca="1" si="11"/>
        <v/>
      </c>
      <c r="AS19" s="38" t="str">
        <f t="shared" ca="1" si="11"/>
        <v/>
      </c>
      <c r="AT19" s="38" t="str">
        <f t="shared" ca="1" si="11"/>
        <v/>
      </c>
      <c r="AU19" s="38" t="str">
        <f t="shared" ca="1" si="11"/>
        <v/>
      </c>
      <c r="AV19" s="38" t="str">
        <f t="shared" ca="1" si="11"/>
        <v/>
      </c>
      <c r="AW19" s="38" t="str">
        <f t="shared" ca="1" si="11"/>
        <v/>
      </c>
      <c r="AX19" s="38" t="str">
        <f t="shared" ca="1" si="11"/>
        <v/>
      </c>
      <c r="AY19" s="38" t="str">
        <f t="shared" ca="1" si="12"/>
        <v/>
      </c>
      <c r="AZ19" s="38" t="str">
        <f t="shared" ca="1" si="12"/>
        <v/>
      </c>
      <c r="BA19" s="38" t="str">
        <f t="shared" ca="1" si="12"/>
        <v/>
      </c>
      <c r="BB19" s="38" t="str">
        <f t="shared" ca="1" si="12"/>
        <v/>
      </c>
      <c r="BC19" s="38" t="str">
        <f t="shared" ca="1" si="12"/>
        <v/>
      </c>
      <c r="BD19" s="95" t="str">
        <f t="shared" ca="1" si="6"/>
        <v/>
      </c>
      <c r="BE19" s="98" t="str">
        <f t="shared" ca="1" si="7"/>
        <v/>
      </c>
      <c r="BF19" s="98" t="str">
        <f t="shared" ca="1" si="7"/>
        <v/>
      </c>
      <c r="BG19" s="98" t="str">
        <f t="shared" ca="1" si="7"/>
        <v/>
      </c>
      <c r="BH19" s="98" t="str">
        <f t="shared" ca="1" si="7"/>
        <v/>
      </c>
      <c r="BI19" s="98" t="str">
        <f t="shared" ca="1" si="7"/>
        <v/>
      </c>
      <c r="BJ19" s="98" t="str">
        <f t="shared" ca="1" si="7"/>
        <v/>
      </c>
      <c r="BK19" s="98" t="str">
        <f t="shared" ca="1" si="7"/>
        <v/>
      </c>
      <c r="BL19" s="98" t="str">
        <f t="shared" ca="1" si="7"/>
        <v/>
      </c>
      <c r="BM19" s="99"/>
    </row>
    <row r="20" spans="1:65" s="1" customFormat="1" ht="40.15" customHeight="1" x14ac:dyDescent="0.25">
      <c r="A20" s="6"/>
      <c r="B20" s="73" t="s">
        <v>43</v>
      </c>
      <c r="C20" s="69"/>
      <c r="D20" s="69"/>
      <c r="E20" s="70"/>
      <c r="F20" s="72"/>
      <c r="G20" s="72"/>
      <c r="H20" s="14"/>
      <c r="I20" s="38" t="str">
        <f t="shared" ca="1" si="9"/>
        <v/>
      </c>
      <c r="J20" s="38" t="str">
        <f t="shared" ca="1" si="9"/>
        <v/>
      </c>
      <c r="K20" s="38" t="str">
        <f t="shared" ca="1" si="9"/>
        <v/>
      </c>
      <c r="L20" s="38" t="str">
        <f t="shared" ca="1" si="9"/>
        <v/>
      </c>
      <c r="M20" s="38" t="str">
        <f t="shared" ca="1" si="9"/>
        <v/>
      </c>
      <c r="N20" s="38" t="str">
        <f t="shared" ca="1" si="9"/>
        <v/>
      </c>
      <c r="O20" s="38" t="str">
        <f t="shared" ca="1" si="9"/>
        <v/>
      </c>
      <c r="P20" s="38" t="str">
        <f t="shared" ca="1" si="9"/>
        <v/>
      </c>
      <c r="Q20" s="38" t="str">
        <f t="shared" ca="1" si="9"/>
        <v/>
      </c>
      <c r="R20" s="38" t="str">
        <f t="shared" ca="1" si="9"/>
        <v/>
      </c>
      <c r="S20" s="38" t="str">
        <f t="shared" ca="1" si="9"/>
        <v/>
      </c>
      <c r="T20" s="38" t="str">
        <f t="shared" ca="1" si="9"/>
        <v/>
      </c>
      <c r="U20" s="38" t="str">
        <f t="shared" ca="1" si="9"/>
        <v/>
      </c>
      <c r="V20" s="38" t="str">
        <f t="shared" ca="1" si="9"/>
        <v/>
      </c>
      <c r="W20" s="38" t="str">
        <f t="shared" ca="1" si="9"/>
        <v/>
      </c>
      <c r="X20" s="38" t="str">
        <f t="shared" ca="1" si="9"/>
        <v/>
      </c>
      <c r="Y20" s="38" t="str">
        <f t="shared" ca="1" si="13"/>
        <v/>
      </c>
      <c r="Z20" s="38" t="str">
        <f t="shared" ca="1" si="13"/>
        <v/>
      </c>
      <c r="AA20" s="38" t="str">
        <f t="shared" ca="1" si="13"/>
        <v/>
      </c>
      <c r="AB20" s="38" t="str">
        <f t="shared" ca="1" si="13"/>
        <v/>
      </c>
      <c r="AC20" s="38" t="str">
        <f t="shared" ca="1" si="13"/>
        <v/>
      </c>
      <c r="AD20" s="38" t="str">
        <f t="shared" ca="1" si="13"/>
        <v/>
      </c>
      <c r="AE20" s="38" t="str">
        <f t="shared" ca="1" si="13"/>
        <v/>
      </c>
      <c r="AF20" s="38" t="str">
        <f t="shared" ca="1" si="13"/>
        <v/>
      </c>
      <c r="AG20" s="38" t="str">
        <f t="shared" ca="1" si="13"/>
        <v/>
      </c>
      <c r="AH20" s="38" t="str">
        <f t="shared" ca="1" si="13"/>
        <v/>
      </c>
      <c r="AI20" s="38" t="str">
        <f t="shared" ca="1" si="13"/>
        <v/>
      </c>
      <c r="AJ20" s="38" t="str">
        <f t="shared" ca="1" si="13"/>
        <v/>
      </c>
      <c r="AK20" s="38" t="str">
        <f t="shared" ca="1" si="13"/>
        <v/>
      </c>
      <c r="AL20" s="38" t="str">
        <f t="shared" ca="1" si="13"/>
        <v/>
      </c>
      <c r="AM20" s="38" t="str">
        <f t="shared" ca="1" si="13"/>
        <v/>
      </c>
      <c r="AN20" s="38" t="str">
        <f t="shared" ca="1" si="13"/>
        <v/>
      </c>
      <c r="AO20" s="38" t="str">
        <f t="shared" ca="1" si="11"/>
        <v/>
      </c>
      <c r="AP20" s="38" t="str">
        <f t="shared" ca="1" si="11"/>
        <v/>
      </c>
      <c r="AQ20" s="38" t="str">
        <f t="shared" ca="1" si="11"/>
        <v/>
      </c>
      <c r="AR20" s="38" t="str">
        <f t="shared" ca="1" si="11"/>
        <v/>
      </c>
      <c r="AS20" s="38" t="str">
        <f t="shared" ca="1" si="11"/>
        <v/>
      </c>
      <c r="AT20" s="38" t="str">
        <f t="shared" ca="1" si="11"/>
        <v/>
      </c>
      <c r="AU20" s="38" t="str">
        <f t="shared" ca="1" si="11"/>
        <v/>
      </c>
      <c r="AV20" s="38" t="str">
        <f t="shared" ca="1" si="11"/>
        <v/>
      </c>
      <c r="AW20" s="38" t="str">
        <f t="shared" ca="1" si="11"/>
        <v/>
      </c>
      <c r="AX20" s="38" t="str">
        <f t="shared" ca="1" si="11"/>
        <v/>
      </c>
      <c r="AY20" s="38" t="str">
        <f t="shared" ca="1" si="12"/>
        <v/>
      </c>
      <c r="AZ20" s="38" t="str">
        <f t="shared" ca="1" si="12"/>
        <v/>
      </c>
      <c r="BA20" s="38" t="str">
        <f t="shared" ca="1" si="12"/>
        <v/>
      </c>
      <c r="BB20" s="38" t="str">
        <f t="shared" ca="1" si="12"/>
        <v/>
      </c>
      <c r="BC20" s="38" t="str">
        <f t="shared" ca="1" si="12"/>
        <v/>
      </c>
      <c r="BD20" s="95" t="str">
        <f t="shared" ca="1" si="6"/>
        <v/>
      </c>
      <c r="BE20" s="98" t="str">
        <f t="shared" ca="1" si="7"/>
        <v/>
      </c>
      <c r="BF20" s="98" t="str">
        <f t="shared" ca="1" si="7"/>
        <v/>
      </c>
      <c r="BG20" s="98" t="str">
        <f t="shared" ca="1" si="7"/>
        <v/>
      </c>
      <c r="BH20" s="98" t="str">
        <f t="shared" ca="1" si="7"/>
        <v/>
      </c>
      <c r="BI20" s="98" t="str">
        <f t="shared" ca="1" si="7"/>
        <v/>
      </c>
      <c r="BJ20" s="98" t="str">
        <f t="shared" ca="1" si="7"/>
        <v/>
      </c>
      <c r="BK20" s="98" t="str">
        <f t="shared" ca="1" si="7"/>
        <v/>
      </c>
      <c r="BL20" s="98" t="str">
        <f t="shared" ca="1" si="7"/>
        <v/>
      </c>
      <c r="BM20" s="99"/>
    </row>
    <row r="21" spans="1:65" s="1" customFormat="1" ht="45.75" customHeight="1" x14ac:dyDescent="0.25">
      <c r="A21" s="6"/>
      <c r="B21" s="66" t="s">
        <v>44</v>
      </c>
      <c r="C21" s="16" t="s">
        <v>63</v>
      </c>
      <c r="D21" s="16" t="s">
        <v>42</v>
      </c>
      <c r="E21" s="17">
        <v>0</v>
      </c>
      <c r="F21" s="18">
        <f ca="1">F19+G19</f>
        <v>45418</v>
      </c>
      <c r="G21" s="19">
        <v>4</v>
      </c>
      <c r="H21" s="14"/>
      <c r="I21" s="38" t="str">
        <f t="shared" ca="1" si="9"/>
        <v/>
      </c>
      <c r="J21" s="38" t="str">
        <f t="shared" ca="1" si="9"/>
        <v/>
      </c>
      <c r="K21" s="38" t="str">
        <f t="shared" ca="1" si="9"/>
        <v/>
      </c>
      <c r="L21" s="38" t="str">
        <f t="shared" ca="1" si="9"/>
        <v/>
      </c>
      <c r="M21" s="38" t="str">
        <f t="shared" ca="1" si="9"/>
        <v/>
      </c>
      <c r="N21" s="38" t="str">
        <f t="shared" ca="1" si="9"/>
        <v/>
      </c>
      <c r="O21" s="38" t="str">
        <f t="shared" ca="1" si="9"/>
        <v/>
      </c>
      <c r="P21" s="38" t="str">
        <f t="shared" ca="1" si="9"/>
        <v/>
      </c>
      <c r="Q21" s="38" t="str">
        <f t="shared" ca="1" si="9"/>
        <v/>
      </c>
      <c r="R21" s="38" t="str">
        <f t="shared" ca="1" si="9"/>
        <v/>
      </c>
      <c r="S21" s="38" t="str">
        <f t="shared" ca="1" si="9"/>
        <v/>
      </c>
      <c r="T21" s="38" t="str">
        <f t="shared" ca="1" si="9"/>
        <v/>
      </c>
      <c r="U21" s="38" t="str">
        <f t="shared" ca="1" si="9"/>
        <v/>
      </c>
      <c r="V21" s="38" t="str">
        <f t="shared" ca="1" si="9"/>
        <v/>
      </c>
      <c r="W21" s="38" t="str">
        <f t="shared" ca="1" si="9"/>
        <v/>
      </c>
      <c r="X21" s="38" t="str">
        <f t="shared" ca="1" si="9"/>
        <v/>
      </c>
      <c r="Y21" s="38" t="str">
        <f t="shared" ca="1" si="13"/>
        <v/>
      </c>
      <c r="Z21" s="38" t="str">
        <f t="shared" ca="1" si="13"/>
        <v/>
      </c>
      <c r="AA21" s="38" t="str">
        <f t="shared" ca="1" si="13"/>
        <v/>
      </c>
      <c r="AB21" s="38" t="str">
        <f t="shared" ca="1" si="13"/>
        <v/>
      </c>
      <c r="AC21" s="38" t="str">
        <f t="shared" ca="1" si="13"/>
        <v/>
      </c>
      <c r="AD21" s="38" t="str">
        <f t="shared" ca="1" si="13"/>
        <v/>
      </c>
      <c r="AE21" s="38" t="str">
        <f t="shared" ca="1" si="13"/>
        <v/>
      </c>
      <c r="AF21" s="38" t="str">
        <f t="shared" ca="1" si="13"/>
        <v/>
      </c>
      <c r="AG21" s="38" t="str">
        <f t="shared" ca="1" si="13"/>
        <v/>
      </c>
      <c r="AH21" s="38" t="str">
        <f t="shared" ca="1" si="13"/>
        <v/>
      </c>
      <c r="AI21" s="38" t="str">
        <f t="shared" ca="1" si="13"/>
        <v/>
      </c>
      <c r="AJ21" s="38" t="str">
        <f t="shared" ca="1" si="13"/>
        <v/>
      </c>
      <c r="AK21" s="38" t="str">
        <f t="shared" ca="1" si="13"/>
        <v/>
      </c>
      <c r="AL21" s="38" t="str">
        <f t="shared" ca="1" si="13"/>
        <v/>
      </c>
      <c r="AM21" s="38" t="str">
        <f t="shared" ca="1" si="13"/>
        <v/>
      </c>
      <c r="AN21" s="38" t="str">
        <f t="shared" ca="1" si="13"/>
        <v/>
      </c>
      <c r="AO21" s="38" t="str">
        <f t="shared" ca="1" si="11"/>
        <v/>
      </c>
      <c r="AP21" s="38" t="str">
        <f t="shared" ca="1" si="11"/>
        <v/>
      </c>
      <c r="AQ21" s="38" t="str">
        <f t="shared" ca="1" si="11"/>
        <v/>
      </c>
      <c r="AR21" s="38" t="str">
        <f t="shared" ca="1" si="11"/>
        <v/>
      </c>
      <c r="AS21" s="38" t="str">
        <f t="shared" ca="1" si="11"/>
        <v/>
      </c>
      <c r="AT21" s="38" t="str">
        <f t="shared" ca="1" si="11"/>
        <v/>
      </c>
      <c r="AU21" s="38" t="str">
        <f t="shared" ca="1" si="11"/>
        <v/>
      </c>
      <c r="AV21" s="38" t="str">
        <f t="shared" ca="1" si="11"/>
        <v/>
      </c>
      <c r="AW21" s="38" t="str">
        <f t="shared" ca="1" si="11"/>
        <v/>
      </c>
      <c r="AX21" s="38" t="str">
        <f t="shared" ca="1" si="11"/>
        <v/>
      </c>
      <c r="AY21" s="38" t="str">
        <f t="shared" ca="1" si="12"/>
        <v/>
      </c>
      <c r="AZ21" s="38" t="str">
        <f t="shared" ca="1" si="12"/>
        <v/>
      </c>
      <c r="BA21" s="38" t="str">
        <f t="shared" ca="1" si="12"/>
        <v/>
      </c>
      <c r="BB21" s="38" t="str">
        <f t="shared" ca="1" si="12"/>
        <v/>
      </c>
      <c r="BC21" s="38" t="str">
        <f t="shared" ca="1" si="12"/>
        <v/>
      </c>
      <c r="BD21" s="95" t="str">
        <f t="shared" ca="1" si="6"/>
        <v/>
      </c>
      <c r="BE21" s="98" t="str">
        <f t="shared" ca="1" si="7"/>
        <v/>
      </c>
      <c r="BF21" s="98" t="str">
        <f t="shared" ca="1" si="7"/>
        <v/>
      </c>
      <c r="BG21" s="98" t="str">
        <f t="shared" ca="1" si="7"/>
        <v/>
      </c>
      <c r="BH21" s="98" t="str">
        <f t="shared" ca="1" si="7"/>
        <v/>
      </c>
      <c r="BI21" s="98" t="str">
        <f t="shared" ca="1" si="7"/>
        <v/>
      </c>
      <c r="BJ21" s="98" t="str">
        <f t="shared" ca="1" si="7"/>
        <v/>
      </c>
      <c r="BK21" s="98" t="str">
        <f t="shared" ca="1" si="7"/>
        <v/>
      </c>
      <c r="BL21" s="98" t="str">
        <f t="shared" ca="1" si="7"/>
        <v/>
      </c>
      <c r="BM21" s="99"/>
    </row>
    <row r="22" spans="1:65" s="1" customFormat="1" ht="40.15" customHeight="1" x14ac:dyDescent="0.25">
      <c r="A22" s="6"/>
      <c r="B22" s="73" t="s">
        <v>45</v>
      </c>
      <c r="C22" s="69"/>
      <c r="D22" s="69"/>
      <c r="E22" s="70"/>
      <c r="F22" s="72"/>
      <c r="G22" s="72"/>
      <c r="H22" s="14"/>
      <c r="I22" s="38" t="str">
        <f t="shared" ca="1" si="9"/>
        <v/>
      </c>
      <c r="J22" s="38" t="str">
        <f t="shared" ca="1" si="9"/>
        <v/>
      </c>
      <c r="K22" s="38" t="str">
        <f t="shared" ca="1" si="9"/>
        <v/>
      </c>
      <c r="L22" s="38" t="str">
        <f t="shared" ca="1" si="9"/>
        <v/>
      </c>
      <c r="M22" s="38" t="str">
        <f t="shared" ca="1" si="9"/>
        <v/>
      </c>
      <c r="N22" s="38" t="str">
        <f t="shared" ca="1" si="9"/>
        <v/>
      </c>
      <c r="O22" s="38" t="str">
        <f t="shared" ca="1" si="9"/>
        <v/>
      </c>
      <c r="P22" s="38" t="str">
        <f t="shared" ca="1" si="9"/>
        <v/>
      </c>
      <c r="Q22" s="38" t="str">
        <f t="shared" ca="1" si="9"/>
        <v/>
      </c>
      <c r="R22" s="38" t="str">
        <f t="shared" ca="1" si="9"/>
        <v/>
      </c>
      <c r="S22" s="38" t="str">
        <f t="shared" ca="1" si="9"/>
        <v/>
      </c>
      <c r="T22" s="38" t="str">
        <f t="shared" ca="1" si="9"/>
        <v/>
      </c>
      <c r="U22" s="38" t="str">
        <f t="shared" ca="1" si="9"/>
        <v/>
      </c>
      <c r="V22" s="38" t="str">
        <f t="shared" ca="1" si="9"/>
        <v/>
      </c>
      <c r="W22" s="38" t="str">
        <f t="shared" ca="1" si="9"/>
        <v/>
      </c>
      <c r="X22" s="38" t="str">
        <f t="shared" ca="1" si="9"/>
        <v/>
      </c>
      <c r="Y22" s="38" t="str">
        <f t="shared" ca="1" si="13"/>
        <v/>
      </c>
      <c r="Z22" s="38" t="str">
        <f t="shared" ca="1" si="13"/>
        <v/>
      </c>
      <c r="AA22" s="38" t="str">
        <f t="shared" ca="1" si="13"/>
        <v/>
      </c>
      <c r="AB22" s="38" t="str">
        <f t="shared" ca="1" si="13"/>
        <v/>
      </c>
      <c r="AC22" s="38" t="str">
        <f t="shared" ca="1" si="13"/>
        <v/>
      </c>
      <c r="AD22" s="38" t="str">
        <f t="shared" ca="1" si="13"/>
        <v/>
      </c>
      <c r="AE22" s="38" t="str">
        <f t="shared" ca="1" si="13"/>
        <v/>
      </c>
      <c r="AF22" s="38" t="str">
        <f t="shared" ca="1" si="13"/>
        <v/>
      </c>
      <c r="AG22" s="38" t="str">
        <f t="shared" ca="1" si="13"/>
        <v/>
      </c>
      <c r="AH22" s="38" t="str">
        <f t="shared" ca="1" si="13"/>
        <v/>
      </c>
      <c r="AI22" s="38" t="str">
        <f t="shared" ca="1" si="13"/>
        <v/>
      </c>
      <c r="AJ22" s="38" t="str">
        <f t="shared" ca="1" si="13"/>
        <v/>
      </c>
      <c r="AK22" s="38" t="str">
        <f t="shared" ca="1" si="13"/>
        <v/>
      </c>
      <c r="AL22" s="38" t="str">
        <f t="shared" ca="1" si="13"/>
        <v/>
      </c>
      <c r="AM22" s="38" t="str">
        <f t="shared" ca="1" si="13"/>
        <v/>
      </c>
      <c r="AN22" s="38" t="str">
        <f t="shared" ca="1" si="13"/>
        <v/>
      </c>
      <c r="AO22" s="38" t="str">
        <f t="shared" ca="1" si="11"/>
        <v/>
      </c>
      <c r="AP22" s="38" t="str">
        <f t="shared" ca="1" si="11"/>
        <v/>
      </c>
      <c r="AQ22" s="38" t="str">
        <f t="shared" ca="1" si="11"/>
        <v/>
      </c>
      <c r="AR22" s="38" t="str">
        <f t="shared" ca="1" si="11"/>
        <v/>
      </c>
      <c r="AS22" s="38" t="str">
        <f t="shared" ca="1" si="11"/>
        <v/>
      </c>
      <c r="AT22" s="38" t="str">
        <f t="shared" ca="1" si="11"/>
        <v/>
      </c>
      <c r="AU22" s="38" t="str">
        <f t="shared" ca="1" si="11"/>
        <v/>
      </c>
      <c r="AV22" s="38" t="str">
        <f t="shared" ca="1" si="11"/>
        <v/>
      </c>
      <c r="AW22" s="38" t="str">
        <f t="shared" ca="1" si="11"/>
        <v/>
      </c>
      <c r="AX22" s="38" t="str">
        <f t="shared" ca="1" si="11"/>
        <v/>
      </c>
      <c r="AY22" s="38" t="str">
        <f t="shared" ca="1" si="12"/>
        <v/>
      </c>
      <c r="AZ22" s="38" t="str">
        <f t="shared" ca="1" si="12"/>
        <v/>
      </c>
      <c r="BA22" s="38" t="str">
        <f t="shared" ca="1" si="12"/>
        <v/>
      </c>
      <c r="BB22" s="38" t="str">
        <f t="shared" ca="1" si="12"/>
        <v/>
      </c>
      <c r="BC22" s="38" t="str">
        <f t="shared" ca="1" si="12"/>
        <v/>
      </c>
      <c r="BD22" s="95" t="str">
        <f t="shared" ca="1" si="6"/>
        <v/>
      </c>
      <c r="BE22" s="98" t="str">
        <f t="shared" ca="1" si="7"/>
        <v/>
      </c>
      <c r="BF22" s="98" t="str">
        <f t="shared" ca="1" si="7"/>
        <v/>
      </c>
      <c r="BG22" s="98" t="str">
        <f t="shared" ca="1" si="7"/>
        <v/>
      </c>
      <c r="BH22" s="98" t="str">
        <f t="shared" ca="1" si="7"/>
        <v/>
      </c>
      <c r="BI22" s="98" t="str">
        <f t="shared" ca="1" si="7"/>
        <v/>
      </c>
      <c r="BJ22" s="98" t="str">
        <f t="shared" ca="1" si="7"/>
        <v/>
      </c>
      <c r="BK22" s="98" t="str">
        <f t="shared" ca="1" si="7"/>
        <v/>
      </c>
      <c r="BL22" s="98" t="str">
        <f t="shared" ca="1" si="7"/>
        <v/>
      </c>
      <c r="BM22" s="99"/>
    </row>
    <row r="23" spans="1:65" s="1" customFormat="1" ht="51" customHeight="1" x14ac:dyDescent="0.25">
      <c r="A23" s="6"/>
      <c r="B23" s="66" t="s">
        <v>46</v>
      </c>
      <c r="C23" s="16" t="s">
        <v>63</v>
      </c>
      <c r="D23" s="16" t="s">
        <v>42</v>
      </c>
      <c r="E23" s="17">
        <v>0</v>
      </c>
      <c r="F23" s="18">
        <f ca="1">F21+G21</f>
        <v>45422</v>
      </c>
      <c r="G23" s="19">
        <v>4</v>
      </c>
      <c r="H23" s="14"/>
      <c r="I23" s="38" t="str">
        <f t="shared" ca="1" si="9"/>
        <v/>
      </c>
      <c r="J23" s="38" t="str">
        <f t="shared" ca="1" si="9"/>
        <v/>
      </c>
      <c r="K23" s="38" t="str">
        <f t="shared" ca="1" si="9"/>
        <v/>
      </c>
      <c r="L23" s="38" t="str">
        <f t="shared" ca="1" si="9"/>
        <v/>
      </c>
      <c r="M23" s="38" t="str">
        <f t="shared" ca="1" si="9"/>
        <v/>
      </c>
      <c r="N23" s="38" t="str">
        <f t="shared" ca="1" si="9"/>
        <v/>
      </c>
      <c r="O23" s="38" t="str">
        <f t="shared" ca="1" si="9"/>
        <v/>
      </c>
      <c r="P23" s="38" t="str">
        <f t="shared" ca="1" si="9"/>
        <v/>
      </c>
      <c r="Q23" s="38" t="str">
        <f t="shared" ca="1" si="9"/>
        <v/>
      </c>
      <c r="R23" s="38" t="str">
        <f t="shared" ca="1" si="9"/>
        <v/>
      </c>
      <c r="S23" s="38" t="str">
        <f t="shared" ca="1" si="9"/>
        <v/>
      </c>
      <c r="T23" s="38" t="str">
        <f t="shared" ca="1" si="9"/>
        <v/>
      </c>
      <c r="U23" s="38" t="str">
        <f t="shared" ca="1" si="9"/>
        <v/>
      </c>
      <c r="V23" s="38" t="str">
        <f t="shared" ca="1" si="9"/>
        <v/>
      </c>
      <c r="W23" s="38" t="str">
        <f t="shared" ca="1" si="9"/>
        <v/>
      </c>
      <c r="X23" s="38" t="str">
        <f t="shared" ca="1" si="9"/>
        <v/>
      </c>
      <c r="Y23" s="38" t="str">
        <f t="shared" ca="1" si="13"/>
        <v/>
      </c>
      <c r="Z23" s="38" t="str">
        <f t="shared" ca="1" si="13"/>
        <v/>
      </c>
      <c r="AA23" s="38" t="str">
        <f t="shared" ca="1" si="13"/>
        <v/>
      </c>
      <c r="AB23" s="38" t="str">
        <f t="shared" ca="1" si="13"/>
        <v/>
      </c>
      <c r="AC23" s="38" t="str">
        <f t="shared" ca="1" si="13"/>
        <v/>
      </c>
      <c r="AD23" s="38" t="str">
        <f t="shared" ca="1" si="13"/>
        <v/>
      </c>
      <c r="AE23" s="38" t="str">
        <f t="shared" ca="1" si="13"/>
        <v/>
      </c>
      <c r="AF23" s="38" t="str">
        <f t="shared" ca="1" si="13"/>
        <v/>
      </c>
      <c r="AG23" s="38" t="str">
        <f t="shared" ca="1" si="13"/>
        <v/>
      </c>
      <c r="AH23" s="38" t="str">
        <f t="shared" ca="1" si="13"/>
        <v/>
      </c>
      <c r="AI23" s="38" t="str">
        <f t="shared" ca="1" si="13"/>
        <v/>
      </c>
      <c r="AJ23" s="38" t="str">
        <f t="shared" ca="1" si="13"/>
        <v/>
      </c>
      <c r="AK23" s="38" t="str">
        <f t="shared" ca="1" si="13"/>
        <v/>
      </c>
      <c r="AL23" s="38" t="str">
        <f t="shared" ca="1" si="13"/>
        <v/>
      </c>
      <c r="AM23" s="38" t="str">
        <f t="shared" ca="1" si="13"/>
        <v/>
      </c>
      <c r="AN23" s="38" t="str">
        <f t="shared" ca="1" si="13"/>
        <v/>
      </c>
      <c r="AO23" s="38" t="str">
        <f t="shared" ca="1" si="11"/>
        <v/>
      </c>
      <c r="AP23" s="38" t="str">
        <f t="shared" ca="1" si="11"/>
        <v/>
      </c>
      <c r="AQ23" s="38" t="str">
        <f t="shared" ca="1" si="11"/>
        <v/>
      </c>
      <c r="AR23" s="38" t="str">
        <f t="shared" ca="1" si="11"/>
        <v/>
      </c>
      <c r="AS23" s="38" t="str">
        <f t="shared" ca="1" si="11"/>
        <v/>
      </c>
      <c r="AT23" s="38" t="str">
        <f t="shared" ca="1" si="11"/>
        <v/>
      </c>
      <c r="AU23" s="38" t="str">
        <f t="shared" ca="1" si="11"/>
        <v/>
      </c>
      <c r="AV23" s="38" t="str">
        <f t="shared" ca="1" si="11"/>
        <v/>
      </c>
      <c r="AW23" s="38" t="str">
        <f t="shared" ca="1" si="11"/>
        <v/>
      </c>
      <c r="AX23" s="38" t="str">
        <f t="shared" ca="1" si="11"/>
        <v/>
      </c>
      <c r="AY23" s="38" t="str">
        <f t="shared" ca="1" si="12"/>
        <v/>
      </c>
      <c r="AZ23" s="38" t="str">
        <f t="shared" ca="1" si="12"/>
        <v/>
      </c>
      <c r="BA23" s="38" t="str">
        <f t="shared" ca="1" si="12"/>
        <v/>
      </c>
      <c r="BB23" s="38" t="str">
        <f t="shared" ca="1" si="12"/>
        <v/>
      </c>
      <c r="BC23" s="38" t="str">
        <f t="shared" ca="1" si="12"/>
        <v/>
      </c>
      <c r="BD23" s="95" t="str">
        <f t="shared" ca="1" si="6"/>
        <v/>
      </c>
      <c r="BE23" s="98" t="str">
        <f t="shared" ca="1" si="7"/>
        <v/>
      </c>
      <c r="BF23" s="98" t="str">
        <f t="shared" ca="1" si="7"/>
        <v/>
      </c>
      <c r="BG23" s="98" t="str">
        <f t="shared" ca="1" si="7"/>
        <v/>
      </c>
      <c r="BH23" s="98" t="str">
        <f t="shared" ca="1" si="7"/>
        <v/>
      </c>
      <c r="BI23" s="98" t="str">
        <f t="shared" ca="1" si="7"/>
        <v/>
      </c>
      <c r="BJ23" s="98" t="str">
        <f t="shared" ca="1" si="7"/>
        <v/>
      </c>
      <c r="BK23" s="98" t="str">
        <f t="shared" ca="1" si="7"/>
        <v/>
      </c>
      <c r="BL23" s="98" t="str">
        <f t="shared" ca="1" si="7"/>
        <v/>
      </c>
      <c r="BM23" s="99"/>
    </row>
    <row r="24" spans="1:65" s="1" customFormat="1" ht="40.15" customHeight="1" x14ac:dyDescent="0.25">
      <c r="A24" s="6"/>
      <c r="B24" s="68" t="s">
        <v>47</v>
      </c>
      <c r="C24" s="69"/>
      <c r="D24" s="69"/>
      <c r="E24" s="70"/>
      <c r="F24" s="72"/>
      <c r="G24" s="72"/>
      <c r="H24" s="14"/>
      <c r="I24" s="38" t="str">
        <f t="shared" ca="1" si="9"/>
        <v/>
      </c>
      <c r="J24" s="38" t="str">
        <f t="shared" ca="1" si="9"/>
        <v/>
      </c>
      <c r="K24" s="38" t="str">
        <f t="shared" ca="1" si="9"/>
        <v/>
      </c>
      <c r="L24" s="38" t="str">
        <f t="shared" ca="1" si="9"/>
        <v/>
      </c>
      <c r="M24" s="38" t="str">
        <f t="shared" ca="1" si="9"/>
        <v/>
      </c>
      <c r="N24" s="38" t="str">
        <f t="shared" ca="1" si="9"/>
        <v/>
      </c>
      <c r="O24" s="38" t="str">
        <f t="shared" ca="1" si="9"/>
        <v/>
      </c>
      <c r="P24" s="38" t="str">
        <f t="shared" ca="1" si="9"/>
        <v/>
      </c>
      <c r="Q24" s="38" t="str">
        <f t="shared" ca="1" si="9"/>
        <v/>
      </c>
      <c r="R24" s="38" t="str">
        <f t="shared" ca="1" si="9"/>
        <v/>
      </c>
      <c r="S24" s="38" t="str">
        <f t="shared" ca="1" si="9"/>
        <v/>
      </c>
      <c r="T24" s="38" t="str">
        <f t="shared" ca="1" si="9"/>
        <v/>
      </c>
      <c r="U24" s="38" t="str">
        <f t="shared" ca="1" si="9"/>
        <v/>
      </c>
      <c r="V24" s="38" t="str">
        <f t="shared" ca="1" si="9"/>
        <v/>
      </c>
      <c r="W24" s="38" t="str">
        <f t="shared" ca="1" si="9"/>
        <v/>
      </c>
      <c r="X24" s="38" t="str">
        <f t="shared" ca="1" si="9"/>
        <v/>
      </c>
      <c r="Y24" s="38" t="str">
        <f t="shared" ca="1" si="13"/>
        <v/>
      </c>
      <c r="Z24" s="38" t="str">
        <f t="shared" ca="1" si="13"/>
        <v/>
      </c>
      <c r="AA24" s="38" t="str">
        <f t="shared" ca="1" si="13"/>
        <v/>
      </c>
      <c r="AB24" s="38" t="str">
        <f t="shared" ca="1" si="13"/>
        <v/>
      </c>
      <c r="AC24" s="38" t="str">
        <f t="shared" ca="1" si="13"/>
        <v/>
      </c>
      <c r="AD24" s="38" t="str">
        <f t="shared" ca="1" si="13"/>
        <v/>
      </c>
      <c r="AE24" s="38" t="str">
        <f t="shared" ca="1" si="13"/>
        <v/>
      </c>
      <c r="AF24" s="38" t="str">
        <f t="shared" ca="1" si="13"/>
        <v/>
      </c>
      <c r="AG24" s="38" t="str">
        <f t="shared" ca="1" si="13"/>
        <v/>
      </c>
      <c r="AH24" s="38" t="str">
        <f t="shared" ca="1" si="13"/>
        <v/>
      </c>
      <c r="AI24" s="38" t="str">
        <f t="shared" ca="1" si="13"/>
        <v/>
      </c>
      <c r="AJ24" s="38" t="str">
        <f t="shared" ca="1" si="13"/>
        <v/>
      </c>
      <c r="AK24" s="38" t="str">
        <f t="shared" ca="1" si="13"/>
        <v/>
      </c>
      <c r="AL24" s="38" t="str">
        <f t="shared" ca="1" si="13"/>
        <v/>
      </c>
      <c r="AM24" s="38" t="str">
        <f t="shared" ca="1" si="13"/>
        <v/>
      </c>
      <c r="AN24" s="38" t="str">
        <f t="shared" ca="1" si="13"/>
        <v/>
      </c>
      <c r="AO24" s="38" t="str">
        <f t="shared" ca="1" si="11"/>
        <v/>
      </c>
      <c r="AP24" s="38" t="str">
        <f t="shared" ca="1" si="11"/>
        <v/>
      </c>
      <c r="AQ24" s="38" t="str">
        <f t="shared" ca="1" si="11"/>
        <v/>
      </c>
      <c r="AR24" s="38" t="str">
        <f t="shared" ca="1" si="11"/>
        <v/>
      </c>
      <c r="AS24" s="38" t="str">
        <f t="shared" ca="1" si="11"/>
        <v/>
      </c>
      <c r="AT24" s="38" t="str">
        <f t="shared" ca="1" si="11"/>
        <v/>
      </c>
      <c r="AU24" s="38" t="str">
        <f t="shared" ca="1" si="11"/>
        <v/>
      </c>
      <c r="AV24" s="38" t="str">
        <f t="shared" ca="1" si="11"/>
        <v/>
      </c>
      <c r="AW24" s="38" t="str">
        <f t="shared" ca="1" si="11"/>
        <v/>
      </c>
      <c r="AX24" s="38" t="str">
        <f t="shared" ca="1" si="11"/>
        <v/>
      </c>
      <c r="AY24" s="38" t="str">
        <f t="shared" ca="1" si="12"/>
        <v/>
      </c>
      <c r="AZ24" s="38" t="str">
        <f t="shared" ca="1" si="12"/>
        <v/>
      </c>
      <c r="BA24" s="38" t="str">
        <f t="shared" ca="1" si="12"/>
        <v/>
      </c>
      <c r="BB24" s="38" t="str">
        <f t="shared" ca="1" si="12"/>
        <v/>
      </c>
      <c r="BC24" s="38" t="str">
        <f t="shared" ca="1" si="12"/>
        <v/>
      </c>
      <c r="BD24" s="95" t="str">
        <f t="shared" ca="1" si="6"/>
        <v/>
      </c>
      <c r="BE24" s="98" t="str">
        <f t="shared" ca="1" si="7"/>
        <v/>
      </c>
      <c r="BF24" s="98" t="str">
        <f t="shared" ca="1" si="7"/>
        <v/>
      </c>
      <c r="BG24" s="98" t="str">
        <f t="shared" ca="1" si="7"/>
        <v/>
      </c>
      <c r="BH24" s="98" t="str">
        <f t="shared" ca="1" si="7"/>
        <v/>
      </c>
      <c r="BI24" s="98" t="str">
        <f t="shared" ca="1" si="7"/>
        <v/>
      </c>
      <c r="BJ24" s="98" t="str">
        <f t="shared" ca="1" si="7"/>
        <v/>
      </c>
      <c r="BK24" s="98" t="str">
        <f t="shared" ca="1" si="7"/>
        <v/>
      </c>
      <c r="BL24" s="98" t="str">
        <f t="shared" ca="1" si="7"/>
        <v/>
      </c>
      <c r="BM24" s="99"/>
    </row>
    <row r="25" spans="1:65" s="1" customFormat="1" ht="40.15" customHeight="1" x14ac:dyDescent="0.25">
      <c r="A25" s="6"/>
      <c r="B25" s="66" t="s">
        <v>48</v>
      </c>
      <c r="C25" s="16" t="s">
        <v>63</v>
      </c>
      <c r="D25" s="16" t="s">
        <v>42</v>
      </c>
      <c r="E25" s="17">
        <v>0</v>
      </c>
      <c r="F25" s="18">
        <f ca="1">F23+G23</f>
        <v>45426</v>
      </c>
      <c r="G25" s="19">
        <v>4</v>
      </c>
      <c r="H25" s="14"/>
      <c r="I25" s="38" t="str">
        <f t="shared" ca="1" si="9"/>
        <v/>
      </c>
      <c r="J25" s="38" t="str">
        <f t="shared" ca="1" si="9"/>
        <v/>
      </c>
      <c r="K25" s="38" t="str">
        <f t="shared" ca="1" si="9"/>
        <v/>
      </c>
      <c r="L25" s="38" t="str">
        <f t="shared" ca="1" si="9"/>
        <v/>
      </c>
      <c r="M25" s="38" t="str">
        <f t="shared" ca="1" si="9"/>
        <v/>
      </c>
      <c r="N25" s="38" t="str">
        <f t="shared" ca="1" si="9"/>
        <v/>
      </c>
      <c r="O25" s="38" t="str">
        <f t="shared" ca="1" si="9"/>
        <v/>
      </c>
      <c r="P25" s="38" t="str">
        <f t="shared" ca="1" si="9"/>
        <v/>
      </c>
      <c r="Q25" s="38" t="str">
        <f t="shared" ca="1" si="9"/>
        <v/>
      </c>
      <c r="R25" s="38" t="str">
        <f t="shared" ca="1" si="9"/>
        <v/>
      </c>
      <c r="S25" s="38" t="str">
        <f t="shared" ca="1" si="9"/>
        <v/>
      </c>
      <c r="T25" s="38" t="str">
        <f t="shared" ca="1" si="9"/>
        <v/>
      </c>
      <c r="U25" s="38" t="str">
        <f t="shared" ca="1" si="9"/>
        <v/>
      </c>
      <c r="V25" s="38" t="str">
        <f t="shared" ca="1" si="9"/>
        <v/>
      </c>
      <c r="W25" s="38" t="str">
        <f t="shared" ca="1" si="9"/>
        <v/>
      </c>
      <c r="X25" s="38" t="str">
        <f t="shared" ca="1" si="9"/>
        <v/>
      </c>
      <c r="Y25" s="38" t="str">
        <f t="shared" ca="1" si="13"/>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3"/>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2"/>
        <v/>
      </c>
      <c r="AZ25" s="38" t="str">
        <f t="shared" ca="1" si="12"/>
        <v/>
      </c>
      <c r="BA25" s="38" t="str">
        <f t="shared" ca="1" si="12"/>
        <v/>
      </c>
      <c r="BB25" s="38" t="str">
        <f t="shared" ca="1" si="12"/>
        <v/>
      </c>
      <c r="BC25" s="38" t="str">
        <f t="shared" ca="1" si="12"/>
        <v/>
      </c>
      <c r="BD25" s="95" t="str">
        <f t="shared" ca="1" si="6"/>
        <v/>
      </c>
      <c r="BE25" s="98" t="str">
        <f t="shared" ca="1" si="7"/>
        <v/>
      </c>
      <c r="BF25" s="98" t="str">
        <f t="shared" ca="1" si="7"/>
        <v/>
      </c>
      <c r="BG25" s="98" t="str">
        <f t="shared" ca="1" si="7"/>
        <v/>
      </c>
      <c r="BH25" s="98" t="str">
        <f t="shared" ca="1" si="7"/>
        <v/>
      </c>
      <c r="BI25" s="98" t="str">
        <f t="shared" ca="1" si="7"/>
        <v/>
      </c>
      <c r="BJ25" s="98" t="str">
        <f t="shared" ca="1" si="7"/>
        <v/>
      </c>
      <c r="BK25" s="98" t="str">
        <f t="shared" ca="1" si="7"/>
        <v/>
      </c>
      <c r="BL25" s="98" t="str">
        <f t="shared" ca="1" si="7"/>
        <v/>
      </c>
      <c r="BM25" s="99"/>
    </row>
    <row r="26" spans="1:65" s="1" customFormat="1" ht="40.15" customHeight="1" x14ac:dyDescent="0.25">
      <c r="A26" s="6"/>
      <c r="B26" s="20" t="s">
        <v>49</v>
      </c>
      <c r="C26" s="16" t="s">
        <v>65</v>
      </c>
      <c r="D26" s="16" t="s">
        <v>42</v>
      </c>
      <c r="E26" s="17">
        <v>0</v>
      </c>
      <c r="F26" s="18">
        <f ca="1">F25+G25</f>
        <v>45430</v>
      </c>
      <c r="G26" s="19">
        <v>1</v>
      </c>
      <c r="H26" s="14"/>
      <c r="I26" s="38" t="str">
        <f t="shared" ca="1" si="9"/>
        <v/>
      </c>
      <c r="J26" s="38" t="str">
        <f t="shared" ca="1" si="9"/>
        <v/>
      </c>
      <c r="K26" s="38" t="str">
        <f t="shared" ca="1" si="9"/>
        <v/>
      </c>
      <c r="L26" s="38" t="str">
        <f t="shared" ca="1" si="9"/>
        <v/>
      </c>
      <c r="M26" s="38" t="str">
        <f t="shared" ca="1" si="9"/>
        <v/>
      </c>
      <c r="N26" s="38" t="str">
        <f t="shared" ca="1" si="9"/>
        <v/>
      </c>
      <c r="O26" s="38" t="str">
        <f t="shared" ca="1" si="9"/>
        <v/>
      </c>
      <c r="P26" s="38" t="str">
        <f t="shared" ca="1" si="9"/>
        <v/>
      </c>
      <c r="Q26" s="38" t="str">
        <f t="shared" ca="1" si="9"/>
        <v/>
      </c>
      <c r="R26" s="38" t="str">
        <f t="shared" ca="1" si="9"/>
        <v/>
      </c>
      <c r="S26" s="38" t="str">
        <f t="shared" ca="1" si="9"/>
        <v/>
      </c>
      <c r="T26" s="38" t="str">
        <f t="shared" ca="1" si="9"/>
        <v/>
      </c>
      <c r="U26" s="38" t="str">
        <f t="shared" ca="1" si="9"/>
        <v/>
      </c>
      <c r="V26" s="38" t="str">
        <f t="shared" ca="1" si="9"/>
        <v/>
      </c>
      <c r="W26" s="38" t="str">
        <f t="shared" ca="1" si="9"/>
        <v/>
      </c>
      <c r="X26" s="38" t="str">
        <f t="shared" ca="1" si="9"/>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f t="shared" ca="1" si="13"/>
        <v>2</v>
      </c>
      <c r="AM26" s="38" t="str">
        <f t="shared" ca="1" si="13"/>
        <v/>
      </c>
      <c r="AN26" s="38" t="str">
        <f t="shared" ca="1" si="13"/>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2"/>
        <v/>
      </c>
      <c r="AZ26" s="38" t="str">
        <f t="shared" ca="1" si="12"/>
        <v/>
      </c>
      <c r="BA26" s="38" t="str">
        <f t="shared" ca="1" si="12"/>
        <v/>
      </c>
      <c r="BB26" s="38" t="str">
        <f t="shared" ca="1" si="12"/>
        <v/>
      </c>
      <c r="BC26" s="38" t="str">
        <f t="shared" ca="1" si="12"/>
        <v/>
      </c>
      <c r="BD26" s="95" t="str">
        <f t="shared" ca="1" si="6"/>
        <v/>
      </c>
      <c r="BE26" s="98" t="str">
        <f t="shared" ca="1" si="7"/>
        <v/>
      </c>
      <c r="BF26" s="98" t="str">
        <f t="shared" ca="1" si="7"/>
        <v/>
      </c>
      <c r="BG26" s="98" t="str">
        <f t="shared" ca="1" si="7"/>
        <v/>
      </c>
      <c r="BH26" s="98" t="str">
        <f t="shared" ca="1" si="7"/>
        <v/>
      </c>
      <c r="BI26" s="98" t="str">
        <f t="shared" ca="1" si="7"/>
        <v/>
      </c>
      <c r="BJ26" s="98" t="str">
        <f t="shared" ca="1" si="7"/>
        <v/>
      </c>
      <c r="BK26" s="98" t="str">
        <f t="shared" ca="1" si="7"/>
        <v/>
      </c>
      <c r="BL26" s="98" t="str">
        <f t="shared" ca="1" si="7"/>
        <v/>
      </c>
      <c r="BM26" s="99"/>
    </row>
    <row r="27" spans="1:65" s="1" customFormat="1" ht="40.15" customHeight="1" x14ac:dyDescent="0.25">
      <c r="A27" s="6"/>
      <c r="B27" s="66" t="s">
        <v>50</v>
      </c>
      <c r="C27" s="16" t="s">
        <v>66</v>
      </c>
      <c r="D27" s="16" t="s">
        <v>42</v>
      </c>
      <c r="E27" s="17">
        <v>0</v>
      </c>
      <c r="F27" s="18">
        <f t="shared" ref="F27:F28" ca="1" si="14">F26+G26</f>
        <v>45431</v>
      </c>
      <c r="G27" s="19">
        <v>1</v>
      </c>
      <c r="H27" s="14"/>
      <c r="I27" s="38" t="str">
        <f t="shared" ca="1" si="9"/>
        <v/>
      </c>
      <c r="J27" s="38" t="str">
        <f t="shared" ca="1" si="9"/>
        <v/>
      </c>
      <c r="K27" s="38" t="str">
        <f t="shared" ca="1" si="9"/>
        <v/>
      </c>
      <c r="L27" s="38" t="str">
        <f t="shared" ca="1" si="9"/>
        <v/>
      </c>
      <c r="M27" s="38" t="str">
        <f t="shared" ca="1" si="9"/>
        <v/>
      </c>
      <c r="N27" s="38" t="str">
        <f t="shared" ca="1" si="9"/>
        <v/>
      </c>
      <c r="O27" s="38" t="str">
        <f t="shared" ca="1" si="9"/>
        <v/>
      </c>
      <c r="P27" s="38" t="str">
        <f t="shared" ca="1" si="9"/>
        <v/>
      </c>
      <c r="Q27" s="38" t="str">
        <f t="shared" ca="1" si="9"/>
        <v/>
      </c>
      <c r="R27" s="38" t="str">
        <f t="shared" ca="1" si="9"/>
        <v/>
      </c>
      <c r="S27" s="38" t="str">
        <f t="shared" ca="1" si="9"/>
        <v/>
      </c>
      <c r="T27" s="38" t="str">
        <f t="shared" ca="1" si="9"/>
        <v/>
      </c>
      <c r="U27" s="38" t="str">
        <f t="shared" ca="1" si="9"/>
        <v/>
      </c>
      <c r="V27" s="38" t="str">
        <f t="shared" ca="1" si="9"/>
        <v/>
      </c>
      <c r="W27" s="38" t="str">
        <f t="shared" ca="1" si="9"/>
        <v/>
      </c>
      <c r="X27" s="38" t="str">
        <f t="shared" ca="1" si="9"/>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3"/>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2"/>
        <v/>
      </c>
      <c r="AZ27" s="38" t="str">
        <f t="shared" ca="1" si="12"/>
        <v/>
      </c>
      <c r="BA27" s="38" t="str">
        <f t="shared" ca="1" si="12"/>
        <v/>
      </c>
      <c r="BB27" s="38" t="str">
        <f t="shared" ca="1" si="12"/>
        <v/>
      </c>
      <c r="BC27" s="38" t="str">
        <f t="shared" ca="1" si="12"/>
        <v/>
      </c>
      <c r="BD27" s="95" t="str">
        <f t="shared" ref="BD27:BL34" ca="1" si="15">IF(AND($C27="Objetivo",BD$7&gt;=$F27,BD$7&lt;=$F27+$G27-1),2,IF(AND($C27="Hito",BD$7&gt;=$F27,BD$7&lt;=$F27+$G27-1),1,""))</f>
        <v/>
      </c>
      <c r="BE27" s="98" t="str">
        <f t="shared" ca="1" si="7"/>
        <v/>
      </c>
      <c r="BF27" s="98" t="str">
        <f t="shared" ca="1" si="7"/>
        <v/>
      </c>
      <c r="BG27" s="98" t="str">
        <f t="shared" ca="1" si="7"/>
        <v/>
      </c>
      <c r="BH27" s="98" t="str">
        <f t="shared" ca="1" si="7"/>
        <v/>
      </c>
      <c r="BI27" s="98" t="str">
        <f t="shared" ca="1" si="7"/>
        <v/>
      </c>
      <c r="BJ27" s="98" t="str">
        <f t="shared" ca="1" si="7"/>
        <v/>
      </c>
      <c r="BK27" s="98" t="str">
        <f t="shared" ca="1" si="7"/>
        <v/>
      </c>
      <c r="BL27" s="98" t="str">
        <f t="shared" ca="1" si="7"/>
        <v/>
      </c>
      <c r="BM27" s="99"/>
    </row>
    <row r="28" spans="1:65" s="1" customFormat="1" ht="40.15" customHeight="1" x14ac:dyDescent="0.25">
      <c r="A28" s="6"/>
      <c r="B28" s="66" t="s">
        <v>51</v>
      </c>
      <c r="C28" s="16" t="s">
        <v>64</v>
      </c>
      <c r="D28" s="16" t="s">
        <v>42</v>
      </c>
      <c r="E28" s="17">
        <v>0</v>
      </c>
      <c r="F28" s="18">
        <f t="shared" ca="1" si="14"/>
        <v>45432</v>
      </c>
      <c r="G28" s="19">
        <v>7</v>
      </c>
      <c r="H28" s="14"/>
      <c r="I28" s="38" t="str">
        <f t="shared" ca="1" si="9"/>
        <v/>
      </c>
      <c r="J28" s="38" t="str">
        <f t="shared" ca="1" si="9"/>
        <v/>
      </c>
      <c r="K28" s="38" t="str">
        <f t="shared" ca="1" si="9"/>
        <v/>
      </c>
      <c r="L28" s="38" t="str">
        <f t="shared" ca="1" si="9"/>
        <v/>
      </c>
      <c r="M28" s="38" t="str">
        <f t="shared" ca="1" si="9"/>
        <v/>
      </c>
      <c r="N28" s="38" t="str">
        <f t="shared" ca="1" si="9"/>
        <v/>
      </c>
      <c r="O28" s="38" t="str">
        <f t="shared" ca="1" si="9"/>
        <v/>
      </c>
      <c r="P28" s="38" t="str">
        <f t="shared" ca="1" si="9"/>
        <v/>
      </c>
      <c r="Q28" s="38" t="str">
        <f t="shared" ca="1" si="9"/>
        <v/>
      </c>
      <c r="R28" s="38" t="str">
        <f t="shared" ca="1" si="9"/>
        <v/>
      </c>
      <c r="S28" s="38" t="str">
        <f t="shared" ca="1" si="9"/>
        <v/>
      </c>
      <c r="T28" s="38" t="str">
        <f t="shared" ca="1" si="9"/>
        <v/>
      </c>
      <c r="U28" s="38" t="str">
        <f t="shared" ca="1" si="9"/>
        <v/>
      </c>
      <c r="V28" s="38" t="str">
        <f t="shared" ca="1" si="9"/>
        <v/>
      </c>
      <c r="W28" s="38" t="str">
        <f t="shared" ca="1" si="9"/>
        <v/>
      </c>
      <c r="X28" s="38" t="str">
        <f t="shared" ca="1" si="9"/>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3"/>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2"/>
        <v/>
      </c>
      <c r="AZ28" s="38" t="str">
        <f t="shared" ca="1" si="12"/>
        <v/>
      </c>
      <c r="BA28" s="38" t="str">
        <f t="shared" ca="1" si="12"/>
        <v/>
      </c>
      <c r="BB28" s="38" t="str">
        <f t="shared" ca="1" si="12"/>
        <v/>
      </c>
      <c r="BC28" s="38" t="str">
        <f t="shared" ca="1" si="12"/>
        <v/>
      </c>
      <c r="BD28" s="95" t="str">
        <f t="shared" ca="1" si="15"/>
        <v/>
      </c>
      <c r="BE28" s="98" t="str">
        <f t="shared" ca="1" si="15"/>
        <v/>
      </c>
      <c r="BF28" s="98" t="str">
        <f t="shared" ca="1" si="15"/>
        <v/>
      </c>
      <c r="BG28" s="98" t="str">
        <f t="shared" ca="1" si="15"/>
        <v/>
      </c>
      <c r="BH28" s="98" t="str">
        <f t="shared" ca="1" si="15"/>
        <v/>
      </c>
      <c r="BI28" s="98" t="str">
        <f t="shared" ca="1" si="15"/>
        <v/>
      </c>
      <c r="BJ28" s="98" t="str">
        <f t="shared" ca="1" si="15"/>
        <v/>
      </c>
      <c r="BK28" s="98" t="str">
        <f t="shared" ca="1" si="15"/>
        <v/>
      </c>
      <c r="BL28" s="98" t="str">
        <f t="shared" ca="1" si="15"/>
        <v/>
      </c>
      <c r="BM28" s="99"/>
    </row>
    <row r="29" spans="1:65" s="1" customFormat="1" ht="40.15" customHeight="1" x14ac:dyDescent="0.25">
      <c r="A29" s="6"/>
      <c r="B29" s="73" t="s">
        <v>53</v>
      </c>
      <c r="C29" s="69"/>
      <c r="D29" s="69"/>
      <c r="E29" s="70"/>
      <c r="F29" s="72"/>
      <c r="G29" s="72"/>
      <c r="H29" s="14"/>
      <c r="I29" s="38" t="str">
        <f t="shared" ca="1" si="9"/>
        <v/>
      </c>
      <c r="J29" s="38" t="str">
        <f t="shared" ca="1" si="9"/>
        <v/>
      </c>
      <c r="K29" s="38" t="str">
        <f t="shared" ca="1" si="9"/>
        <v/>
      </c>
      <c r="L29" s="38" t="str">
        <f t="shared" ca="1" si="9"/>
        <v/>
      </c>
      <c r="M29" s="38" t="str">
        <f t="shared" ca="1" si="9"/>
        <v/>
      </c>
      <c r="N29" s="38" t="str">
        <f t="shared" ca="1" si="9"/>
        <v/>
      </c>
      <c r="O29" s="38" t="str">
        <f t="shared" ca="1" si="9"/>
        <v/>
      </c>
      <c r="P29" s="38" t="str">
        <f t="shared" ca="1" si="9"/>
        <v/>
      </c>
      <c r="Q29" s="38" t="str">
        <f t="shared" ca="1" si="9"/>
        <v/>
      </c>
      <c r="R29" s="38" t="str">
        <f t="shared" ca="1" si="9"/>
        <v/>
      </c>
      <c r="S29" s="38" t="str">
        <f t="shared" ca="1" si="9"/>
        <v/>
      </c>
      <c r="T29" s="38" t="str">
        <f t="shared" ca="1" si="9"/>
        <v/>
      </c>
      <c r="U29" s="38" t="str">
        <f t="shared" ca="1" si="9"/>
        <v/>
      </c>
      <c r="V29" s="38" t="str">
        <f t="shared" ca="1" si="9"/>
        <v/>
      </c>
      <c r="W29" s="38" t="str">
        <f t="shared" ca="1" si="9"/>
        <v/>
      </c>
      <c r="X29" s="38" t="str">
        <f t="shared" ca="1" si="9"/>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3"/>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2"/>
        <v/>
      </c>
      <c r="AZ29" s="38" t="str">
        <f t="shared" ca="1" si="12"/>
        <v/>
      </c>
      <c r="BA29" s="38" t="str">
        <f t="shared" ca="1" si="12"/>
        <v/>
      </c>
      <c r="BB29" s="38" t="str">
        <f t="shared" ca="1" si="12"/>
        <v/>
      </c>
      <c r="BC29" s="38" t="str">
        <f t="shared" ca="1" si="12"/>
        <v/>
      </c>
      <c r="BD29" s="95" t="str">
        <f t="shared" ca="1" si="15"/>
        <v/>
      </c>
      <c r="BE29" s="98" t="str">
        <f t="shared" ca="1" si="15"/>
        <v/>
      </c>
      <c r="BF29" s="98" t="str">
        <f t="shared" ca="1" si="15"/>
        <v/>
      </c>
      <c r="BG29" s="98" t="str">
        <f t="shared" ca="1" si="15"/>
        <v/>
      </c>
      <c r="BH29" s="98" t="str">
        <f t="shared" ca="1" si="15"/>
        <v/>
      </c>
      <c r="BI29" s="98" t="str">
        <f t="shared" ca="1" si="15"/>
        <v/>
      </c>
      <c r="BJ29" s="98" t="str">
        <f t="shared" ca="1" si="15"/>
        <v/>
      </c>
      <c r="BK29" s="98" t="str">
        <f t="shared" ca="1" si="15"/>
        <v/>
      </c>
      <c r="BL29" s="98" t="str">
        <f t="shared" ca="1" si="15"/>
        <v/>
      </c>
      <c r="BM29" s="99"/>
    </row>
    <row r="30" spans="1:65" s="1" customFormat="1" ht="40.15" customHeight="1" x14ac:dyDescent="0.25">
      <c r="A30" s="6"/>
      <c r="B30" s="67" t="s">
        <v>54</v>
      </c>
      <c r="C30" s="16" t="s">
        <v>63</v>
      </c>
      <c r="D30" s="16" t="s">
        <v>42</v>
      </c>
      <c r="E30" s="17">
        <v>0</v>
      </c>
      <c r="F30" s="18">
        <f ca="1">F28+G28</f>
        <v>45439</v>
      </c>
      <c r="G30" s="19">
        <v>4</v>
      </c>
      <c r="H30" s="14"/>
      <c r="I30" s="38" t="str">
        <f t="shared" ca="1" si="9"/>
        <v/>
      </c>
      <c r="J30" s="38" t="str">
        <f t="shared" ca="1" si="9"/>
        <v/>
      </c>
      <c r="K30" s="38" t="str">
        <f t="shared" ca="1" si="9"/>
        <v/>
      </c>
      <c r="L30" s="38" t="str">
        <f t="shared" ca="1" si="9"/>
        <v/>
      </c>
      <c r="M30" s="38" t="str">
        <f t="shared" ca="1" si="9"/>
        <v/>
      </c>
      <c r="N30" s="38" t="str">
        <f t="shared" ca="1" si="9"/>
        <v/>
      </c>
      <c r="O30" s="38" t="str">
        <f t="shared" ca="1" si="9"/>
        <v/>
      </c>
      <c r="P30" s="38" t="str">
        <f t="shared" ca="1" si="9"/>
        <v/>
      </c>
      <c r="Q30" s="38" t="str">
        <f t="shared" ca="1" si="9"/>
        <v/>
      </c>
      <c r="R30" s="38" t="str">
        <f t="shared" ca="1" si="9"/>
        <v/>
      </c>
      <c r="S30" s="38" t="str">
        <f t="shared" ca="1" si="9"/>
        <v/>
      </c>
      <c r="T30" s="38" t="str">
        <f t="shared" ca="1" si="9"/>
        <v/>
      </c>
      <c r="U30" s="38" t="str">
        <f t="shared" ca="1" si="9"/>
        <v/>
      </c>
      <c r="V30" s="38" t="str">
        <f t="shared" ca="1" si="9"/>
        <v/>
      </c>
      <c r="W30" s="38" t="str">
        <f t="shared" ca="1" si="9"/>
        <v/>
      </c>
      <c r="X30" s="38" t="str">
        <f t="shared" ca="1" si="9"/>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3"/>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2"/>
        <v/>
      </c>
      <c r="AZ30" s="38" t="str">
        <f t="shared" ca="1" si="12"/>
        <v/>
      </c>
      <c r="BA30" s="38" t="str">
        <f t="shared" ca="1" si="12"/>
        <v/>
      </c>
      <c r="BB30" s="38" t="str">
        <f t="shared" ca="1" si="12"/>
        <v/>
      </c>
      <c r="BC30" s="38" t="str">
        <f t="shared" ca="1" si="12"/>
        <v/>
      </c>
      <c r="BD30" s="95" t="str">
        <f t="shared" ca="1" si="15"/>
        <v/>
      </c>
      <c r="BE30" s="98" t="str">
        <f t="shared" ca="1" si="15"/>
        <v/>
      </c>
      <c r="BF30" s="98" t="str">
        <f t="shared" ca="1" si="15"/>
        <v/>
      </c>
      <c r="BG30" s="98" t="str">
        <f t="shared" ca="1" si="15"/>
        <v/>
      </c>
      <c r="BH30" s="98" t="str">
        <f t="shared" ca="1" si="15"/>
        <v/>
      </c>
      <c r="BI30" s="98" t="str">
        <f t="shared" ca="1" si="15"/>
        <v/>
      </c>
      <c r="BJ30" s="98" t="str">
        <f t="shared" ca="1" si="15"/>
        <v/>
      </c>
      <c r="BK30" s="98" t="str">
        <f t="shared" ca="1" si="15"/>
        <v/>
      </c>
      <c r="BL30" s="98" t="str">
        <f t="shared" ca="1" si="15"/>
        <v/>
      </c>
      <c r="BM30" s="99"/>
    </row>
    <row r="31" spans="1:65" s="1" customFormat="1" ht="40.15" customHeight="1" x14ac:dyDescent="0.25">
      <c r="A31" s="6"/>
      <c r="B31" s="73" t="s">
        <v>55</v>
      </c>
      <c r="C31" s="69"/>
      <c r="D31" s="69"/>
      <c r="E31" s="70"/>
      <c r="F31" s="72"/>
      <c r="G31" s="72"/>
      <c r="H31" s="14"/>
      <c r="I31" s="38" t="str">
        <f t="shared" ca="1" si="9"/>
        <v/>
      </c>
      <c r="J31" s="38" t="str">
        <f t="shared" ca="1" si="9"/>
        <v/>
      </c>
      <c r="K31" s="38" t="str">
        <f t="shared" ca="1" si="9"/>
        <v/>
      </c>
      <c r="L31" s="38" t="str">
        <f t="shared" ca="1" si="9"/>
        <v/>
      </c>
      <c r="M31" s="38" t="str">
        <f t="shared" ca="1" si="9"/>
        <v/>
      </c>
      <c r="N31" s="38" t="str">
        <f t="shared" ca="1" si="9"/>
        <v/>
      </c>
      <c r="O31" s="38" t="str">
        <f t="shared" ca="1" si="9"/>
        <v/>
      </c>
      <c r="P31" s="38" t="str">
        <f t="shared" ca="1" si="9"/>
        <v/>
      </c>
      <c r="Q31" s="38" t="str">
        <f t="shared" ca="1" si="9"/>
        <v/>
      </c>
      <c r="R31" s="38" t="str">
        <f t="shared" ca="1" si="9"/>
        <v/>
      </c>
      <c r="S31" s="38" t="str">
        <f t="shared" ca="1" si="9"/>
        <v/>
      </c>
      <c r="T31" s="38" t="str">
        <f t="shared" ca="1" si="9"/>
        <v/>
      </c>
      <c r="U31" s="38" t="str">
        <f t="shared" ca="1" si="9"/>
        <v/>
      </c>
      <c r="V31" s="38" t="str">
        <f t="shared" ca="1" si="9"/>
        <v/>
      </c>
      <c r="W31" s="38" t="str">
        <f t="shared" ca="1" si="9"/>
        <v/>
      </c>
      <c r="X31" s="38" t="str">
        <f t="shared" ca="1" si="9"/>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3"/>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2"/>
        <v/>
      </c>
      <c r="AZ31" s="38" t="str">
        <f t="shared" ca="1" si="12"/>
        <v/>
      </c>
      <c r="BA31" s="38" t="str">
        <f t="shared" ca="1" si="12"/>
        <v/>
      </c>
      <c r="BB31" s="38" t="str">
        <f t="shared" ca="1" si="12"/>
        <v/>
      </c>
      <c r="BC31" s="38" t="str">
        <f t="shared" ca="1" si="12"/>
        <v/>
      </c>
      <c r="BD31" s="95" t="str">
        <f t="shared" ca="1" si="15"/>
        <v/>
      </c>
      <c r="BE31" s="98" t="str">
        <f t="shared" ca="1" si="15"/>
        <v/>
      </c>
      <c r="BF31" s="98" t="str">
        <f t="shared" ca="1" si="15"/>
        <v/>
      </c>
      <c r="BG31" s="98" t="str">
        <f t="shared" ca="1" si="15"/>
        <v/>
      </c>
      <c r="BH31" s="98" t="str">
        <f t="shared" ca="1" si="15"/>
        <v/>
      </c>
      <c r="BI31" s="98" t="str">
        <f t="shared" ca="1" si="15"/>
        <v/>
      </c>
      <c r="BJ31" s="98" t="str">
        <f t="shared" ca="1" si="15"/>
        <v/>
      </c>
      <c r="BK31" s="98" t="str">
        <f t="shared" ca="1" si="15"/>
        <v/>
      </c>
      <c r="BL31" s="98" t="str">
        <f t="shared" ca="1" si="15"/>
        <v/>
      </c>
      <c r="BM31" s="99"/>
    </row>
    <row r="32" spans="1:65" s="1" customFormat="1" ht="40.15" customHeight="1" x14ac:dyDescent="0.25">
      <c r="A32" s="6"/>
      <c r="B32" s="67" t="s">
        <v>54</v>
      </c>
      <c r="C32" s="16" t="s">
        <v>63</v>
      </c>
      <c r="D32" s="16" t="s">
        <v>42</v>
      </c>
      <c r="E32" s="17">
        <v>0</v>
      </c>
      <c r="F32" s="18">
        <f ca="1">F30+G30</f>
        <v>45443</v>
      </c>
      <c r="G32" s="19">
        <v>4</v>
      </c>
      <c r="H32" s="14"/>
      <c r="I32" s="38" t="str">
        <f t="shared" ca="1" si="9"/>
        <v/>
      </c>
      <c r="J32" s="38" t="str">
        <f t="shared" ca="1" si="9"/>
        <v/>
      </c>
      <c r="K32" s="38" t="str">
        <f t="shared" ca="1" si="9"/>
        <v/>
      </c>
      <c r="L32" s="38" t="str">
        <f t="shared" ca="1" si="9"/>
        <v/>
      </c>
      <c r="M32" s="38" t="str">
        <f t="shared" ca="1" si="9"/>
        <v/>
      </c>
      <c r="N32" s="38" t="str">
        <f t="shared" ca="1" si="9"/>
        <v/>
      </c>
      <c r="O32" s="38" t="str">
        <f t="shared" ca="1" si="9"/>
        <v/>
      </c>
      <c r="P32" s="38" t="str">
        <f t="shared" ca="1" si="9"/>
        <v/>
      </c>
      <c r="Q32" s="38" t="str">
        <f t="shared" ca="1" si="9"/>
        <v/>
      </c>
      <c r="R32" s="38" t="str">
        <f t="shared" ca="1" si="9"/>
        <v/>
      </c>
      <c r="S32" s="38" t="str">
        <f t="shared" ca="1" si="9"/>
        <v/>
      </c>
      <c r="T32" s="38" t="str">
        <f t="shared" ca="1" si="9"/>
        <v/>
      </c>
      <c r="U32" s="38" t="str">
        <f t="shared" ca="1" si="9"/>
        <v/>
      </c>
      <c r="V32" s="38" t="str">
        <f t="shared" ca="1" si="9"/>
        <v/>
      </c>
      <c r="W32" s="38" t="str">
        <f t="shared" ca="1" si="9"/>
        <v/>
      </c>
      <c r="X32" s="38" t="str">
        <f t="shared" ca="1" si="9"/>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3"/>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2"/>
        <v/>
      </c>
      <c r="AZ32" s="38" t="str">
        <f t="shared" ca="1" si="12"/>
        <v/>
      </c>
      <c r="BA32" s="38" t="str">
        <f t="shared" ca="1" si="12"/>
        <v/>
      </c>
      <c r="BB32" s="38" t="str">
        <f t="shared" ca="1" si="12"/>
        <v/>
      </c>
      <c r="BC32" s="38" t="str">
        <f t="shared" ca="1" si="12"/>
        <v/>
      </c>
      <c r="BD32" s="95" t="str">
        <f t="shared" ca="1" si="15"/>
        <v/>
      </c>
      <c r="BE32" s="98" t="str">
        <f t="shared" ca="1" si="15"/>
        <v/>
      </c>
      <c r="BF32" s="98" t="str">
        <f t="shared" ca="1" si="15"/>
        <v/>
      </c>
      <c r="BG32" s="98" t="str">
        <f t="shared" ca="1" si="15"/>
        <v/>
      </c>
      <c r="BH32" s="98" t="str">
        <f t="shared" ca="1" si="15"/>
        <v/>
      </c>
      <c r="BI32" s="98" t="str">
        <f t="shared" ca="1" si="15"/>
        <v/>
      </c>
      <c r="BJ32" s="98" t="str">
        <f t="shared" ca="1" si="15"/>
        <v/>
      </c>
      <c r="BK32" s="98" t="str">
        <f t="shared" ca="1" si="15"/>
        <v/>
      </c>
      <c r="BL32" s="98" t="str">
        <f t="shared" ca="1" si="15"/>
        <v/>
      </c>
      <c r="BM32" s="99"/>
    </row>
    <row r="33" spans="1:66" s="1" customFormat="1" ht="40.15" customHeight="1" x14ac:dyDescent="0.25">
      <c r="A33" s="6"/>
      <c r="B33" s="74" t="s">
        <v>52</v>
      </c>
      <c r="C33" s="69"/>
      <c r="D33" s="69"/>
      <c r="E33" s="70"/>
      <c r="F33" s="72"/>
      <c r="G33" s="72"/>
      <c r="H33" s="14"/>
      <c r="I33" s="38" t="str">
        <f t="shared" ca="1" si="9"/>
        <v/>
      </c>
      <c r="J33" s="38" t="str">
        <f t="shared" ca="1" si="9"/>
        <v/>
      </c>
      <c r="K33" s="38" t="str">
        <f t="shared" ca="1" si="9"/>
        <v/>
      </c>
      <c r="L33" s="38" t="str">
        <f t="shared" ca="1" si="9"/>
        <v/>
      </c>
      <c r="M33" s="38" t="str">
        <f t="shared" ca="1" si="9"/>
        <v/>
      </c>
      <c r="N33" s="38" t="str">
        <f t="shared" ca="1" si="9"/>
        <v/>
      </c>
      <c r="O33" s="38" t="str">
        <f t="shared" ca="1" si="9"/>
        <v/>
      </c>
      <c r="P33" s="38" t="str">
        <f t="shared" ca="1" si="9"/>
        <v/>
      </c>
      <c r="Q33" s="38" t="str">
        <f t="shared" ca="1" si="9"/>
        <v/>
      </c>
      <c r="R33" s="38" t="str">
        <f t="shared" ca="1" si="9"/>
        <v/>
      </c>
      <c r="S33" s="38" t="str">
        <f t="shared" ca="1" si="9"/>
        <v/>
      </c>
      <c r="T33" s="38" t="str">
        <f t="shared" ca="1" si="9"/>
        <v/>
      </c>
      <c r="U33" s="38" t="str">
        <f t="shared" ca="1" si="9"/>
        <v/>
      </c>
      <c r="V33" s="38" t="str">
        <f t="shared" ca="1" si="9"/>
        <v/>
      </c>
      <c r="W33" s="38" t="str">
        <f t="shared" ca="1" si="9"/>
        <v/>
      </c>
      <c r="X33" s="38" t="str">
        <f t="shared" ca="1" si="9"/>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3"/>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2"/>
        <v/>
      </c>
      <c r="AZ33" s="38" t="str">
        <f t="shared" ca="1" si="12"/>
        <v/>
      </c>
      <c r="BA33" s="38" t="str">
        <f t="shared" ca="1" si="12"/>
        <v/>
      </c>
      <c r="BB33" s="38" t="str">
        <f t="shared" ca="1" si="12"/>
        <v/>
      </c>
      <c r="BC33" s="38" t="str">
        <f t="shared" ca="1" si="12"/>
        <v/>
      </c>
      <c r="BD33" s="95" t="str">
        <f t="shared" ca="1" si="15"/>
        <v/>
      </c>
      <c r="BE33" s="98" t="str">
        <f t="shared" ca="1" si="15"/>
        <v/>
      </c>
      <c r="BF33" s="98" t="str">
        <f t="shared" ca="1" si="15"/>
        <v/>
      </c>
      <c r="BG33" s="98" t="str">
        <f t="shared" ca="1" si="15"/>
        <v/>
      </c>
      <c r="BH33" s="98" t="str">
        <f t="shared" ca="1" si="15"/>
        <v/>
      </c>
      <c r="BI33" s="98" t="str">
        <f t="shared" ca="1" si="15"/>
        <v/>
      </c>
      <c r="BJ33" s="98" t="str">
        <f t="shared" ca="1" si="15"/>
        <v/>
      </c>
      <c r="BK33" s="98" t="str">
        <f t="shared" ca="1" si="15"/>
        <v/>
      </c>
      <c r="BL33" s="98" t="str">
        <f t="shared" ca="1" si="15"/>
        <v/>
      </c>
      <c r="BM33" s="99"/>
    </row>
    <row r="34" spans="1:66" s="1" customFormat="1" ht="40.15" customHeight="1" x14ac:dyDescent="0.25">
      <c r="A34" s="6"/>
      <c r="B34" s="20" t="s">
        <v>56</v>
      </c>
      <c r="C34" s="16" t="s">
        <v>63</v>
      </c>
      <c r="D34" s="16" t="s">
        <v>42</v>
      </c>
      <c r="E34" s="17">
        <v>0</v>
      </c>
      <c r="F34" s="18">
        <f ca="1">F32+G32</f>
        <v>45447</v>
      </c>
      <c r="G34" s="19">
        <v>2</v>
      </c>
      <c r="H34" s="14"/>
      <c r="I34" s="38" t="str">
        <f t="shared" ca="1" si="9"/>
        <v/>
      </c>
      <c r="J34" s="38" t="str">
        <f t="shared" ca="1" si="9"/>
        <v/>
      </c>
      <c r="K34" s="38" t="str">
        <f t="shared" ca="1" si="9"/>
        <v/>
      </c>
      <c r="L34" s="38" t="str">
        <f t="shared" ca="1" si="9"/>
        <v/>
      </c>
      <c r="M34" s="38" t="str">
        <f t="shared" ca="1" si="9"/>
        <v/>
      </c>
      <c r="N34" s="38" t="str">
        <f t="shared" ca="1" si="9"/>
        <v/>
      </c>
      <c r="O34" s="38" t="str">
        <f t="shared" ca="1" si="9"/>
        <v/>
      </c>
      <c r="P34" s="38" t="str">
        <f t="shared" ca="1" si="9"/>
        <v/>
      </c>
      <c r="Q34" s="38" t="str">
        <f t="shared" ca="1" si="9"/>
        <v/>
      </c>
      <c r="R34" s="38" t="str">
        <f t="shared" ca="1" si="9"/>
        <v/>
      </c>
      <c r="S34" s="38" t="str">
        <f t="shared" ref="S34:AH46" ca="1" si="16">IF(AND($C34="Controlado",S$7&gt;=$F34,S$7&lt;=$F34+$G34-1),2,IF(AND($C34="Ayuda Externa",S$7&gt;=$F34,S$7&lt;=$F34+$G34-1),1,""))</f>
        <v/>
      </c>
      <c r="T34" s="38" t="str">
        <f t="shared" ca="1" si="16"/>
        <v/>
      </c>
      <c r="U34" s="38" t="str">
        <f t="shared" ca="1" si="16"/>
        <v/>
      </c>
      <c r="V34" s="38" t="str">
        <f t="shared" ca="1" si="16"/>
        <v/>
      </c>
      <c r="W34" s="38" t="str">
        <f t="shared" ca="1" si="16"/>
        <v/>
      </c>
      <c r="X34" s="38" t="str">
        <f t="shared" ca="1" si="16"/>
        <v/>
      </c>
      <c r="Y34" s="38" t="str">
        <f t="shared" ca="1" si="16"/>
        <v/>
      </c>
      <c r="Z34" s="38" t="str">
        <f t="shared" ca="1" si="16"/>
        <v/>
      </c>
      <c r="AA34" s="38" t="str">
        <f t="shared" ca="1" si="16"/>
        <v/>
      </c>
      <c r="AB34" s="38" t="str">
        <f t="shared" ca="1" si="16"/>
        <v/>
      </c>
      <c r="AC34" s="38" t="str">
        <f t="shared" ca="1" si="16"/>
        <v/>
      </c>
      <c r="AD34" s="38" t="str">
        <f t="shared" ca="1" si="16"/>
        <v/>
      </c>
      <c r="AE34" s="38" t="str">
        <f t="shared" ca="1" si="16"/>
        <v/>
      </c>
      <c r="AF34" s="38" t="str">
        <f t="shared" ca="1" si="16"/>
        <v/>
      </c>
      <c r="AG34" s="38" t="str">
        <f t="shared" ca="1" si="16"/>
        <v/>
      </c>
      <c r="AH34" s="38" t="str">
        <f t="shared" ca="1" si="16"/>
        <v/>
      </c>
      <c r="AI34" s="38" t="str">
        <f t="shared" ca="1" si="13"/>
        <v/>
      </c>
      <c r="AJ34" s="38" t="str">
        <f t="shared" ca="1" si="13"/>
        <v/>
      </c>
      <c r="AK34" s="38" t="str">
        <f t="shared" ca="1" si="13"/>
        <v/>
      </c>
      <c r="AL34" s="38" t="str">
        <f t="shared" ca="1" si="13"/>
        <v/>
      </c>
      <c r="AM34" s="38" t="str">
        <f t="shared" ca="1" si="13"/>
        <v/>
      </c>
      <c r="AN34" s="38" t="str">
        <f t="shared" ca="1" si="13"/>
        <v/>
      </c>
      <c r="AO34" s="38" t="str">
        <f t="shared" ca="1" si="11"/>
        <v/>
      </c>
      <c r="AP34" s="38" t="str">
        <f t="shared" ca="1" si="11"/>
        <v/>
      </c>
      <c r="AQ34" s="38" t="str">
        <f t="shared" ca="1" si="11"/>
        <v/>
      </c>
      <c r="AR34" s="38" t="str">
        <f t="shared" ca="1" si="11"/>
        <v/>
      </c>
      <c r="AS34" s="38" t="str">
        <f t="shared" ca="1" si="11"/>
        <v/>
      </c>
      <c r="AT34" s="38" t="str">
        <f t="shared" ca="1" si="11"/>
        <v/>
      </c>
      <c r="AU34" s="38" t="str">
        <f t="shared" ca="1" si="11"/>
        <v/>
      </c>
      <c r="AV34" s="38" t="str">
        <f t="shared" ca="1" si="11"/>
        <v/>
      </c>
      <c r="AW34" s="38" t="str">
        <f t="shared" ca="1" si="11"/>
        <v/>
      </c>
      <c r="AX34" s="38" t="str">
        <f t="shared" ca="1" si="11"/>
        <v/>
      </c>
      <c r="AY34" s="38" t="str">
        <f t="shared" ca="1" si="12"/>
        <v/>
      </c>
      <c r="AZ34" s="38" t="str">
        <f t="shared" ca="1" si="12"/>
        <v/>
      </c>
      <c r="BA34" s="38" t="str">
        <f t="shared" ca="1" si="12"/>
        <v/>
      </c>
      <c r="BB34" s="38" t="str">
        <f t="shared" ca="1" si="12"/>
        <v/>
      </c>
      <c r="BC34" s="38" t="str">
        <f t="shared" ca="1" si="12"/>
        <v/>
      </c>
      <c r="BD34" s="95" t="str">
        <f t="shared" ca="1" si="15"/>
        <v/>
      </c>
      <c r="BE34" s="98" t="str">
        <f t="shared" ca="1" si="15"/>
        <v/>
      </c>
      <c r="BF34" s="98" t="str">
        <f t="shared" ca="1" si="15"/>
        <v/>
      </c>
      <c r="BG34" s="98" t="str">
        <f t="shared" ca="1" si="15"/>
        <v/>
      </c>
      <c r="BH34" s="98" t="str">
        <f t="shared" ca="1" si="15"/>
        <v/>
      </c>
      <c r="BI34" s="98" t="str">
        <f t="shared" ca="1" si="15"/>
        <v/>
      </c>
      <c r="BJ34" s="98" t="str">
        <f t="shared" ca="1" si="15"/>
        <v/>
      </c>
      <c r="BK34" s="98" t="str">
        <f t="shared" ca="1" si="15"/>
        <v/>
      </c>
      <c r="BL34" s="98" t="str">
        <f t="shared" ca="1" si="15"/>
        <v/>
      </c>
      <c r="BM34" s="99"/>
    </row>
    <row r="35" spans="1:66" s="1" customFormat="1" ht="40.15" customHeight="1" x14ac:dyDescent="0.25">
      <c r="A35" s="6"/>
      <c r="B35" s="20" t="s">
        <v>57</v>
      </c>
      <c r="C35" s="16" t="s">
        <v>60</v>
      </c>
      <c r="D35" s="16" t="s">
        <v>42</v>
      </c>
      <c r="E35" s="17">
        <v>0</v>
      </c>
      <c r="F35" s="18">
        <f t="shared" ca="1" si="10"/>
        <v>45449</v>
      </c>
      <c r="G35" s="19">
        <v>3</v>
      </c>
      <c r="H35" s="14"/>
      <c r="I35" s="38" t="str">
        <f t="shared" ref="I35:X46" ca="1" si="17">IF(AND($C35="Controlado",I$7&gt;=$F35,I$7&lt;=$F35+$G35-1),2,IF(AND($C35="Ayuda Externa",I$7&gt;=$F35,I$7&lt;=$F35+$G35-1),1,""))</f>
        <v/>
      </c>
      <c r="J35" s="38" t="str">
        <f t="shared" ca="1" si="17"/>
        <v/>
      </c>
      <c r="K35" s="38" t="str">
        <f t="shared" ca="1" si="17"/>
        <v/>
      </c>
      <c r="L35" s="38" t="str">
        <f t="shared" ca="1" si="17"/>
        <v/>
      </c>
      <c r="M35" s="38" t="str">
        <f t="shared" ca="1" si="17"/>
        <v/>
      </c>
      <c r="N35" s="38" t="str">
        <f t="shared" ca="1" si="17"/>
        <v/>
      </c>
      <c r="O35" s="38" t="str">
        <f t="shared" ca="1" si="17"/>
        <v/>
      </c>
      <c r="P35" s="38" t="str">
        <f t="shared" ca="1" si="17"/>
        <v/>
      </c>
      <c r="Q35" s="38" t="str">
        <f t="shared" ca="1" si="17"/>
        <v/>
      </c>
      <c r="R35" s="38" t="str">
        <f t="shared" ca="1" si="17"/>
        <v/>
      </c>
      <c r="S35" s="38" t="str">
        <f t="shared" ca="1" si="17"/>
        <v/>
      </c>
      <c r="T35" s="38" t="str">
        <f t="shared" ca="1" si="17"/>
        <v/>
      </c>
      <c r="U35" s="38" t="str">
        <f t="shared" ca="1" si="17"/>
        <v/>
      </c>
      <c r="V35" s="38" t="str">
        <f t="shared" ca="1" si="17"/>
        <v/>
      </c>
      <c r="W35" s="38" t="str">
        <f t="shared" ca="1" si="17"/>
        <v/>
      </c>
      <c r="X35" s="38" t="str">
        <f t="shared" ca="1" si="17"/>
        <v/>
      </c>
      <c r="Y35" s="38" t="str">
        <f t="shared" ca="1" si="16"/>
        <v/>
      </c>
      <c r="Z35" s="38" t="str">
        <f t="shared" ca="1" si="16"/>
        <v/>
      </c>
      <c r="AA35" s="38" t="str">
        <f t="shared" ca="1" si="16"/>
        <v/>
      </c>
      <c r="AB35" s="38" t="str">
        <f t="shared" ca="1" si="16"/>
        <v/>
      </c>
      <c r="AC35" s="38" t="str">
        <f t="shared" ca="1" si="16"/>
        <v/>
      </c>
      <c r="AD35" s="38" t="str">
        <f t="shared" ca="1" si="16"/>
        <v/>
      </c>
      <c r="AE35" s="38" t="str">
        <f t="shared" ca="1" si="16"/>
        <v/>
      </c>
      <c r="AF35" s="38" t="str">
        <f t="shared" ca="1" si="16"/>
        <v/>
      </c>
      <c r="AG35" s="38" t="str">
        <f t="shared" ca="1" si="16"/>
        <v/>
      </c>
      <c r="AH35" s="38" t="str">
        <f t="shared" ca="1" si="16"/>
        <v/>
      </c>
      <c r="AI35" s="38" t="str">
        <f t="shared" ref="AI35:BM46" ca="1" si="18">IF(AND($C35="Controlado",AI$7&gt;=$F35,AI$7&lt;=$F35+$G35-1),2,IF(AND($C35="Ayuda Externa",AI$7&gt;=$F35,AI$7&lt;=$F35+$G35-1),1,""))</f>
        <v/>
      </c>
      <c r="AJ35" s="38" t="str">
        <f t="shared" ca="1" si="18"/>
        <v/>
      </c>
      <c r="AK35" s="38" t="str">
        <f t="shared" ca="1" si="18"/>
        <v/>
      </c>
      <c r="AL35" s="38" t="str">
        <f t="shared" ca="1" si="18"/>
        <v/>
      </c>
      <c r="AM35" s="38" t="str">
        <f t="shared" ca="1" si="18"/>
        <v/>
      </c>
      <c r="AN35" s="38" t="str">
        <f t="shared" ca="1" si="18"/>
        <v/>
      </c>
      <c r="AO35" s="38" t="str">
        <f t="shared" ca="1" si="18"/>
        <v/>
      </c>
      <c r="AP35" s="38" t="str">
        <f t="shared" ca="1" si="18"/>
        <v/>
      </c>
      <c r="AQ35" s="38" t="str">
        <f t="shared" ca="1" si="18"/>
        <v/>
      </c>
      <c r="AR35" s="38" t="str">
        <f t="shared" ca="1" si="18"/>
        <v/>
      </c>
      <c r="AS35" s="38" t="str">
        <f t="shared" ca="1" si="18"/>
        <v/>
      </c>
      <c r="AT35" s="38" t="str">
        <f t="shared" ca="1" si="18"/>
        <v/>
      </c>
      <c r="AU35" s="38" t="str">
        <f t="shared" ca="1" si="18"/>
        <v/>
      </c>
      <c r="AV35" s="38" t="str">
        <f t="shared" ca="1" si="18"/>
        <v/>
      </c>
      <c r="AW35" s="38" t="str">
        <f t="shared" ca="1" si="18"/>
        <v/>
      </c>
      <c r="AX35" s="38" t="str">
        <f t="shared" ca="1" si="18"/>
        <v/>
      </c>
      <c r="AY35" s="38" t="str">
        <f t="shared" ca="1" si="18"/>
        <v/>
      </c>
      <c r="AZ35" s="38" t="str">
        <f t="shared" ca="1" si="18"/>
        <v/>
      </c>
      <c r="BA35" s="38" t="str">
        <f t="shared" ca="1" si="18"/>
        <v/>
      </c>
      <c r="BB35" s="38" t="str">
        <f t="shared" ca="1" si="18"/>
        <v/>
      </c>
      <c r="BC35" s="38" t="str">
        <f t="shared" ca="1" si="18"/>
        <v/>
      </c>
      <c r="BD35" s="96" t="str">
        <f t="shared" ca="1" si="18"/>
        <v/>
      </c>
      <c r="BE35" s="87">
        <f t="shared" ca="1" si="18"/>
        <v>1</v>
      </c>
      <c r="BF35" s="87">
        <f t="shared" ca="1" si="18"/>
        <v>1</v>
      </c>
      <c r="BG35" s="87">
        <f t="shared" ca="1" si="18"/>
        <v>1</v>
      </c>
      <c r="BH35" s="87" t="str">
        <f t="shared" ca="1" si="18"/>
        <v/>
      </c>
      <c r="BI35" s="87" t="str">
        <f t="shared" ca="1" si="18"/>
        <v/>
      </c>
      <c r="BJ35" s="87" t="str">
        <f t="shared" ca="1" si="18"/>
        <v/>
      </c>
      <c r="BK35" s="87" t="str">
        <f t="shared" ca="1" si="18"/>
        <v/>
      </c>
      <c r="BL35" s="87" t="str">
        <f t="shared" ca="1" si="18"/>
        <v/>
      </c>
      <c r="BM35" s="87" t="str">
        <f t="shared" ca="1" si="18"/>
        <v/>
      </c>
      <c r="BN35" s="86"/>
    </row>
    <row r="36" spans="1:66" s="1" customFormat="1" ht="40.15" customHeight="1" x14ac:dyDescent="0.25">
      <c r="A36" s="6"/>
      <c r="B36" s="20" t="s">
        <v>58</v>
      </c>
      <c r="C36" s="16" t="s">
        <v>64</v>
      </c>
      <c r="D36" s="16" t="s">
        <v>42</v>
      </c>
      <c r="E36" s="17">
        <v>0</v>
      </c>
      <c r="F36" s="18">
        <f t="shared" ca="1" si="10"/>
        <v>45452</v>
      </c>
      <c r="G36" s="19">
        <v>1</v>
      </c>
      <c r="H36" s="14"/>
      <c r="I36" s="38" t="str">
        <f t="shared" ca="1" si="17"/>
        <v/>
      </c>
      <c r="J36" s="38" t="str">
        <f t="shared" ca="1" si="17"/>
        <v/>
      </c>
      <c r="K36" s="38" t="str">
        <f t="shared" ca="1" si="17"/>
        <v/>
      </c>
      <c r="L36" s="38" t="str">
        <f t="shared" ca="1" si="17"/>
        <v/>
      </c>
      <c r="M36" s="38" t="str">
        <f t="shared" ca="1" si="17"/>
        <v/>
      </c>
      <c r="N36" s="38" t="str">
        <f t="shared" ca="1" si="17"/>
        <v/>
      </c>
      <c r="O36" s="38" t="str">
        <f t="shared" ca="1" si="17"/>
        <v/>
      </c>
      <c r="P36" s="38" t="str">
        <f t="shared" ca="1" si="17"/>
        <v/>
      </c>
      <c r="Q36" s="38" t="str">
        <f t="shared" ca="1" si="17"/>
        <v/>
      </c>
      <c r="R36" s="38" t="str">
        <f t="shared" ca="1" si="17"/>
        <v/>
      </c>
      <c r="S36" s="38" t="str">
        <f t="shared" ca="1" si="17"/>
        <v/>
      </c>
      <c r="T36" s="38" t="str">
        <f t="shared" ca="1" si="17"/>
        <v/>
      </c>
      <c r="U36" s="38" t="str">
        <f t="shared" ca="1" si="17"/>
        <v/>
      </c>
      <c r="V36" s="38" t="str">
        <f t="shared" ca="1" si="17"/>
        <v/>
      </c>
      <c r="W36" s="38" t="str">
        <f t="shared" ca="1" si="17"/>
        <v/>
      </c>
      <c r="X36" s="38" t="str">
        <f t="shared" ca="1" si="17"/>
        <v/>
      </c>
      <c r="Y36" s="38" t="str">
        <f t="shared" ca="1" si="16"/>
        <v/>
      </c>
      <c r="Z36" s="38" t="str">
        <f t="shared" ca="1" si="16"/>
        <v/>
      </c>
      <c r="AA36" s="38" t="str">
        <f t="shared" ca="1" si="16"/>
        <v/>
      </c>
      <c r="AB36" s="38" t="str">
        <f t="shared" ca="1" si="16"/>
        <v/>
      </c>
      <c r="AC36" s="38" t="str">
        <f t="shared" ca="1" si="16"/>
        <v/>
      </c>
      <c r="AD36" s="38" t="str">
        <f t="shared" ca="1" si="16"/>
        <v/>
      </c>
      <c r="AE36" s="38" t="str">
        <f t="shared" ca="1" si="16"/>
        <v/>
      </c>
      <c r="AF36" s="38" t="str">
        <f t="shared" ca="1" si="16"/>
        <v/>
      </c>
      <c r="AG36" s="38" t="str">
        <f t="shared" ca="1" si="16"/>
        <v/>
      </c>
      <c r="AH36" s="38" t="str">
        <f t="shared" ca="1" si="16"/>
        <v/>
      </c>
      <c r="AI36" s="38" t="str">
        <f t="shared" ca="1" si="18"/>
        <v/>
      </c>
      <c r="AJ36" s="38" t="str">
        <f t="shared" ca="1" si="18"/>
        <v/>
      </c>
      <c r="AK36" s="38" t="str">
        <f t="shared" ca="1" si="18"/>
        <v/>
      </c>
      <c r="AL36" s="38" t="str">
        <f t="shared" ca="1" si="18"/>
        <v/>
      </c>
      <c r="AM36" s="38" t="str">
        <f t="shared" ca="1" si="18"/>
        <v/>
      </c>
      <c r="AN36" s="38" t="str">
        <f t="shared" ca="1" si="18"/>
        <v/>
      </c>
      <c r="AO36" s="38" t="str">
        <f t="shared" ca="1" si="18"/>
        <v/>
      </c>
      <c r="AP36" s="38" t="str">
        <f t="shared" ca="1" si="18"/>
        <v/>
      </c>
      <c r="AQ36" s="38" t="str">
        <f t="shared" ca="1" si="18"/>
        <v/>
      </c>
      <c r="AR36" s="38" t="str">
        <f t="shared" ca="1" si="18"/>
        <v/>
      </c>
      <c r="AS36" s="38" t="str">
        <f t="shared" ca="1" si="18"/>
        <v/>
      </c>
      <c r="AT36" s="38" t="str">
        <f t="shared" ca="1" si="18"/>
        <v/>
      </c>
      <c r="AU36" s="38" t="str">
        <f t="shared" ca="1" si="18"/>
        <v/>
      </c>
      <c r="AV36" s="38" t="str">
        <f t="shared" ca="1" si="18"/>
        <v/>
      </c>
      <c r="AW36" s="38" t="str">
        <f t="shared" ca="1" si="18"/>
        <v/>
      </c>
      <c r="AX36" s="38" t="str">
        <f t="shared" ca="1" si="18"/>
        <v/>
      </c>
      <c r="AY36" s="38" t="str">
        <f t="shared" ca="1" si="18"/>
        <v/>
      </c>
      <c r="AZ36" s="38" t="str">
        <f t="shared" ca="1" si="18"/>
        <v/>
      </c>
      <c r="BA36" s="38" t="str">
        <f t="shared" ca="1" si="18"/>
        <v/>
      </c>
      <c r="BB36" s="38" t="str">
        <f t="shared" ca="1" si="18"/>
        <v/>
      </c>
      <c r="BC36" s="38" t="str">
        <f t="shared" ca="1" si="18"/>
        <v/>
      </c>
      <c r="BD36" s="96" t="str">
        <f t="shared" ca="1" si="18"/>
        <v/>
      </c>
      <c r="BE36" s="87" t="str">
        <f t="shared" ca="1" si="18"/>
        <v/>
      </c>
      <c r="BF36" s="87" t="str">
        <f t="shared" ca="1" si="18"/>
        <v/>
      </c>
      <c r="BG36" s="87" t="str">
        <f t="shared" ca="1" si="18"/>
        <v/>
      </c>
      <c r="BH36" s="87" t="str">
        <f t="shared" ca="1" si="18"/>
        <v/>
      </c>
      <c r="BI36" s="87" t="str">
        <f t="shared" ca="1" si="18"/>
        <v/>
      </c>
      <c r="BJ36" s="87" t="str">
        <f t="shared" ca="1" si="18"/>
        <v/>
      </c>
      <c r="BK36" s="87" t="str">
        <f t="shared" ca="1" si="18"/>
        <v/>
      </c>
      <c r="BL36" s="87" t="str">
        <f t="shared" ca="1" si="18"/>
        <v/>
      </c>
      <c r="BM36" s="87" t="str">
        <f t="shared" ca="1" si="18"/>
        <v/>
      </c>
    </row>
    <row r="37" spans="1:66" s="1" customFormat="1" ht="40.15" customHeight="1" x14ac:dyDescent="0.25">
      <c r="A37" s="6"/>
      <c r="B37" s="75" t="s">
        <v>59</v>
      </c>
      <c r="C37" s="16" t="s">
        <v>63</v>
      </c>
      <c r="D37" s="16" t="s">
        <v>42</v>
      </c>
      <c r="E37" s="17">
        <v>0</v>
      </c>
      <c r="F37" s="18">
        <f t="shared" ca="1" si="10"/>
        <v>45453</v>
      </c>
      <c r="G37" s="19">
        <v>4</v>
      </c>
      <c r="H37" s="14"/>
      <c r="I37" s="38" t="str">
        <f t="shared" ca="1" si="17"/>
        <v/>
      </c>
      <c r="J37" s="38" t="str">
        <f t="shared" ca="1" si="17"/>
        <v/>
      </c>
      <c r="K37" s="38" t="str">
        <f t="shared" ca="1" si="17"/>
        <v/>
      </c>
      <c r="L37" s="38" t="str">
        <f t="shared" ca="1" si="17"/>
        <v/>
      </c>
      <c r="M37" s="38" t="str">
        <f t="shared" ca="1" si="17"/>
        <v/>
      </c>
      <c r="N37" s="38" t="str">
        <f t="shared" ca="1" si="17"/>
        <v/>
      </c>
      <c r="O37" s="38" t="str">
        <f t="shared" ca="1" si="17"/>
        <v/>
      </c>
      <c r="P37" s="38" t="str">
        <f t="shared" ca="1" si="17"/>
        <v/>
      </c>
      <c r="Q37" s="38" t="str">
        <f t="shared" ca="1" si="17"/>
        <v/>
      </c>
      <c r="R37" s="38" t="str">
        <f t="shared" ca="1" si="17"/>
        <v/>
      </c>
      <c r="S37" s="38" t="str">
        <f t="shared" ca="1" si="17"/>
        <v/>
      </c>
      <c r="T37" s="38" t="str">
        <f t="shared" ca="1" si="17"/>
        <v/>
      </c>
      <c r="U37" s="38" t="str">
        <f t="shared" ca="1" si="17"/>
        <v/>
      </c>
      <c r="V37" s="38" t="str">
        <f t="shared" ca="1" si="17"/>
        <v/>
      </c>
      <c r="W37" s="38" t="str">
        <f t="shared" ca="1" si="17"/>
        <v/>
      </c>
      <c r="X37" s="38" t="str">
        <f t="shared" ca="1" si="17"/>
        <v/>
      </c>
      <c r="Y37" s="38" t="str">
        <f t="shared" ca="1" si="16"/>
        <v/>
      </c>
      <c r="Z37" s="38" t="str">
        <f t="shared" ca="1" si="16"/>
        <v/>
      </c>
      <c r="AA37" s="38" t="str">
        <f t="shared" ca="1" si="16"/>
        <v/>
      </c>
      <c r="AB37" s="38" t="str">
        <f t="shared" ca="1" si="16"/>
        <v/>
      </c>
      <c r="AC37" s="38" t="str">
        <f t="shared" ca="1" si="16"/>
        <v/>
      </c>
      <c r="AD37" s="38" t="str">
        <f t="shared" ca="1" si="16"/>
        <v/>
      </c>
      <c r="AE37" s="38" t="str">
        <f t="shared" ca="1" si="16"/>
        <v/>
      </c>
      <c r="AF37" s="38" t="str">
        <f t="shared" ca="1" si="16"/>
        <v/>
      </c>
      <c r="AG37" s="38" t="str">
        <f t="shared" ca="1" si="16"/>
        <v/>
      </c>
      <c r="AH37" s="38" t="str">
        <f t="shared" ca="1" si="16"/>
        <v/>
      </c>
      <c r="AI37" s="38" t="str">
        <f t="shared" ca="1" si="18"/>
        <v/>
      </c>
      <c r="AJ37" s="38" t="str">
        <f t="shared" ca="1" si="18"/>
        <v/>
      </c>
      <c r="AK37" s="38" t="str">
        <f t="shared" ca="1" si="18"/>
        <v/>
      </c>
      <c r="AL37" s="38" t="str">
        <f t="shared" ca="1" si="18"/>
        <v/>
      </c>
      <c r="AM37" s="38" t="str">
        <f t="shared" ca="1" si="18"/>
        <v/>
      </c>
      <c r="AN37" s="38" t="str">
        <f t="shared" ca="1" si="18"/>
        <v/>
      </c>
      <c r="AO37" s="38" t="str">
        <f t="shared" ca="1" si="18"/>
        <v/>
      </c>
      <c r="AP37" s="38" t="str">
        <f t="shared" ca="1" si="18"/>
        <v/>
      </c>
      <c r="AQ37" s="38" t="str">
        <f t="shared" ca="1" si="18"/>
        <v/>
      </c>
      <c r="AR37" s="38" t="str">
        <f t="shared" ca="1" si="18"/>
        <v/>
      </c>
      <c r="AS37" s="38" t="str">
        <f t="shared" ca="1" si="18"/>
        <v/>
      </c>
      <c r="AT37" s="38" t="str">
        <f t="shared" ca="1" si="18"/>
        <v/>
      </c>
      <c r="AU37" s="38" t="str">
        <f t="shared" ca="1" si="18"/>
        <v/>
      </c>
      <c r="AV37" s="38" t="str">
        <f t="shared" ca="1" si="18"/>
        <v/>
      </c>
      <c r="AW37" s="38" t="str">
        <f t="shared" ca="1" si="18"/>
        <v/>
      </c>
      <c r="AX37" s="38" t="str">
        <f t="shared" ca="1" si="18"/>
        <v/>
      </c>
      <c r="AY37" s="38" t="str">
        <f t="shared" ca="1" si="18"/>
        <v/>
      </c>
      <c r="AZ37" s="38" t="str">
        <f t="shared" ca="1" si="18"/>
        <v/>
      </c>
      <c r="BA37" s="38" t="str">
        <f t="shared" ca="1" si="18"/>
        <v/>
      </c>
      <c r="BB37" s="38" t="str">
        <f t="shared" ca="1" si="18"/>
        <v/>
      </c>
      <c r="BC37" s="38" t="str">
        <f t="shared" ca="1" si="18"/>
        <v/>
      </c>
      <c r="BD37" s="96" t="str">
        <f t="shared" ca="1" si="18"/>
        <v/>
      </c>
      <c r="BE37" s="87" t="str">
        <f t="shared" ca="1" si="18"/>
        <v/>
      </c>
      <c r="BF37" s="87" t="str">
        <f t="shared" ca="1" si="18"/>
        <v/>
      </c>
      <c r="BG37" s="87" t="str">
        <f t="shared" ca="1" si="18"/>
        <v/>
      </c>
      <c r="BH37" s="87" t="str">
        <f t="shared" ca="1" si="18"/>
        <v/>
      </c>
      <c r="BI37" s="87" t="str">
        <f t="shared" ca="1" si="18"/>
        <v/>
      </c>
      <c r="BJ37" s="87" t="str">
        <f t="shared" ca="1" si="18"/>
        <v/>
      </c>
      <c r="BK37" s="87" t="str">
        <f t="shared" ca="1" si="18"/>
        <v/>
      </c>
      <c r="BL37" s="87" t="str">
        <f t="shared" ca="1" si="18"/>
        <v/>
      </c>
      <c r="BM37" s="87" t="str">
        <f t="shared" ca="1" si="18"/>
        <v/>
      </c>
    </row>
    <row r="38" spans="1:66" s="1" customFormat="1" ht="40.15" customHeight="1" x14ac:dyDescent="0.25">
      <c r="A38" s="6"/>
      <c r="B38" s="89" t="s">
        <v>68</v>
      </c>
      <c r="C38" s="91"/>
      <c r="D38" s="91"/>
      <c r="E38" s="91"/>
      <c r="F38" s="91"/>
      <c r="G38" s="91"/>
      <c r="H38" s="14"/>
      <c r="I38" s="38" t="str">
        <f t="shared" ca="1" si="17"/>
        <v/>
      </c>
      <c r="J38" s="38" t="str">
        <f t="shared" ca="1" si="17"/>
        <v/>
      </c>
      <c r="K38" s="38" t="str">
        <f t="shared" ca="1" si="17"/>
        <v/>
      </c>
      <c r="L38" s="38" t="str">
        <f t="shared" ca="1" si="17"/>
        <v/>
      </c>
      <c r="M38" s="38" t="str">
        <f t="shared" ca="1" si="17"/>
        <v/>
      </c>
      <c r="N38" s="38" t="str">
        <f t="shared" ca="1" si="17"/>
        <v/>
      </c>
      <c r="O38" s="38" t="str">
        <f t="shared" ca="1" si="17"/>
        <v/>
      </c>
      <c r="P38" s="38" t="str">
        <f t="shared" ca="1" si="17"/>
        <v/>
      </c>
      <c r="Q38" s="38" t="str">
        <f t="shared" ca="1" si="17"/>
        <v/>
      </c>
      <c r="R38" s="38" t="str">
        <f t="shared" ca="1" si="17"/>
        <v/>
      </c>
      <c r="S38" s="38" t="str">
        <f t="shared" ca="1" si="17"/>
        <v/>
      </c>
      <c r="T38" s="38" t="str">
        <f t="shared" ca="1" si="17"/>
        <v/>
      </c>
      <c r="U38" s="38" t="str">
        <f t="shared" ca="1" si="17"/>
        <v/>
      </c>
      <c r="V38" s="38" t="str">
        <f t="shared" ca="1" si="17"/>
        <v/>
      </c>
      <c r="W38" s="38" t="str">
        <f t="shared" ca="1" si="17"/>
        <v/>
      </c>
      <c r="X38" s="38" t="str">
        <f t="shared" ca="1" si="17"/>
        <v/>
      </c>
      <c r="Y38" s="38" t="str">
        <f t="shared" ca="1" si="16"/>
        <v/>
      </c>
      <c r="Z38" s="38" t="str">
        <f t="shared" ca="1" si="16"/>
        <v/>
      </c>
      <c r="AA38" s="38" t="str">
        <f t="shared" ca="1" si="16"/>
        <v/>
      </c>
      <c r="AB38" s="38" t="str">
        <f t="shared" ca="1" si="16"/>
        <v/>
      </c>
      <c r="AC38" s="38" t="str">
        <f t="shared" ca="1" si="16"/>
        <v/>
      </c>
      <c r="AD38" s="38" t="str">
        <f t="shared" ca="1" si="16"/>
        <v/>
      </c>
      <c r="AE38" s="38" t="str">
        <f t="shared" ca="1" si="16"/>
        <v/>
      </c>
      <c r="AF38" s="38" t="str">
        <f t="shared" ca="1" si="16"/>
        <v/>
      </c>
      <c r="AG38" s="38" t="str">
        <f t="shared" ca="1" si="16"/>
        <v/>
      </c>
      <c r="AH38" s="38" t="str">
        <f t="shared" ca="1" si="16"/>
        <v/>
      </c>
      <c r="AI38" s="38" t="str">
        <f t="shared" ca="1" si="18"/>
        <v/>
      </c>
      <c r="AJ38" s="38" t="str">
        <f t="shared" ca="1" si="18"/>
        <v/>
      </c>
      <c r="AK38" s="38" t="str">
        <f t="shared" ca="1" si="18"/>
        <v/>
      </c>
      <c r="AL38" s="38" t="str">
        <f t="shared" ca="1" si="18"/>
        <v/>
      </c>
      <c r="AM38" s="38" t="str">
        <f t="shared" ca="1" si="18"/>
        <v/>
      </c>
      <c r="AN38" s="38" t="str">
        <f t="shared" ca="1" si="18"/>
        <v/>
      </c>
      <c r="AO38" s="38" t="str">
        <f t="shared" ca="1" si="18"/>
        <v/>
      </c>
      <c r="AP38" s="38" t="str">
        <f t="shared" ca="1" si="18"/>
        <v/>
      </c>
      <c r="AQ38" s="38" t="str">
        <f t="shared" ca="1" si="18"/>
        <v/>
      </c>
      <c r="AR38" s="38" t="str">
        <f t="shared" ca="1" si="18"/>
        <v/>
      </c>
      <c r="AS38" s="38" t="str">
        <f t="shared" ca="1" si="18"/>
        <v/>
      </c>
      <c r="AT38" s="38" t="str">
        <f t="shared" ca="1" si="18"/>
        <v/>
      </c>
      <c r="AU38" s="38" t="str">
        <f t="shared" ca="1" si="18"/>
        <v/>
      </c>
      <c r="AV38" s="38" t="str">
        <f t="shared" ca="1" si="18"/>
        <v/>
      </c>
      <c r="AW38" s="38" t="str">
        <f t="shared" ca="1" si="18"/>
        <v/>
      </c>
      <c r="AX38" s="38" t="str">
        <f t="shared" ca="1" si="18"/>
        <v/>
      </c>
      <c r="AY38" s="38" t="str">
        <f t="shared" ca="1" si="18"/>
        <v/>
      </c>
      <c r="AZ38" s="38" t="str">
        <f t="shared" ca="1" si="18"/>
        <v/>
      </c>
      <c r="BA38" s="38" t="str">
        <f t="shared" ca="1" si="18"/>
        <v/>
      </c>
      <c r="BB38" s="38" t="str">
        <f t="shared" ca="1" si="18"/>
        <v/>
      </c>
      <c r="BC38" s="38" t="str">
        <f t="shared" ca="1" si="18"/>
        <v/>
      </c>
      <c r="BD38" s="96" t="str">
        <f t="shared" ca="1" si="18"/>
        <v/>
      </c>
      <c r="BE38" s="87" t="str">
        <f t="shared" ca="1" si="18"/>
        <v/>
      </c>
      <c r="BF38" s="87" t="str">
        <f t="shared" ca="1" si="18"/>
        <v/>
      </c>
      <c r="BG38" s="87" t="str">
        <f t="shared" ca="1" si="18"/>
        <v/>
      </c>
      <c r="BH38" s="87" t="str">
        <f t="shared" ca="1" si="18"/>
        <v/>
      </c>
      <c r="BI38" s="87" t="str">
        <f t="shared" ca="1" si="18"/>
        <v/>
      </c>
      <c r="BJ38" s="87" t="str">
        <f t="shared" ca="1" si="18"/>
        <v/>
      </c>
      <c r="BK38" s="87" t="str">
        <f t="shared" ca="1" si="18"/>
        <v/>
      </c>
      <c r="BL38" s="87" t="str">
        <f t="shared" ca="1" si="18"/>
        <v/>
      </c>
      <c r="BM38" s="87" t="str">
        <f t="shared" si="18"/>
        <v/>
      </c>
    </row>
    <row r="39" spans="1:66" s="1" customFormat="1" ht="40.15" customHeight="1" x14ac:dyDescent="0.25">
      <c r="A39" s="6"/>
      <c r="B39" s="74" t="s">
        <v>70</v>
      </c>
      <c r="C39" s="74"/>
      <c r="D39" s="74"/>
      <c r="E39" s="74"/>
      <c r="F39" s="74"/>
      <c r="G39" s="74"/>
      <c r="H39" s="14"/>
      <c r="I39" s="38" t="str">
        <f t="shared" ca="1" si="17"/>
        <v/>
      </c>
      <c r="J39" s="38" t="str">
        <f t="shared" ca="1" si="17"/>
        <v/>
      </c>
      <c r="K39" s="38" t="str">
        <f t="shared" ca="1" si="17"/>
        <v/>
      </c>
      <c r="L39" s="38" t="str">
        <f t="shared" ca="1" si="17"/>
        <v/>
      </c>
      <c r="M39" s="38" t="str">
        <f t="shared" ca="1" si="17"/>
        <v/>
      </c>
      <c r="N39" s="38" t="str">
        <f t="shared" ca="1" si="17"/>
        <v/>
      </c>
      <c r="O39" s="38" t="str">
        <f t="shared" ca="1" si="17"/>
        <v/>
      </c>
      <c r="P39" s="38" t="str">
        <f t="shared" ca="1" si="17"/>
        <v/>
      </c>
      <c r="Q39" s="38" t="str">
        <f t="shared" ca="1" si="17"/>
        <v/>
      </c>
      <c r="R39" s="38" t="str">
        <f t="shared" ca="1" si="17"/>
        <v/>
      </c>
      <c r="S39" s="38" t="str">
        <f t="shared" ca="1" si="17"/>
        <v/>
      </c>
      <c r="T39" s="38" t="str">
        <f t="shared" ca="1" si="17"/>
        <v/>
      </c>
      <c r="U39" s="38" t="str">
        <f t="shared" ca="1" si="17"/>
        <v/>
      </c>
      <c r="V39" s="38" t="str">
        <f t="shared" ca="1" si="17"/>
        <v/>
      </c>
      <c r="W39" s="38" t="str">
        <f t="shared" ca="1" si="17"/>
        <v/>
      </c>
      <c r="X39" s="38" t="str">
        <f t="shared" ca="1" si="17"/>
        <v/>
      </c>
      <c r="Y39" s="38" t="str">
        <f t="shared" ca="1" si="16"/>
        <v/>
      </c>
      <c r="Z39" s="38" t="str">
        <f t="shared" ca="1" si="16"/>
        <v/>
      </c>
      <c r="AA39" s="38" t="str">
        <f t="shared" ca="1" si="16"/>
        <v/>
      </c>
      <c r="AB39" s="38" t="str">
        <f t="shared" ca="1" si="16"/>
        <v/>
      </c>
      <c r="AC39" s="38" t="str">
        <f t="shared" ca="1" si="16"/>
        <v/>
      </c>
      <c r="AD39" s="38" t="str">
        <f t="shared" ca="1" si="16"/>
        <v/>
      </c>
      <c r="AE39" s="38" t="str">
        <f t="shared" ca="1" si="16"/>
        <v/>
      </c>
      <c r="AF39" s="38" t="str">
        <f t="shared" ca="1" si="16"/>
        <v/>
      </c>
      <c r="AG39" s="38" t="str">
        <f t="shared" ca="1" si="16"/>
        <v/>
      </c>
      <c r="AH39" s="38" t="str">
        <f t="shared" ca="1" si="16"/>
        <v/>
      </c>
      <c r="AI39" s="38" t="str">
        <f t="shared" ca="1" si="18"/>
        <v/>
      </c>
      <c r="AJ39" s="38" t="str">
        <f t="shared" ca="1" si="18"/>
        <v/>
      </c>
      <c r="AK39" s="38" t="str">
        <f t="shared" ca="1" si="18"/>
        <v/>
      </c>
      <c r="AL39" s="38" t="str">
        <f t="shared" ca="1" si="18"/>
        <v/>
      </c>
      <c r="AM39" s="38" t="str">
        <f t="shared" ca="1" si="18"/>
        <v/>
      </c>
      <c r="AN39" s="38" t="str">
        <f t="shared" ca="1" si="18"/>
        <v/>
      </c>
      <c r="AO39" s="38" t="str">
        <f t="shared" ca="1" si="18"/>
        <v/>
      </c>
      <c r="AP39" s="38" t="str">
        <f t="shared" ca="1" si="18"/>
        <v/>
      </c>
      <c r="AQ39" s="38" t="str">
        <f t="shared" ca="1" si="18"/>
        <v/>
      </c>
      <c r="AR39" s="38" t="str">
        <f t="shared" ca="1" si="18"/>
        <v/>
      </c>
      <c r="AS39" s="38" t="str">
        <f t="shared" ca="1" si="18"/>
        <v/>
      </c>
      <c r="AT39" s="38" t="str">
        <f t="shared" ca="1" si="18"/>
        <v/>
      </c>
      <c r="AU39" s="38" t="str">
        <f t="shared" ca="1" si="18"/>
        <v/>
      </c>
      <c r="AV39" s="38" t="str">
        <f t="shared" ca="1" si="18"/>
        <v/>
      </c>
      <c r="AW39" s="38" t="str">
        <f t="shared" ca="1" si="18"/>
        <v/>
      </c>
      <c r="AX39" s="38" t="str">
        <f t="shared" ca="1" si="18"/>
        <v/>
      </c>
      <c r="AY39" s="38" t="str">
        <f t="shared" ca="1" si="18"/>
        <v/>
      </c>
      <c r="AZ39" s="38" t="str">
        <f t="shared" ca="1" si="18"/>
        <v/>
      </c>
      <c r="BA39" s="38" t="str">
        <f t="shared" ca="1" si="18"/>
        <v/>
      </c>
      <c r="BB39" s="38" t="str">
        <f t="shared" ca="1" si="18"/>
        <v/>
      </c>
      <c r="BC39" s="38" t="str">
        <f t="shared" ca="1" si="18"/>
        <v/>
      </c>
      <c r="BD39" s="96" t="str">
        <f t="shared" ca="1" si="18"/>
        <v/>
      </c>
      <c r="BE39" s="87" t="str">
        <f t="shared" ca="1" si="18"/>
        <v/>
      </c>
      <c r="BF39" s="87" t="str">
        <f t="shared" ca="1" si="18"/>
        <v/>
      </c>
      <c r="BG39" s="87" t="str">
        <f t="shared" ca="1" si="18"/>
        <v/>
      </c>
      <c r="BH39" s="87" t="str">
        <f t="shared" ca="1" si="18"/>
        <v/>
      </c>
      <c r="BI39" s="87" t="str">
        <f t="shared" ca="1" si="18"/>
        <v/>
      </c>
      <c r="BJ39" s="87" t="str">
        <f t="shared" ca="1" si="18"/>
        <v/>
      </c>
      <c r="BK39" s="87" t="str">
        <f t="shared" ca="1" si="18"/>
        <v/>
      </c>
      <c r="BL39" s="87" t="str">
        <f t="shared" ca="1" si="18"/>
        <v/>
      </c>
      <c r="BM39" s="87" t="str">
        <f t="shared" si="18"/>
        <v/>
      </c>
    </row>
    <row r="40" spans="1:66" s="1" customFormat="1" ht="40.15" customHeight="1" x14ac:dyDescent="0.25">
      <c r="A40" s="6"/>
      <c r="B40" s="92" t="s">
        <v>71</v>
      </c>
      <c r="C40" s="16" t="s">
        <v>66</v>
      </c>
      <c r="D40" s="16" t="s">
        <v>69</v>
      </c>
      <c r="E40" s="17">
        <v>1</v>
      </c>
      <c r="F40" s="18">
        <v>45394</v>
      </c>
      <c r="G40" s="19">
        <v>4</v>
      </c>
      <c r="H40" s="14"/>
      <c r="I40" s="38" t="str">
        <f t="shared" ca="1" si="17"/>
        <v/>
      </c>
      <c r="J40" s="38" t="str">
        <f t="shared" ca="1" si="17"/>
        <v/>
      </c>
      <c r="K40" s="38" t="str">
        <f t="shared" ca="1" si="17"/>
        <v/>
      </c>
      <c r="L40" s="38" t="str">
        <f t="shared" ca="1" si="17"/>
        <v/>
      </c>
      <c r="M40" s="38" t="str">
        <f t="shared" ca="1" si="17"/>
        <v/>
      </c>
      <c r="N40" s="38" t="str">
        <f t="shared" ca="1" si="17"/>
        <v/>
      </c>
      <c r="O40" s="38" t="str">
        <f t="shared" ca="1" si="17"/>
        <v/>
      </c>
      <c r="P40" s="38" t="str">
        <f t="shared" ca="1" si="17"/>
        <v/>
      </c>
      <c r="Q40" s="38" t="str">
        <f t="shared" ca="1" si="17"/>
        <v/>
      </c>
      <c r="R40" s="38" t="str">
        <f t="shared" ca="1" si="17"/>
        <v/>
      </c>
      <c r="S40" s="38" t="str">
        <f t="shared" ca="1" si="17"/>
        <v/>
      </c>
      <c r="T40" s="38" t="str">
        <f t="shared" ca="1" si="17"/>
        <v/>
      </c>
      <c r="U40" s="38" t="str">
        <f t="shared" ca="1" si="17"/>
        <v/>
      </c>
      <c r="V40" s="38" t="str">
        <f t="shared" ca="1" si="17"/>
        <v/>
      </c>
      <c r="W40" s="38" t="str">
        <f t="shared" ca="1" si="17"/>
        <v/>
      </c>
      <c r="X40" s="38" t="str">
        <f t="shared" ca="1" si="17"/>
        <v/>
      </c>
      <c r="Y40" s="38" t="str">
        <f t="shared" ca="1" si="16"/>
        <v/>
      </c>
      <c r="Z40" s="38" t="str">
        <f t="shared" ca="1" si="16"/>
        <v/>
      </c>
      <c r="AA40" s="38" t="str">
        <f t="shared" ca="1" si="16"/>
        <v/>
      </c>
      <c r="AB40" s="38" t="str">
        <f t="shared" ca="1" si="16"/>
        <v/>
      </c>
      <c r="AC40" s="38" t="str">
        <f t="shared" ca="1" si="16"/>
        <v/>
      </c>
      <c r="AD40" s="38" t="str">
        <f t="shared" ca="1" si="16"/>
        <v/>
      </c>
      <c r="AE40" s="38" t="str">
        <f t="shared" ca="1" si="16"/>
        <v/>
      </c>
      <c r="AF40" s="38" t="str">
        <f t="shared" ca="1" si="16"/>
        <v/>
      </c>
      <c r="AG40" s="38" t="str">
        <f t="shared" ca="1" si="16"/>
        <v/>
      </c>
      <c r="AH40" s="38" t="str">
        <f t="shared" ca="1" si="16"/>
        <v/>
      </c>
      <c r="AI40" s="38" t="str">
        <f t="shared" ca="1" si="18"/>
        <v/>
      </c>
      <c r="AJ40" s="38" t="str">
        <f t="shared" ca="1" si="18"/>
        <v/>
      </c>
      <c r="AK40" s="38" t="str">
        <f t="shared" ca="1" si="18"/>
        <v/>
      </c>
      <c r="AL40" s="38" t="str">
        <f t="shared" ca="1" si="18"/>
        <v/>
      </c>
      <c r="AM40" s="38" t="str">
        <f t="shared" ca="1" si="18"/>
        <v/>
      </c>
      <c r="AN40" s="38" t="str">
        <f t="shared" ca="1" si="18"/>
        <v/>
      </c>
      <c r="AO40" s="38" t="str">
        <f t="shared" ca="1" si="18"/>
        <v/>
      </c>
      <c r="AP40" s="38" t="str">
        <f t="shared" ca="1" si="18"/>
        <v/>
      </c>
      <c r="AQ40" s="38" t="str">
        <f t="shared" ca="1" si="18"/>
        <v/>
      </c>
      <c r="AR40" s="38" t="str">
        <f t="shared" ca="1" si="18"/>
        <v/>
      </c>
      <c r="AS40" s="38" t="str">
        <f t="shared" ca="1" si="18"/>
        <v/>
      </c>
      <c r="AT40" s="38" t="str">
        <f t="shared" ca="1" si="18"/>
        <v/>
      </c>
      <c r="AU40" s="38" t="str">
        <f t="shared" ca="1" si="18"/>
        <v/>
      </c>
      <c r="AV40" s="38" t="str">
        <f t="shared" ca="1" si="18"/>
        <v/>
      </c>
      <c r="AW40" s="38" t="str">
        <f t="shared" ca="1" si="18"/>
        <v/>
      </c>
      <c r="AX40" s="38" t="str">
        <f t="shared" ca="1" si="18"/>
        <v/>
      </c>
      <c r="AY40" s="38" t="str">
        <f t="shared" ca="1" si="18"/>
        <v/>
      </c>
      <c r="AZ40" s="38" t="str">
        <f t="shared" ca="1" si="18"/>
        <v/>
      </c>
      <c r="BA40" s="38" t="str">
        <f t="shared" ca="1" si="18"/>
        <v/>
      </c>
      <c r="BB40" s="38" t="str">
        <f t="shared" ca="1" si="18"/>
        <v/>
      </c>
      <c r="BC40" s="38" t="str">
        <f t="shared" ca="1" si="18"/>
        <v/>
      </c>
      <c r="BD40" s="96" t="str">
        <f t="shared" ca="1" si="18"/>
        <v/>
      </c>
      <c r="BE40" s="87" t="str">
        <f t="shared" ca="1" si="18"/>
        <v/>
      </c>
      <c r="BF40" s="87" t="str">
        <f t="shared" ca="1" si="18"/>
        <v/>
      </c>
      <c r="BG40" s="87" t="str">
        <f t="shared" ca="1" si="18"/>
        <v/>
      </c>
      <c r="BH40" s="87" t="str">
        <f t="shared" ca="1" si="18"/>
        <v/>
      </c>
      <c r="BI40" s="87" t="str">
        <f t="shared" ca="1" si="18"/>
        <v/>
      </c>
      <c r="BJ40" s="87" t="str">
        <f t="shared" ca="1" si="18"/>
        <v/>
      </c>
      <c r="BK40" s="87" t="str">
        <f t="shared" ca="1" si="18"/>
        <v/>
      </c>
      <c r="BL40" s="87" t="str">
        <f t="shared" ca="1" si="18"/>
        <v/>
      </c>
      <c r="BM40" s="87" t="str">
        <f t="shared" si="18"/>
        <v/>
      </c>
    </row>
    <row r="41" spans="1:66" s="1" customFormat="1" ht="40.15" customHeight="1" x14ac:dyDescent="0.25">
      <c r="A41" s="6"/>
      <c r="B41" s="92" t="s">
        <v>72</v>
      </c>
      <c r="C41" s="16" t="s">
        <v>66</v>
      </c>
      <c r="D41" s="16" t="s">
        <v>69</v>
      </c>
      <c r="E41" s="17">
        <v>1</v>
      </c>
      <c r="F41" s="18">
        <f>F40+G40</f>
        <v>45398</v>
      </c>
      <c r="G41" s="19">
        <v>4</v>
      </c>
      <c r="H41" s="14"/>
      <c r="I41" s="38" t="str">
        <f t="shared" ca="1" si="17"/>
        <v/>
      </c>
      <c r="J41" s="38" t="str">
        <f t="shared" ca="1" si="17"/>
        <v/>
      </c>
      <c r="K41" s="38" t="str">
        <f t="shared" ca="1" si="17"/>
        <v/>
      </c>
      <c r="L41" s="38" t="str">
        <f t="shared" ca="1" si="17"/>
        <v/>
      </c>
      <c r="M41" s="38" t="str">
        <f t="shared" ca="1" si="17"/>
        <v/>
      </c>
      <c r="N41" s="38" t="str">
        <f t="shared" ca="1" si="17"/>
        <v/>
      </c>
      <c r="O41" s="38" t="str">
        <f t="shared" ca="1" si="17"/>
        <v/>
      </c>
      <c r="P41" s="38" t="str">
        <f t="shared" ca="1" si="17"/>
        <v/>
      </c>
      <c r="Q41" s="38" t="str">
        <f t="shared" ca="1" si="17"/>
        <v/>
      </c>
      <c r="R41" s="38" t="str">
        <f t="shared" ca="1" si="17"/>
        <v/>
      </c>
      <c r="S41" s="38" t="str">
        <f t="shared" ca="1" si="17"/>
        <v/>
      </c>
      <c r="T41" s="38" t="str">
        <f t="shared" ca="1" si="17"/>
        <v/>
      </c>
      <c r="U41" s="38" t="str">
        <f t="shared" ca="1" si="17"/>
        <v/>
      </c>
      <c r="V41" s="38" t="str">
        <f t="shared" ca="1" si="17"/>
        <v/>
      </c>
      <c r="W41" s="38" t="str">
        <f t="shared" ca="1" si="17"/>
        <v/>
      </c>
      <c r="X41" s="38" t="str">
        <f t="shared" ca="1" si="17"/>
        <v/>
      </c>
      <c r="Y41" s="38" t="str">
        <f t="shared" ca="1" si="16"/>
        <v/>
      </c>
      <c r="Z41" s="38" t="str">
        <f t="shared" ca="1" si="16"/>
        <v/>
      </c>
      <c r="AA41" s="38" t="str">
        <f t="shared" ca="1" si="16"/>
        <v/>
      </c>
      <c r="AB41" s="38" t="str">
        <f t="shared" ca="1" si="16"/>
        <v/>
      </c>
      <c r="AC41" s="38" t="str">
        <f t="shared" ca="1" si="16"/>
        <v/>
      </c>
      <c r="AD41" s="38" t="str">
        <f t="shared" ca="1" si="16"/>
        <v/>
      </c>
      <c r="AE41" s="38" t="str">
        <f t="shared" ca="1" si="16"/>
        <v/>
      </c>
      <c r="AF41" s="38" t="str">
        <f t="shared" ca="1" si="16"/>
        <v/>
      </c>
      <c r="AG41" s="38" t="str">
        <f t="shared" ca="1" si="16"/>
        <v/>
      </c>
      <c r="AH41" s="38" t="str">
        <f t="shared" ca="1" si="16"/>
        <v/>
      </c>
      <c r="AI41" s="38" t="str">
        <f t="shared" ca="1" si="18"/>
        <v/>
      </c>
      <c r="AJ41" s="38" t="str">
        <f t="shared" ca="1" si="18"/>
        <v/>
      </c>
      <c r="AK41" s="38" t="str">
        <f t="shared" ca="1" si="18"/>
        <v/>
      </c>
      <c r="AL41" s="38" t="str">
        <f t="shared" ca="1" si="18"/>
        <v/>
      </c>
      <c r="AM41" s="38" t="str">
        <f t="shared" ca="1" si="18"/>
        <v/>
      </c>
      <c r="AN41" s="38" t="str">
        <f t="shared" ca="1" si="18"/>
        <v/>
      </c>
      <c r="AO41" s="38" t="str">
        <f t="shared" ca="1" si="18"/>
        <v/>
      </c>
      <c r="AP41" s="38" t="str">
        <f t="shared" ca="1" si="18"/>
        <v/>
      </c>
      <c r="AQ41" s="38" t="str">
        <f t="shared" ca="1" si="18"/>
        <v/>
      </c>
      <c r="AR41" s="38" t="str">
        <f t="shared" ca="1" si="18"/>
        <v/>
      </c>
      <c r="AS41" s="38" t="str">
        <f t="shared" ca="1" si="18"/>
        <v/>
      </c>
      <c r="AT41" s="38" t="str">
        <f t="shared" ca="1" si="18"/>
        <v/>
      </c>
      <c r="AU41" s="38" t="str">
        <f t="shared" ca="1" si="18"/>
        <v/>
      </c>
      <c r="AV41" s="38" t="str">
        <f t="shared" ca="1" si="18"/>
        <v/>
      </c>
      <c r="AW41" s="38" t="str">
        <f t="shared" ca="1" si="18"/>
        <v/>
      </c>
      <c r="AX41" s="38" t="str">
        <f t="shared" ca="1" si="18"/>
        <v/>
      </c>
      <c r="AY41" s="38" t="str">
        <f t="shared" ca="1" si="18"/>
        <v/>
      </c>
      <c r="AZ41" s="38" t="str">
        <f t="shared" ca="1" si="18"/>
        <v/>
      </c>
      <c r="BA41" s="38" t="str">
        <f t="shared" ca="1" si="18"/>
        <v/>
      </c>
      <c r="BB41" s="38" t="str">
        <f t="shared" ca="1" si="18"/>
        <v/>
      </c>
      <c r="BC41" s="38" t="str">
        <f t="shared" ca="1" si="18"/>
        <v/>
      </c>
      <c r="BD41" s="96" t="str">
        <f t="shared" ca="1" si="18"/>
        <v/>
      </c>
      <c r="BE41" s="87" t="str">
        <f t="shared" ca="1" si="18"/>
        <v/>
      </c>
      <c r="BF41" s="87" t="str">
        <f t="shared" ca="1" si="18"/>
        <v/>
      </c>
      <c r="BG41" s="87" t="str">
        <f t="shared" ca="1" si="18"/>
        <v/>
      </c>
      <c r="BH41" s="87" t="str">
        <f t="shared" ca="1" si="18"/>
        <v/>
      </c>
      <c r="BI41" s="87" t="str">
        <f t="shared" ca="1" si="18"/>
        <v/>
      </c>
      <c r="BJ41" s="87" t="str">
        <f t="shared" ca="1" si="18"/>
        <v/>
      </c>
      <c r="BK41" s="87" t="str">
        <f t="shared" ca="1" si="18"/>
        <v/>
      </c>
      <c r="BL41" s="87" t="str">
        <f t="shared" ca="1" si="18"/>
        <v/>
      </c>
      <c r="BM41" s="87" t="str">
        <f t="shared" si="18"/>
        <v/>
      </c>
    </row>
    <row r="42" spans="1:66" s="1" customFormat="1" ht="40.15" customHeight="1" x14ac:dyDescent="0.25">
      <c r="A42" s="6"/>
      <c r="B42" s="74" t="s">
        <v>34</v>
      </c>
      <c r="C42" s="74"/>
      <c r="D42" s="74"/>
      <c r="E42" s="74"/>
      <c r="F42" s="74"/>
      <c r="G42" s="74"/>
      <c r="H42" s="14"/>
      <c r="I42" s="38" t="str">
        <f t="shared" ca="1" si="17"/>
        <v/>
      </c>
      <c r="J42" s="38" t="str">
        <f t="shared" ca="1" si="17"/>
        <v/>
      </c>
      <c r="K42" s="38" t="str">
        <f t="shared" ca="1" si="17"/>
        <v/>
      </c>
      <c r="L42" s="38" t="str">
        <f t="shared" ca="1" si="17"/>
        <v/>
      </c>
      <c r="M42" s="38" t="str">
        <f t="shared" ca="1" si="17"/>
        <v/>
      </c>
      <c r="N42" s="38" t="str">
        <f t="shared" ca="1" si="17"/>
        <v/>
      </c>
      <c r="O42" s="38" t="str">
        <f t="shared" ca="1" si="17"/>
        <v/>
      </c>
      <c r="P42" s="38" t="str">
        <f t="shared" ca="1" si="17"/>
        <v/>
      </c>
      <c r="Q42" s="38" t="str">
        <f t="shared" ca="1" si="17"/>
        <v/>
      </c>
      <c r="R42" s="38" t="str">
        <f t="shared" ca="1" si="17"/>
        <v/>
      </c>
      <c r="S42" s="38" t="str">
        <f t="shared" ca="1" si="17"/>
        <v/>
      </c>
      <c r="T42" s="38" t="str">
        <f t="shared" ca="1" si="17"/>
        <v/>
      </c>
      <c r="U42" s="38" t="str">
        <f t="shared" ca="1" si="17"/>
        <v/>
      </c>
      <c r="V42" s="38" t="str">
        <f t="shared" ca="1" si="17"/>
        <v/>
      </c>
      <c r="W42" s="38" t="str">
        <f t="shared" ca="1" si="17"/>
        <v/>
      </c>
      <c r="X42" s="38" t="str">
        <f t="shared" ca="1" si="17"/>
        <v/>
      </c>
      <c r="Y42" s="38" t="str">
        <f t="shared" ca="1" si="16"/>
        <v/>
      </c>
      <c r="Z42" s="38" t="str">
        <f t="shared" ca="1" si="16"/>
        <v/>
      </c>
      <c r="AA42" s="38" t="str">
        <f t="shared" ca="1" si="16"/>
        <v/>
      </c>
      <c r="AB42" s="38" t="str">
        <f t="shared" ca="1" si="16"/>
        <v/>
      </c>
      <c r="AC42" s="38" t="str">
        <f t="shared" ca="1" si="16"/>
        <v/>
      </c>
      <c r="AD42" s="38" t="str">
        <f t="shared" ca="1" si="16"/>
        <v/>
      </c>
      <c r="AE42" s="38" t="str">
        <f t="shared" ca="1" si="16"/>
        <v/>
      </c>
      <c r="AF42" s="38" t="str">
        <f t="shared" ca="1" si="16"/>
        <v/>
      </c>
      <c r="AG42" s="38" t="str">
        <f t="shared" ca="1" si="16"/>
        <v/>
      </c>
      <c r="AH42" s="38" t="str">
        <f t="shared" ca="1" si="16"/>
        <v/>
      </c>
      <c r="AI42" s="38" t="str">
        <f t="shared" ca="1" si="18"/>
        <v/>
      </c>
      <c r="AJ42" s="38" t="str">
        <f t="shared" ca="1" si="18"/>
        <v/>
      </c>
      <c r="AK42" s="38" t="str">
        <f t="shared" ca="1" si="18"/>
        <v/>
      </c>
      <c r="AL42" s="38" t="str">
        <f t="shared" ca="1" si="18"/>
        <v/>
      </c>
      <c r="AM42" s="38" t="str">
        <f t="shared" ca="1" si="18"/>
        <v/>
      </c>
      <c r="AN42" s="38" t="str">
        <f t="shared" ca="1" si="18"/>
        <v/>
      </c>
      <c r="AO42" s="38" t="str">
        <f t="shared" ca="1" si="18"/>
        <v/>
      </c>
      <c r="AP42" s="38" t="str">
        <f t="shared" ca="1" si="18"/>
        <v/>
      </c>
      <c r="AQ42" s="38" t="str">
        <f t="shared" ca="1" si="18"/>
        <v/>
      </c>
      <c r="AR42" s="38" t="str">
        <f t="shared" ca="1" si="18"/>
        <v/>
      </c>
      <c r="AS42" s="38" t="str">
        <f t="shared" ca="1" si="18"/>
        <v/>
      </c>
      <c r="AT42" s="38" t="str">
        <f t="shared" ca="1" si="18"/>
        <v/>
      </c>
      <c r="AU42" s="38" t="str">
        <f t="shared" ca="1" si="18"/>
        <v/>
      </c>
      <c r="AV42" s="38" t="str">
        <f t="shared" ca="1" si="18"/>
        <v/>
      </c>
      <c r="AW42" s="38" t="str">
        <f t="shared" ca="1" si="18"/>
        <v/>
      </c>
      <c r="AX42" s="38" t="str">
        <f t="shared" ca="1" si="18"/>
        <v/>
      </c>
      <c r="AY42" s="38" t="str">
        <f t="shared" ca="1" si="18"/>
        <v/>
      </c>
      <c r="AZ42" s="38" t="str">
        <f t="shared" ca="1" si="18"/>
        <v/>
      </c>
      <c r="BA42" s="38" t="str">
        <f t="shared" ca="1" si="18"/>
        <v/>
      </c>
      <c r="BB42" s="38" t="str">
        <f t="shared" ca="1" si="18"/>
        <v/>
      </c>
      <c r="BC42" s="38" t="str">
        <f t="shared" ca="1" si="18"/>
        <v/>
      </c>
      <c r="BD42" s="96" t="str">
        <f t="shared" ca="1" si="18"/>
        <v/>
      </c>
      <c r="BE42" s="87" t="str">
        <f t="shared" ca="1" si="18"/>
        <v/>
      </c>
      <c r="BF42" s="87" t="str">
        <f t="shared" ca="1" si="18"/>
        <v/>
      </c>
      <c r="BG42" s="87" t="str">
        <f t="shared" ca="1" si="18"/>
        <v/>
      </c>
      <c r="BH42" s="87" t="str">
        <f t="shared" ca="1" si="18"/>
        <v/>
      </c>
      <c r="BI42" s="87" t="str">
        <f t="shared" ca="1" si="18"/>
        <v/>
      </c>
      <c r="BJ42" s="87" t="str">
        <f t="shared" ca="1" si="18"/>
        <v/>
      </c>
      <c r="BK42" s="87" t="str">
        <f t="shared" ca="1" si="18"/>
        <v/>
      </c>
      <c r="BL42" s="87" t="str">
        <f t="shared" ca="1" si="18"/>
        <v/>
      </c>
      <c r="BM42" s="87" t="str">
        <f t="shared" si="18"/>
        <v/>
      </c>
    </row>
    <row r="43" spans="1:66" s="1" customFormat="1" ht="40.15" customHeight="1" x14ac:dyDescent="0.25">
      <c r="A43" s="6"/>
      <c r="B43" s="93" t="s">
        <v>73</v>
      </c>
      <c r="C43" s="16" t="s">
        <v>63</v>
      </c>
      <c r="D43" s="16" t="s">
        <v>69</v>
      </c>
      <c r="E43" s="17"/>
      <c r="F43" s="18">
        <f>F41+G41</f>
        <v>45402</v>
      </c>
      <c r="G43" s="19"/>
      <c r="H43" s="14"/>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96"/>
      <c r="BE43" s="87"/>
      <c r="BF43" s="87"/>
      <c r="BG43" s="87"/>
      <c r="BH43" s="87"/>
      <c r="BI43" s="87"/>
      <c r="BJ43" s="87"/>
      <c r="BK43" s="87"/>
      <c r="BL43" s="87"/>
      <c r="BM43" s="87"/>
    </row>
    <row r="44" spans="1:66" s="1" customFormat="1" ht="40.15" customHeight="1" x14ac:dyDescent="0.25">
      <c r="A44" s="6"/>
      <c r="B44" s="92" t="s">
        <v>76</v>
      </c>
      <c r="C44" s="16"/>
      <c r="D44" s="16"/>
      <c r="E44" s="17"/>
      <c r="F44" s="18"/>
      <c r="G44" s="19"/>
      <c r="H44" s="14"/>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96"/>
      <c r="BE44" s="87"/>
      <c r="BF44" s="87"/>
      <c r="BG44" s="87"/>
      <c r="BH44" s="87"/>
      <c r="BI44" s="87"/>
      <c r="BJ44" s="87"/>
      <c r="BK44" s="87"/>
      <c r="BL44" s="87"/>
      <c r="BM44" s="87"/>
    </row>
    <row r="45" spans="1:66" s="1" customFormat="1" ht="40.15" customHeight="1" x14ac:dyDescent="0.25">
      <c r="A45" s="6"/>
      <c r="B45" s="92" t="s">
        <v>77</v>
      </c>
      <c r="C45" s="16" t="s">
        <v>63</v>
      </c>
      <c r="D45" s="16" t="s">
        <v>69</v>
      </c>
      <c r="E45" s="17"/>
      <c r="F45" s="18">
        <f>F43+G43</f>
        <v>45402</v>
      </c>
      <c r="G45" s="19"/>
      <c r="H45" s="14"/>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96"/>
      <c r="BE45" s="87"/>
      <c r="BF45" s="87"/>
      <c r="BG45" s="87"/>
      <c r="BH45" s="87"/>
      <c r="BI45" s="87"/>
      <c r="BJ45" s="87"/>
      <c r="BK45" s="87"/>
      <c r="BL45" s="87"/>
      <c r="BM45" s="87"/>
    </row>
    <row r="46" spans="1:66" s="1" customFormat="1" ht="40.15" customHeight="1" x14ac:dyDescent="0.25">
      <c r="A46" s="6"/>
      <c r="B46" s="93" t="s">
        <v>75</v>
      </c>
      <c r="C46" s="16" t="s">
        <v>63</v>
      </c>
      <c r="D46" s="16" t="s">
        <v>69</v>
      </c>
      <c r="E46" s="17"/>
      <c r="F46" s="18">
        <f t="shared" ref="F46:F69" si="19">F45+G45</f>
        <v>45402</v>
      </c>
      <c r="G46" s="19"/>
      <c r="H46" s="14"/>
      <c r="I46" s="38" t="str">
        <f t="shared" ca="1" si="17"/>
        <v/>
      </c>
      <c r="J46" s="38" t="str">
        <f t="shared" ca="1" si="17"/>
        <v/>
      </c>
      <c r="K46" s="38" t="str">
        <f t="shared" ca="1" si="17"/>
        <v/>
      </c>
      <c r="L46" s="38" t="str">
        <f t="shared" ca="1" si="17"/>
        <v/>
      </c>
      <c r="M46" s="38" t="str">
        <f t="shared" ca="1" si="17"/>
        <v/>
      </c>
      <c r="N46" s="38" t="str">
        <f t="shared" ca="1" si="17"/>
        <v/>
      </c>
      <c r="O46" s="38" t="str">
        <f t="shared" ca="1" si="17"/>
        <v/>
      </c>
      <c r="P46" s="38" t="str">
        <f t="shared" ca="1" si="17"/>
        <v/>
      </c>
      <c r="Q46" s="38" t="str">
        <f t="shared" ca="1" si="17"/>
        <v/>
      </c>
      <c r="R46" s="38" t="str">
        <f t="shared" ca="1" si="17"/>
        <v/>
      </c>
      <c r="S46" s="38" t="str">
        <f t="shared" ca="1" si="17"/>
        <v/>
      </c>
      <c r="T46" s="38" t="str">
        <f t="shared" ca="1" si="17"/>
        <v/>
      </c>
      <c r="U46" s="38" t="str">
        <f t="shared" ca="1" si="17"/>
        <v/>
      </c>
      <c r="V46" s="38" t="str">
        <f t="shared" ca="1" si="17"/>
        <v/>
      </c>
      <c r="W46" s="38" t="str">
        <f t="shared" ca="1" si="17"/>
        <v/>
      </c>
      <c r="X46" s="38" t="str">
        <f t="shared" ca="1" si="17"/>
        <v/>
      </c>
      <c r="Y46" s="38" t="str">
        <f t="shared" ca="1" si="16"/>
        <v/>
      </c>
      <c r="Z46" s="38" t="str">
        <f t="shared" ca="1" si="16"/>
        <v/>
      </c>
      <c r="AA46" s="38" t="str">
        <f t="shared" ca="1" si="16"/>
        <v/>
      </c>
      <c r="AB46" s="38" t="str">
        <f t="shared" ca="1" si="16"/>
        <v/>
      </c>
      <c r="AC46" s="38" t="str">
        <f t="shared" ca="1" si="16"/>
        <v/>
      </c>
      <c r="AD46" s="38" t="str">
        <f t="shared" ca="1" si="16"/>
        <v/>
      </c>
      <c r="AE46" s="38" t="str">
        <f t="shared" ca="1" si="16"/>
        <v/>
      </c>
      <c r="AF46" s="38" t="str">
        <f t="shared" ca="1" si="16"/>
        <v/>
      </c>
      <c r="AG46" s="38" t="str">
        <f t="shared" ca="1" si="16"/>
        <v/>
      </c>
      <c r="AH46" s="38" t="str">
        <f t="shared" ca="1" si="16"/>
        <v/>
      </c>
      <c r="AI46" s="38" t="str">
        <f t="shared" ca="1" si="18"/>
        <v/>
      </c>
      <c r="AJ46" s="38" t="str">
        <f t="shared" ca="1" si="18"/>
        <v/>
      </c>
      <c r="AK46" s="38" t="str">
        <f t="shared" ca="1" si="18"/>
        <v/>
      </c>
      <c r="AL46" s="38" t="str">
        <f t="shared" ca="1" si="18"/>
        <v/>
      </c>
      <c r="AM46" s="38" t="str">
        <f t="shared" ca="1" si="18"/>
        <v/>
      </c>
      <c r="AN46" s="38" t="str">
        <f t="shared" ca="1" si="18"/>
        <v/>
      </c>
      <c r="AO46" s="38" t="str">
        <f t="shared" ref="AO46:BD46" ca="1" si="20">IF(AND($C46="Controlado",AO$7&gt;=$F46,AO$7&lt;=$F46+$G46-1),2,IF(AND($C46="Ayuda Externa",AO$7&gt;=$F46,AO$7&lt;=$F46+$G46-1),1,""))</f>
        <v/>
      </c>
      <c r="AP46" s="38" t="str">
        <f t="shared" ca="1" si="20"/>
        <v/>
      </c>
      <c r="AQ46" s="38" t="str">
        <f t="shared" ca="1" si="20"/>
        <v/>
      </c>
      <c r="AR46" s="38" t="str">
        <f t="shared" ca="1" si="20"/>
        <v/>
      </c>
      <c r="AS46" s="38" t="str">
        <f t="shared" ca="1" si="20"/>
        <v/>
      </c>
      <c r="AT46" s="38" t="str">
        <f t="shared" ca="1" si="20"/>
        <v/>
      </c>
      <c r="AU46" s="38" t="str">
        <f t="shared" ca="1" si="20"/>
        <v/>
      </c>
      <c r="AV46" s="38" t="str">
        <f t="shared" ca="1" si="20"/>
        <v/>
      </c>
      <c r="AW46" s="38" t="str">
        <f t="shared" ca="1" si="20"/>
        <v/>
      </c>
      <c r="AX46" s="38" t="str">
        <f t="shared" ca="1" si="20"/>
        <v/>
      </c>
      <c r="AY46" s="38" t="str">
        <f t="shared" ca="1" si="20"/>
        <v/>
      </c>
      <c r="AZ46" s="38" t="str">
        <f t="shared" ca="1" si="20"/>
        <v/>
      </c>
      <c r="BA46" s="38" t="str">
        <f t="shared" ca="1" si="20"/>
        <v/>
      </c>
      <c r="BB46" s="38" t="str">
        <f t="shared" ca="1" si="20"/>
        <v/>
      </c>
      <c r="BC46" s="38" t="str">
        <f t="shared" ca="1" si="20"/>
        <v/>
      </c>
      <c r="BD46" s="96" t="str">
        <f t="shared" ca="1" si="20"/>
        <v/>
      </c>
      <c r="BE46" s="87" t="str">
        <f t="shared" ref="BE46:BM46" ca="1" si="21">IF(AND($C46="Controlado",BE$7&gt;=$F46,BE$7&lt;=$F46+$G46-1),2,IF(AND($C46="Ayuda Externa",BE$7&gt;=$F46,BE$7&lt;=$F46+$G46-1),1,""))</f>
        <v/>
      </c>
      <c r="BF46" s="87" t="str">
        <f t="shared" ca="1" si="21"/>
        <v/>
      </c>
      <c r="BG46" s="87" t="str">
        <f t="shared" ca="1" si="21"/>
        <v/>
      </c>
      <c r="BH46" s="87" t="str">
        <f t="shared" ca="1" si="21"/>
        <v/>
      </c>
      <c r="BI46" s="87" t="str">
        <f t="shared" ca="1" si="21"/>
        <v/>
      </c>
      <c r="BJ46" s="87" t="str">
        <f t="shared" ca="1" si="21"/>
        <v/>
      </c>
      <c r="BK46" s="87" t="str">
        <f t="shared" ca="1" si="21"/>
        <v/>
      </c>
      <c r="BL46" s="87" t="str">
        <f t="shared" ca="1" si="21"/>
        <v/>
      </c>
      <c r="BM46" s="87" t="str">
        <f t="shared" si="21"/>
        <v/>
      </c>
    </row>
    <row r="47" spans="1:66" s="1" customFormat="1" ht="40.15" customHeight="1" x14ac:dyDescent="0.25">
      <c r="A47" s="6"/>
      <c r="B47" s="92" t="s">
        <v>78</v>
      </c>
      <c r="C47" s="16" t="s">
        <v>63</v>
      </c>
      <c r="D47" s="16" t="s">
        <v>69</v>
      </c>
      <c r="E47" s="17"/>
      <c r="F47" s="18">
        <f t="shared" si="19"/>
        <v>45402</v>
      </c>
      <c r="G47" s="19"/>
      <c r="H47" s="14"/>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96"/>
      <c r="BE47" s="87"/>
      <c r="BF47" s="87"/>
      <c r="BG47" s="87"/>
      <c r="BH47" s="87"/>
      <c r="BI47" s="87"/>
      <c r="BJ47" s="87"/>
      <c r="BK47" s="87"/>
      <c r="BL47" s="87"/>
      <c r="BM47" s="87"/>
    </row>
    <row r="48" spans="1:66" s="1" customFormat="1" ht="40.15" customHeight="1" x14ac:dyDescent="0.25">
      <c r="A48" s="6"/>
      <c r="B48" s="92" t="s">
        <v>74</v>
      </c>
      <c r="C48" s="16" t="s">
        <v>63</v>
      </c>
      <c r="D48" s="16" t="s">
        <v>69</v>
      </c>
      <c r="E48" s="17"/>
      <c r="F48" s="18">
        <f t="shared" si="19"/>
        <v>45402</v>
      </c>
      <c r="G48" s="19"/>
      <c r="H48" s="14"/>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96"/>
      <c r="BE48" s="87"/>
      <c r="BF48" s="87"/>
      <c r="BG48" s="87"/>
      <c r="BH48" s="87"/>
      <c r="BI48" s="87"/>
      <c r="BJ48" s="87"/>
      <c r="BK48" s="87"/>
      <c r="BL48" s="87"/>
      <c r="BM48" s="87"/>
    </row>
    <row r="49" spans="1:65" s="1" customFormat="1" ht="40.15" customHeight="1" x14ac:dyDescent="0.25">
      <c r="A49" s="6"/>
      <c r="B49" s="74" t="s">
        <v>79</v>
      </c>
      <c r="C49" s="74"/>
      <c r="D49" s="74"/>
      <c r="E49" s="74"/>
      <c r="F49" s="74"/>
      <c r="G49" s="74"/>
      <c r="H49" s="14"/>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96"/>
      <c r="BE49" s="87"/>
      <c r="BF49" s="87"/>
      <c r="BG49" s="87"/>
      <c r="BH49" s="87"/>
      <c r="BI49" s="87"/>
      <c r="BJ49" s="87"/>
      <c r="BK49" s="87"/>
      <c r="BL49" s="87"/>
      <c r="BM49" s="87"/>
    </row>
    <row r="50" spans="1:65" s="1" customFormat="1" ht="40.15" customHeight="1" x14ac:dyDescent="0.25">
      <c r="A50" s="6"/>
      <c r="B50" s="92" t="s">
        <v>73</v>
      </c>
      <c r="C50" s="16"/>
      <c r="D50" s="16" t="s">
        <v>69</v>
      </c>
      <c r="E50" s="17"/>
      <c r="F50" s="18">
        <f t="shared" si="19"/>
        <v>0</v>
      </c>
      <c r="G50" s="19"/>
      <c r="H50" s="14"/>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96"/>
      <c r="BE50" s="87"/>
      <c r="BF50" s="87"/>
      <c r="BG50" s="87"/>
      <c r="BH50" s="87"/>
      <c r="BI50" s="87"/>
      <c r="BJ50" s="87"/>
      <c r="BK50" s="87"/>
      <c r="BL50" s="87"/>
      <c r="BM50" s="87"/>
    </row>
    <row r="51" spans="1:65" s="1" customFormat="1" ht="40.15" customHeight="1" x14ac:dyDescent="0.25">
      <c r="A51" s="6"/>
      <c r="B51" s="92" t="s">
        <v>80</v>
      </c>
      <c r="C51" s="16"/>
      <c r="D51" s="16" t="s">
        <v>69</v>
      </c>
      <c r="E51" s="17"/>
      <c r="F51" s="18">
        <f t="shared" si="19"/>
        <v>0</v>
      </c>
      <c r="G51" s="19"/>
      <c r="H51" s="14"/>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96"/>
      <c r="BE51" s="87"/>
      <c r="BF51" s="87"/>
      <c r="BG51" s="87"/>
      <c r="BH51" s="87"/>
      <c r="BI51" s="87"/>
      <c r="BJ51" s="87"/>
      <c r="BK51" s="87"/>
      <c r="BL51" s="87"/>
      <c r="BM51" s="87"/>
    </row>
    <row r="52" spans="1:65" s="1" customFormat="1" ht="40.15" customHeight="1" x14ac:dyDescent="0.25">
      <c r="A52" s="6"/>
      <c r="B52" s="92" t="s">
        <v>81</v>
      </c>
      <c r="C52" s="16"/>
      <c r="D52" s="16" t="s">
        <v>69</v>
      </c>
      <c r="E52" s="17"/>
      <c r="F52" s="18">
        <f t="shared" si="19"/>
        <v>0</v>
      </c>
      <c r="G52" s="19"/>
      <c r="H52" s="14"/>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96"/>
      <c r="BE52" s="87"/>
      <c r="BF52" s="87"/>
      <c r="BG52" s="87"/>
      <c r="BH52" s="87"/>
      <c r="BI52" s="87"/>
      <c r="BJ52" s="87"/>
      <c r="BK52" s="87"/>
      <c r="BL52" s="87"/>
      <c r="BM52" s="87"/>
    </row>
    <row r="53" spans="1:65" s="1" customFormat="1" ht="40.15" customHeight="1" x14ac:dyDescent="0.25">
      <c r="A53" s="6"/>
      <c r="B53" s="92" t="s">
        <v>74</v>
      </c>
      <c r="C53" s="16"/>
      <c r="D53" s="16" t="s">
        <v>69</v>
      </c>
      <c r="E53" s="17"/>
      <c r="F53" s="18">
        <f t="shared" si="19"/>
        <v>0</v>
      </c>
      <c r="G53" s="19"/>
      <c r="H53" s="14"/>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96"/>
      <c r="BE53" s="87"/>
      <c r="BF53" s="87"/>
      <c r="BG53" s="87"/>
      <c r="BH53" s="87"/>
      <c r="BI53" s="87"/>
      <c r="BJ53" s="87"/>
      <c r="BK53" s="87"/>
      <c r="BL53" s="87"/>
      <c r="BM53" s="87"/>
    </row>
    <row r="54" spans="1:65" s="1" customFormat="1" ht="40.15" customHeight="1" x14ac:dyDescent="0.25">
      <c r="A54" s="6"/>
      <c r="B54" s="74" t="s">
        <v>40</v>
      </c>
      <c r="C54" s="74"/>
      <c r="D54" s="74"/>
      <c r="E54" s="74"/>
      <c r="F54" s="74"/>
      <c r="G54" s="74"/>
      <c r="H54" s="14"/>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96"/>
      <c r="BE54" s="87"/>
      <c r="BF54" s="87"/>
      <c r="BG54" s="87"/>
      <c r="BH54" s="87"/>
      <c r="BI54" s="87"/>
      <c r="BJ54" s="87"/>
      <c r="BK54" s="87"/>
      <c r="BL54" s="87"/>
      <c r="BM54" s="87"/>
    </row>
    <row r="55" spans="1:65" s="1" customFormat="1" ht="40.15" customHeight="1" x14ac:dyDescent="0.25">
      <c r="A55" s="6"/>
      <c r="B55" s="92" t="s">
        <v>82</v>
      </c>
      <c r="C55" s="16"/>
      <c r="D55" s="16" t="s">
        <v>69</v>
      </c>
      <c r="E55" s="17"/>
      <c r="F55" s="18">
        <f t="shared" si="19"/>
        <v>0</v>
      </c>
      <c r="G55" s="19"/>
      <c r="H55" s="14"/>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96"/>
      <c r="BE55" s="87"/>
      <c r="BF55" s="87"/>
      <c r="BG55" s="87"/>
      <c r="BH55" s="87"/>
      <c r="BI55" s="87"/>
      <c r="BJ55" s="87"/>
      <c r="BK55" s="87"/>
      <c r="BL55" s="87"/>
      <c r="BM55" s="87"/>
    </row>
    <row r="56" spans="1:65" s="1" customFormat="1" ht="40.15" customHeight="1" x14ac:dyDescent="0.25">
      <c r="A56" s="6"/>
      <c r="B56" s="92" t="s">
        <v>83</v>
      </c>
      <c r="C56" s="16"/>
      <c r="D56" s="16" t="s">
        <v>69</v>
      </c>
      <c r="E56" s="17"/>
      <c r="F56" s="18">
        <f t="shared" si="19"/>
        <v>0</v>
      </c>
      <c r="G56" s="19"/>
      <c r="H56" s="14"/>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96"/>
      <c r="BE56" s="87"/>
      <c r="BF56" s="87"/>
      <c r="BG56" s="87"/>
      <c r="BH56" s="87"/>
      <c r="BI56" s="87"/>
      <c r="BJ56" s="87"/>
      <c r="BK56" s="87"/>
      <c r="BL56" s="87"/>
      <c r="BM56" s="87"/>
    </row>
    <row r="57" spans="1:65" s="1" customFormat="1" ht="48.75" customHeight="1" x14ac:dyDescent="0.25">
      <c r="A57" s="6"/>
      <c r="B57" s="92" t="s">
        <v>84</v>
      </c>
      <c r="C57" s="16"/>
      <c r="D57" s="16" t="s">
        <v>69</v>
      </c>
      <c r="E57" s="17"/>
      <c r="F57" s="18">
        <f t="shared" si="19"/>
        <v>0</v>
      </c>
      <c r="G57" s="19"/>
      <c r="H57" s="14"/>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96"/>
      <c r="BE57" s="87"/>
      <c r="BF57" s="87"/>
      <c r="BG57" s="87"/>
      <c r="BH57" s="87"/>
      <c r="BI57" s="87"/>
      <c r="BJ57" s="87"/>
      <c r="BK57" s="87"/>
      <c r="BL57" s="87"/>
      <c r="BM57" s="87"/>
    </row>
    <row r="58" spans="1:65" s="1" customFormat="1" ht="40.15" customHeight="1" x14ac:dyDescent="0.25">
      <c r="A58" s="6"/>
      <c r="B58" s="92" t="s">
        <v>85</v>
      </c>
      <c r="C58" s="16"/>
      <c r="D58" s="16" t="s">
        <v>69</v>
      </c>
      <c r="E58" s="17"/>
      <c r="F58" s="18">
        <f t="shared" si="19"/>
        <v>0</v>
      </c>
      <c r="G58" s="19"/>
      <c r="H58" s="14"/>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96"/>
      <c r="BE58" s="87"/>
      <c r="BF58" s="87"/>
      <c r="BG58" s="87"/>
      <c r="BH58" s="87"/>
      <c r="BI58" s="87"/>
      <c r="BJ58" s="87"/>
      <c r="BK58" s="87"/>
      <c r="BL58" s="87"/>
      <c r="BM58" s="87"/>
    </row>
    <row r="59" spans="1:65" s="1" customFormat="1" ht="40.15" customHeight="1" x14ac:dyDescent="0.25">
      <c r="A59" s="6"/>
      <c r="B59" s="92" t="s">
        <v>74</v>
      </c>
      <c r="C59" s="16"/>
      <c r="D59" s="16" t="s">
        <v>69</v>
      </c>
      <c r="E59" s="17"/>
      <c r="F59" s="18">
        <f t="shared" si="19"/>
        <v>0</v>
      </c>
      <c r="G59" s="19"/>
      <c r="H59" s="14"/>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96"/>
      <c r="BE59" s="87"/>
      <c r="BF59" s="87"/>
      <c r="BG59" s="87"/>
      <c r="BH59" s="87"/>
      <c r="BI59" s="87"/>
      <c r="BJ59" s="87"/>
      <c r="BK59" s="87"/>
      <c r="BL59" s="87"/>
      <c r="BM59" s="87"/>
    </row>
    <row r="60" spans="1:65" s="1" customFormat="1" ht="40.15" customHeight="1" x14ac:dyDescent="0.25">
      <c r="A60" s="6"/>
      <c r="B60" s="74" t="s">
        <v>43</v>
      </c>
      <c r="C60" s="74"/>
      <c r="D60" s="74"/>
      <c r="E60" s="74"/>
      <c r="F60" s="74"/>
      <c r="G60" s="74"/>
      <c r="H60" s="14"/>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96"/>
      <c r="BE60" s="87"/>
      <c r="BF60" s="87"/>
      <c r="BG60" s="87"/>
      <c r="BH60" s="87"/>
      <c r="BI60" s="87"/>
      <c r="BJ60" s="87"/>
      <c r="BK60" s="87"/>
      <c r="BL60" s="87"/>
      <c r="BM60" s="87"/>
    </row>
    <row r="61" spans="1:65" s="1" customFormat="1" ht="40.15" customHeight="1" x14ac:dyDescent="0.25">
      <c r="A61" s="6"/>
      <c r="B61" s="92" t="s">
        <v>82</v>
      </c>
      <c r="C61" s="16"/>
      <c r="D61" s="16" t="s">
        <v>69</v>
      </c>
      <c r="E61" s="17"/>
      <c r="F61" s="18">
        <f t="shared" si="19"/>
        <v>0</v>
      </c>
      <c r="G61" s="19"/>
      <c r="H61" s="14"/>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96"/>
      <c r="BE61" s="87"/>
      <c r="BF61" s="87"/>
      <c r="BG61" s="87"/>
      <c r="BH61" s="87"/>
      <c r="BI61" s="87"/>
      <c r="BJ61" s="87"/>
      <c r="BK61" s="87"/>
      <c r="BL61" s="87"/>
      <c r="BM61" s="87"/>
    </row>
    <row r="62" spans="1:65" s="1" customFormat="1" ht="40.15" customHeight="1" x14ac:dyDescent="0.25">
      <c r="A62" s="6"/>
      <c r="B62" s="92" t="s">
        <v>83</v>
      </c>
      <c r="C62" s="16"/>
      <c r="D62" s="16" t="s">
        <v>69</v>
      </c>
      <c r="E62" s="17"/>
      <c r="F62" s="18">
        <f t="shared" si="19"/>
        <v>0</v>
      </c>
      <c r="G62" s="19"/>
      <c r="H62" s="14"/>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96"/>
      <c r="BE62" s="87"/>
      <c r="BF62" s="87"/>
      <c r="BG62" s="87"/>
      <c r="BH62" s="87"/>
      <c r="BI62" s="87"/>
      <c r="BJ62" s="87"/>
      <c r="BK62" s="87"/>
      <c r="BL62" s="87"/>
      <c r="BM62" s="87"/>
    </row>
    <row r="63" spans="1:65" s="1" customFormat="1" ht="54" customHeight="1" x14ac:dyDescent="0.25">
      <c r="A63" s="6"/>
      <c r="B63" s="92" t="s">
        <v>84</v>
      </c>
      <c r="C63" s="16"/>
      <c r="D63" s="16" t="s">
        <v>69</v>
      </c>
      <c r="E63" s="17"/>
      <c r="F63" s="18">
        <f t="shared" si="19"/>
        <v>0</v>
      </c>
      <c r="G63" s="19"/>
      <c r="H63" s="14"/>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96"/>
      <c r="BE63" s="87"/>
      <c r="BF63" s="87"/>
      <c r="BG63" s="87"/>
      <c r="BH63" s="87"/>
      <c r="BI63" s="87"/>
      <c r="BJ63" s="87"/>
      <c r="BK63" s="87"/>
      <c r="BL63" s="87"/>
      <c r="BM63" s="87"/>
    </row>
    <row r="64" spans="1:65" s="1" customFormat="1" ht="40.15" customHeight="1" x14ac:dyDescent="0.25">
      <c r="A64" s="6"/>
      <c r="B64" s="92" t="s">
        <v>86</v>
      </c>
      <c r="C64" s="16"/>
      <c r="D64" s="16" t="s">
        <v>69</v>
      </c>
      <c r="E64" s="17"/>
      <c r="F64" s="18">
        <f t="shared" si="19"/>
        <v>0</v>
      </c>
      <c r="G64" s="19"/>
      <c r="H64" s="14"/>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96"/>
      <c r="BE64" s="87"/>
      <c r="BF64" s="87"/>
      <c r="BG64" s="87"/>
      <c r="BH64" s="87"/>
      <c r="BI64" s="87"/>
      <c r="BJ64" s="87"/>
      <c r="BK64" s="87"/>
      <c r="BL64" s="87"/>
      <c r="BM64" s="87"/>
    </row>
    <row r="65" spans="1:65" s="1" customFormat="1" ht="40.15" customHeight="1" x14ac:dyDescent="0.25">
      <c r="A65" s="6"/>
      <c r="B65" s="92"/>
      <c r="C65" s="16"/>
      <c r="D65" s="16" t="s">
        <v>69</v>
      </c>
      <c r="E65" s="17"/>
      <c r="F65" s="18">
        <f t="shared" si="19"/>
        <v>0</v>
      </c>
      <c r="G65" s="19"/>
      <c r="H65" s="14"/>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96"/>
      <c r="BE65" s="87"/>
      <c r="BF65" s="87"/>
      <c r="BG65" s="87"/>
      <c r="BH65" s="87"/>
      <c r="BI65" s="87"/>
      <c r="BJ65" s="87"/>
      <c r="BK65" s="87"/>
      <c r="BL65" s="87"/>
      <c r="BM65" s="87"/>
    </row>
    <row r="66" spans="1:65" s="1" customFormat="1" ht="40.15" customHeight="1" x14ac:dyDescent="0.25">
      <c r="A66" s="6"/>
      <c r="B66" s="92"/>
      <c r="C66" s="16"/>
      <c r="D66" s="16" t="s">
        <v>69</v>
      </c>
      <c r="E66" s="17"/>
      <c r="F66" s="18">
        <f t="shared" si="19"/>
        <v>0</v>
      </c>
      <c r="G66" s="19"/>
      <c r="H66" s="14"/>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96"/>
      <c r="BE66" s="87"/>
      <c r="BF66" s="87"/>
      <c r="BG66" s="87"/>
      <c r="BH66" s="87"/>
      <c r="BI66" s="87"/>
      <c r="BJ66" s="87"/>
      <c r="BK66" s="87"/>
      <c r="BL66" s="87"/>
      <c r="BM66" s="87"/>
    </row>
    <row r="67" spans="1:65" s="1" customFormat="1" ht="40.15" customHeight="1" x14ac:dyDescent="0.25">
      <c r="A67" s="6"/>
      <c r="B67" s="92"/>
      <c r="C67" s="16"/>
      <c r="D67" s="16" t="s">
        <v>69</v>
      </c>
      <c r="E67" s="17"/>
      <c r="F67" s="18">
        <f t="shared" si="19"/>
        <v>0</v>
      </c>
      <c r="G67" s="19"/>
      <c r="H67" s="14"/>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96"/>
      <c r="BE67" s="87"/>
      <c r="BF67" s="87"/>
      <c r="BG67" s="87"/>
      <c r="BH67" s="87"/>
      <c r="BI67" s="87"/>
      <c r="BJ67" s="87"/>
      <c r="BK67" s="87"/>
      <c r="BL67" s="87"/>
      <c r="BM67" s="87"/>
    </row>
    <row r="68" spans="1:65" s="1" customFormat="1" ht="40.15" customHeight="1" x14ac:dyDescent="0.25">
      <c r="A68" s="6"/>
      <c r="B68" s="92"/>
      <c r="C68" s="16"/>
      <c r="D68" s="16" t="s">
        <v>69</v>
      </c>
      <c r="E68" s="17"/>
      <c r="F68" s="18">
        <f t="shared" si="19"/>
        <v>0</v>
      </c>
      <c r="G68" s="19"/>
      <c r="H68" s="14"/>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96"/>
      <c r="BE68" s="87"/>
      <c r="BF68" s="87"/>
      <c r="BG68" s="87"/>
      <c r="BH68" s="87"/>
      <c r="BI68" s="87"/>
      <c r="BJ68" s="87"/>
      <c r="BK68" s="87"/>
      <c r="BL68" s="87"/>
      <c r="BM68" s="87"/>
    </row>
    <row r="69" spans="1:65" s="1" customFormat="1" ht="40.15" customHeight="1" x14ac:dyDescent="0.25">
      <c r="A69" s="7"/>
      <c r="B69" s="94"/>
      <c r="C69" s="16"/>
      <c r="D69" s="16" t="s">
        <v>69</v>
      </c>
      <c r="E69" s="17"/>
      <c r="F69" s="18">
        <f t="shared" si="19"/>
        <v>0</v>
      </c>
      <c r="G69" s="19"/>
      <c r="H69" s="14"/>
      <c r="I69" s="38" t="str">
        <f ca="1">IF(AND($C70="Controlado",I$7&gt;=$F70,I$7&lt;=$F70+$G70-1),2,IF(AND($C70="Ayuda Externa",I$7&gt;=$F70,I$7&lt;=$F70+$G70-1),1,""))</f>
        <v/>
      </c>
      <c r="J69" s="38" t="str">
        <f ca="1">IF(AND($C70="Controlado",J$7&gt;=$F70,J$7&lt;=$F70+$G70-1),2,IF(AND($C70="Ayuda Externa",J$7&gt;=$F70,J$7&lt;=$F70+$G70-1),1,""))</f>
        <v/>
      </c>
      <c r="K69" s="38" t="str">
        <f ca="1">IF(AND($C70="Controlado",K$7&gt;=$F70,K$7&lt;=$F70+$G70-1),2,IF(AND($C70="Ayuda Externa",K$7&gt;=$F70,K$7&lt;=$F70+$G70-1),1,""))</f>
        <v/>
      </c>
      <c r="L69" s="38" t="str">
        <f ca="1">IF(AND($C70="Controlado",L$7&gt;=$F70,L$7&lt;=$F70+$G70-1),2,IF(AND($C70="Ayuda Externa",L$7&gt;=$F70,L$7&lt;=$F70+$G70-1),1,""))</f>
        <v/>
      </c>
      <c r="M69" s="38" t="str">
        <f ca="1">IF(AND($C70="Controlado",M$7&gt;=$F70,M$7&lt;=$F70+$G70-1),2,IF(AND($C70="Ayuda Externa",M$7&gt;=$F70,M$7&lt;=$F70+$G70-1),1,""))</f>
        <v/>
      </c>
      <c r="N69" s="38" t="str">
        <f ca="1">IF(AND($C70="Controlado",N$7&gt;=$F70,N$7&lt;=$F70+$G70-1),2,IF(AND($C70="Ayuda Externa",N$7&gt;=$F70,N$7&lt;=$F70+$G70-1),1,""))</f>
        <v/>
      </c>
      <c r="O69" s="38" t="str">
        <f ca="1">IF(AND($C70="Controlado",O$7&gt;=$F70,O$7&lt;=$F70+$G70-1),2,IF(AND($C70="Ayuda Externa",O$7&gt;=$F70,O$7&lt;=$F70+$G70-1),1,""))</f>
        <v/>
      </c>
      <c r="P69" s="38" t="str">
        <f ca="1">IF(AND($C70="Controlado",P$7&gt;=$F70,P$7&lt;=$F70+$G70-1),2,IF(AND($C70="Ayuda Externa",P$7&gt;=$F70,P$7&lt;=$F70+$G70-1),1,""))</f>
        <v/>
      </c>
      <c r="Q69" s="38" t="str">
        <f ca="1">IF(AND($C70="Controlado",Q$7&gt;=$F70,Q$7&lt;=$F70+$G70-1),2,IF(AND($C70="Ayuda Externa",Q$7&gt;=$F70,Q$7&lt;=$F70+$G70-1),1,""))</f>
        <v/>
      </c>
      <c r="R69" s="38" t="str">
        <f ca="1">IF(AND($C70="Controlado",R$7&gt;=$F70,R$7&lt;=$F70+$G70-1),2,IF(AND($C70="Ayuda Externa",R$7&gt;=$F70,R$7&lt;=$F70+$G70-1),1,""))</f>
        <v/>
      </c>
      <c r="S69" s="38" t="str">
        <f ca="1">IF(AND($C70="Controlado",S$7&gt;=$F70,S$7&lt;=$F70+$G70-1),2,IF(AND($C70="Ayuda Externa",S$7&gt;=$F70,S$7&lt;=$F70+$G70-1),1,""))</f>
        <v/>
      </c>
      <c r="T69" s="38" t="str">
        <f ca="1">IF(AND($C70="Controlado",T$7&gt;=$F70,T$7&lt;=$F70+$G70-1),2,IF(AND($C70="Ayuda Externa",T$7&gt;=$F70,T$7&lt;=$F70+$G70-1),1,""))</f>
        <v/>
      </c>
      <c r="U69" s="38" t="str">
        <f ca="1">IF(AND($C70="Controlado",U$7&gt;=$F70,U$7&lt;=$F70+$G70-1),2,IF(AND($C70="Ayuda Externa",U$7&gt;=$F70,U$7&lt;=$F70+$G70-1),1,""))</f>
        <v/>
      </c>
      <c r="V69" s="38" t="str">
        <f ca="1">IF(AND($C70="Controlado",V$7&gt;=$F70,V$7&lt;=$F70+$G70-1),2,IF(AND($C70="Ayuda Externa",V$7&gt;=$F70,V$7&lt;=$F70+$G70-1),1,""))</f>
        <v/>
      </c>
      <c r="W69" s="38" t="str">
        <f ca="1">IF(AND($C70="Controlado",W$7&gt;=$F70,W$7&lt;=$F70+$G70-1),2,IF(AND($C70="Ayuda Externa",W$7&gt;=$F70,W$7&lt;=$F70+$G70-1),1,""))</f>
        <v/>
      </c>
      <c r="X69" s="38" t="str">
        <f ca="1">IF(AND($C70="Controlado",X$7&gt;=$F70,X$7&lt;=$F70+$G70-1),2,IF(AND($C70="Ayuda Externa",X$7&gt;=$F70,X$7&lt;=$F70+$G70-1),1,""))</f>
        <v/>
      </c>
      <c r="Y69" s="38" t="str">
        <f ca="1">IF(AND($C70="Controlado",Y$7&gt;=$F70,Y$7&lt;=$F70+$G70-1),2,IF(AND($C70="Ayuda Externa",Y$7&gt;=$F70,Y$7&lt;=$F70+$G70-1),1,""))</f>
        <v/>
      </c>
      <c r="Z69" s="38" t="str">
        <f ca="1">IF(AND($C70="Controlado",Z$7&gt;=$F70,Z$7&lt;=$F70+$G70-1),2,IF(AND($C70="Ayuda Externa",Z$7&gt;=$F70,Z$7&lt;=$F70+$G70-1),1,""))</f>
        <v/>
      </c>
      <c r="AA69" s="38" t="str">
        <f ca="1">IF(AND($C70="Controlado",AA$7&gt;=$F70,AA$7&lt;=$F70+$G70-1),2,IF(AND($C70="Ayuda Externa",AA$7&gt;=$F70,AA$7&lt;=$F70+$G70-1),1,""))</f>
        <v/>
      </c>
      <c r="AB69" s="38" t="str">
        <f ca="1">IF(AND($C70="Controlado",AB$7&gt;=$F70,AB$7&lt;=$F70+$G70-1),2,IF(AND($C70="Ayuda Externa",AB$7&gt;=$F70,AB$7&lt;=$F70+$G70-1),1,""))</f>
        <v/>
      </c>
      <c r="AC69" s="38" t="str">
        <f ca="1">IF(AND($C70="Controlado",AC$7&gt;=$F70,AC$7&lt;=$F70+$G70-1),2,IF(AND($C70="Ayuda Externa",AC$7&gt;=$F70,AC$7&lt;=$F70+$G70-1),1,""))</f>
        <v/>
      </c>
      <c r="AD69" s="38" t="str">
        <f ca="1">IF(AND($C70="Controlado",AD$7&gt;=$F70,AD$7&lt;=$F70+$G70-1),2,IF(AND($C70="Ayuda Externa",AD$7&gt;=$F70,AD$7&lt;=$F70+$G70-1),1,""))</f>
        <v/>
      </c>
      <c r="AE69" s="38" t="str">
        <f ca="1">IF(AND($C70="Controlado",AE$7&gt;=$F70,AE$7&lt;=$F70+$G70-1),2,IF(AND($C70="Ayuda Externa",AE$7&gt;=$F70,AE$7&lt;=$F70+$G70-1),1,""))</f>
        <v/>
      </c>
      <c r="AF69" s="38" t="str">
        <f ca="1">IF(AND($C70="Controlado",AF$7&gt;=$F70,AF$7&lt;=$F70+$G70-1),2,IF(AND($C70="Ayuda Externa",AF$7&gt;=$F70,AF$7&lt;=$F70+$G70-1),1,""))</f>
        <v/>
      </c>
      <c r="AG69" s="38" t="str">
        <f ca="1">IF(AND($C70="Controlado",AG$7&gt;=$F70,AG$7&lt;=$F70+$G70-1),2,IF(AND($C70="Ayuda Externa",AG$7&gt;=$F70,AG$7&lt;=$F70+$G70-1),1,""))</f>
        <v/>
      </c>
      <c r="AH69" s="38" t="str">
        <f ca="1">IF(AND($C70="Controlado",AH$7&gt;=$F70,AH$7&lt;=$F70+$G70-1),2,IF(AND($C70="Ayuda Externa",AH$7&gt;=$F70,AH$7&lt;=$F70+$G70-1),1,""))</f>
        <v/>
      </c>
      <c r="AI69" s="38" t="str">
        <f ca="1">IF(AND($C70="Controlado",AI$7&gt;=$F70,AI$7&lt;=$F70+$G70-1),2,IF(AND($C70="Ayuda Externa",AI$7&gt;=$F70,AI$7&lt;=$F70+$G70-1),1,""))</f>
        <v/>
      </c>
      <c r="AJ69" s="38" t="str">
        <f ca="1">IF(AND($C70="Controlado",AJ$7&gt;=$F70,AJ$7&lt;=$F70+$G70-1),2,IF(AND($C70="Ayuda Externa",AJ$7&gt;=$F70,AJ$7&lt;=$F70+$G70-1),1,""))</f>
        <v/>
      </c>
      <c r="AK69" s="38" t="str">
        <f ca="1">IF(AND($C70="Controlado",AK$7&gt;=$F70,AK$7&lt;=$F70+$G70-1),2,IF(AND($C70="Ayuda Externa",AK$7&gt;=$F70,AK$7&lt;=$F70+$G70-1),1,""))</f>
        <v/>
      </c>
      <c r="AL69" s="38" t="str">
        <f ca="1">IF(AND($C70="Controlado",AL$7&gt;=$F70,AL$7&lt;=$F70+$G70-1),2,IF(AND($C70="Ayuda Externa",AL$7&gt;=$F70,AL$7&lt;=$F70+$G70-1),1,""))</f>
        <v/>
      </c>
      <c r="AM69" s="38" t="str">
        <f ca="1">IF(AND($C70="Controlado",AM$7&gt;=$F70,AM$7&lt;=$F70+$G70-1),2,IF(AND($C70="Ayuda Externa",AM$7&gt;=$F70,AM$7&lt;=$F70+$G70-1),1,""))</f>
        <v/>
      </c>
      <c r="AN69" s="38" t="str">
        <f ca="1">IF(AND($C70="Controlado",AN$7&gt;=$F70,AN$7&lt;=$F70+$G70-1),2,IF(AND($C70="Ayuda Externa",AN$7&gt;=$F70,AN$7&lt;=$F70+$G70-1),1,""))</f>
        <v/>
      </c>
      <c r="AO69" s="38" t="str">
        <f ca="1">IF(AND($C70="Controlado",AO$7&gt;=$F70,AO$7&lt;=$F70+$G70-1),2,IF(AND($C70="Ayuda Externa",AO$7&gt;=$F70,AO$7&lt;=$F70+$G70-1),1,""))</f>
        <v/>
      </c>
      <c r="AP69" s="38" t="str">
        <f ca="1">IF(AND($C70="Controlado",AP$7&gt;=$F70,AP$7&lt;=$F70+$G70-1),2,IF(AND($C70="Ayuda Externa",AP$7&gt;=$F70,AP$7&lt;=$F70+$G70-1),1,""))</f>
        <v/>
      </c>
      <c r="AQ69" s="38" t="str">
        <f ca="1">IF(AND($C70="Controlado",AQ$7&gt;=$F70,AQ$7&lt;=$F70+$G70-1),2,IF(AND($C70="Ayuda Externa",AQ$7&gt;=$F70,AQ$7&lt;=$F70+$G70-1),1,""))</f>
        <v/>
      </c>
      <c r="AR69" s="38" t="str">
        <f ca="1">IF(AND($C70="Controlado",AR$7&gt;=$F70,AR$7&lt;=$F70+$G70-1),2,IF(AND($C70="Ayuda Externa",AR$7&gt;=$F70,AR$7&lt;=$F70+$G70-1),1,""))</f>
        <v/>
      </c>
      <c r="AS69" s="38" t="str">
        <f ca="1">IF(AND($C70="Controlado",AS$7&gt;=$F70,AS$7&lt;=$F70+$G70-1),2,IF(AND($C70="Ayuda Externa",AS$7&gt;=$F70,AS$7&lt;=$F70+$G70-1),1,""))</f>
        <v/>
      </c>
      <c r="AT69" s="38" t="str">
        <f ca="1">IF(AND($C70="Controlado",AT$7&gt;=$F70,AT$7&lt;=$F70+$G70-1),2,IF(AND($C70="Ayuda Externa",AT$7&gt;=$F70,AT$7&lt;=$F70+$G70-1),1,""))</f>
        <v/>
      </c>
      <c r="AU69" s="38" t="str">
        <f ca="1">IF(AND($C70="Controlado",AU$7&gt;=$F70,AU$7&lt;=$F70+$G70-1),2,IF(AND($C70="Ayuda Externa",AU$7&gt;=$F70,AU$7&lt;=$F70+$G70-1),1,""))</f>
        <v/>
      </c>
      <c r="AV69" s="38" t="str">
        <f ca="1">IF(AND($C70="Controlado",AV$7&gt;=$F70,AV$7&lt;=$F70+$G70-1),2,IF(AND($C70="Ayuda Externa",AV$7&gt;=$F70,AV$7&lt;=$F70+$G70-1),1,""))</f>
        <v/>
      </c>
      <c r="AW69" s="38" t="str">
        <f ca="1">IF(AND($C70="Controlado",AW$7&gt;=$F70,AW$7&lt;=$F70+$G70-1),2,IF(AND($C70="Ayuda Externa",AW$7&gt;=$F70,AW$7&lt;=$F70+$G70-1),1,""))</f>
        <v/>
      </c>
      <c r="AX69" s="38" t="str">
        <f ca="1">IF(AND($C70="Controlado",AX$7&gt;=$F70,AX$7&lt;=$F70+$G70-1),2,IF(AND($C70="Ayuda Externa",AX$7&gt;=$F70,AX$7&lt;=$F70+$G70-1),1,""))</f>
        <v/>
      </c>
      <c r="AY69" s="38" t="str">
        <f ca="1">IF(AND($C70="Controlado",AY$7&gt;=$F70,AY$7&lt;=$F70+$G70-1),2,IF(AND($C70="Ayuda Externa",AY$7&gt;=$F70,AY$7&lt;=$F70+$G70-1),1,""))</f>
        <v/>
      </c>
      <c r="AZ69" s="38" t="str">
        <f ca="1">IF(AND($C70="Controlado",AZ$7&gt;=$F70,AZ$7&lt;=$F70+$G70-1),2,IF(AND($C70="Ayuda Externa",AZ$7&gt;=$F70,AZ$7&lt;=$F70+$G70-1),1,""))</f>
        <v/>
      </c>
      <c r="BA69" s="38" t="str">
        <f ca="1">IF(AND($C70="Controlado",BA$7&gt;=$F70,BA$7&lt;=$F70+$G70-1),2,IF(AND($C70="Ayuda Externa",BA$7&gt;=$F70,BA$7&lt;=$F70+$G70-1),1,""))</f>
        <v/>
      </c>
      <c r="BB69" s="38" t="str">
        <f ca="1">IF(AND($C70="Controlado",BB$7&gt;=$F70,BB$7&lt;=$F70+$G70-1),2,IF(AND($C70="Ayuda Externa",BB$7&gt;=$F70,BB$7&lt;=$F70+$G70-1),1,""))</f>
        <v/>
      </c>
      <c r="BC69" s="38" t="str">
        <f ca="1">IF(AND($C70="Controlado",BC$7&gt;=$F70,BC$7&lt;=$F70+$G70-1),2,IF(AND($C70="Ayuda Externa",BC$7&gt;=$F70,BC$7&lt;=$F70+$G70-1),1,""))</f>
        <v/>
      </c>
      <c r="BD69" s="96" t="str">
        <f ca="1">IF(AND($C70="Controlado",BD$7&gt;=$F70,BD$7&lt;=$F70+$G70-1),2,IF(AND($C70="Ayuda Externa",BD$7&gt;=$F70,BD$7&lt;=$F70+$G70-1),1,""))</f>
        <v/>
      </c>
      <c r="BE69" s="87" t="str">
        <f ca="1">IF(AND($C70="Controlado",BE$7&gt;=$F70,BE$7&lt;=$F70+$G70-1),2,IF(AND($C70="Ayuda Externa",BE$7&gt;=$F70,BE$7&lt;=$F70+$G70-1),1,""))</f>
        <v/>
      </c>
      <c r="BF69" s="87" t="str">
        <f ca="1">IF(AND($C70="Controlado",BF$7&gt;=$F70,BF$7&lt;=$F70+$G70-1),2,IF(AND($C70="Ayuda Externa",BF$7&gt;=$F70,BF$7&lt;=$F70+$G70-1),1,""))</f>
        <v/>
      </c>
      <c r="BG69" s="87" t="str">
        <f ca="1">IF(AND($C70="Controlado",BG$7&gt;=$F70,BG$7&lt;=$F70+$G70-1),2,IF(AND($C70="Ayuda Externa",BG$7&gt;=$F70,BG$7&lt;=$F70+$G70-1),1,""))</f>
        <v/>
      </c>
      <c r="BH69" s="87" t="str">
        <f ca="1">IF(AND($C70="Controlado",BH$7&gt;=$F70,BH$7&lt;=$F70+$G70-1),2,IF(AND($C70="Ayuda Externa",BH$7&gt;=$F70,BH$7&lt;=$F70+$G70-1),1,""))</f>
        <v/>
      </c>
      <c r="BI69" s="87" t="str">
        <f ca="1">IF(AND($C70="Controlado",BI$7&gt;=$F70,BI$7&lt;=$F70+$G70-1),2,IF(AND($C70="Ayuda Externa",BI$7&gt;=$F70,BI$7&lt;=$F70+$G70-1),1,""))</f>
        <v/>
      </c>
      <c r="BJ69" s="87" t="str">
        <f ca="1">IF(AND($C70="Controlado",BJ$7&gt;=$F70,BJ$7&lt;=$F70+$G70-1),2,IF(AND($C70="Ayuda Externa",BJ$7&gt;=$F70,BJ$7&lt;=$F70+$G70-1),1,""))</f>
        <v/>
      </c>
      <c r="BK69" s="87" t="str">
        <f ca="1">IF(AND($C70="Controlado",BK$7&gt;=$F70,BK$7&lt;=$F70+$G70-1),2,IF(AND($C70="Ayuda Externa",BK$7&gt;=$F70,BK$7&lt;=$F70+$G70-1),1,""))</f>
        <v/>
      </c>
      <c r="BL69" s="87" t="str">
        <f ca="1">IF(AND($C70="Controlado",BL$7&gt;=$F70,BL$7&lt;=$F70+$G70-1),2,IF(AND($C70="Ayuda Externa",BL$7&gt;=$F70,BL$7&lt;=$F70+$G70-1),1,""))</f>
        <v/>
      </c>
      <c r="BM69" s="87" t="str">
        <f>IF(AND($C70="Controlado",BM$7&gt;=$F70,BM$7&lt;=$F70+$G70-1),2,IF(AND($C70="Ayuda Externa",BM$7&gt;=$F70,BM$7&lt;=$F70+$G70-1),1,""))</f>
        <v/>
      </c>
    </row>
    <row r="70" spans="1:65" ht="30" customHeight="1" x14ac:dyDescent="0.25">
      <c r="B70" s="53" t="s">
        <v>15</v>
      </c>
      <c r="C70" s="46"/>
      <c r="D70" s="46"/>
      <c r="E70" s="26"/>
      <c r="F70" s="47"/>
      <c r="G70" s="48"/>
      <c r="H70" s="3"/>
    </row>
    <row r="71" spans="1:65" ht="30" customHeight="1" x14ac:dyDescent="0.25">
      <c r="D71" s="4"/>
      <c r="G71" s="8"/>
    </row>
    <row r="72" spans="1:65" ht="30" customHeight="1" x14ac:dyDescent="0.25">
      <c r="D72" s="5"/>
    </row>
  </sheetData>
  <mergeCells count="8">
    <mergeCell ref="X4:AA4"/>
    <mergeCell ref="AC4:AF4"/>
    <mergeCell ref="B2:H2"/>
    <mergeCell ref="I2:N2"/>
    <mergeCell ref="O2:T2"/>
    <mergeCell ref="I4:L4"/>
    <mergeCell ref="N4:Q4"/>
    <mergeCell ref="S4:V4"/>
  </mergeCells>
  <conditionalFormatting sqref="E9:E10 E12:E37 E40:E41 E43:E48 E50:E53 E55:E59 E61:E70">
    <cfRule type="dataBar" priority="5">
      <dataBar>
        <cfvo type="num" val="0"/>
        <cfvo type="num" val="1"/>
        <color theme="6"/>
      </dataBar>
      <extLst>
        <ext xmlns:x14="http://schemas.microsoft.com/office/spreadsheetml/2009/9/main" uri="{B025F937-C7B1-47D3-B67F-A62EFF666E3E}">
          <x14:id>{B9A4C000-3CDE-472A-A501-A2091FDAABD8}</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4 I35:BN35 I36:BM69">
    <cfRule type="expression" dxfId="11" priority="1">
      <formula>AND(TODAY()&gt;=I$7,TODAY()&lt;J$7)</formula>
    </cfRule>
  </conditionalFormatting>
  <conditionalFormatting sqref="I10:BL34 I35:BN35 I36:BM46">
    <cfRule type="expression" dxfId="10" priority="7" stopIfTrue="1">
      <formula>AND($C10="Riesgo bajo",I$7&gt;=$F10,I$7&lt;=$F10+$G10-1)</formula>
    </cfRule>
    <cfRule type="expression" dxfId="9" priority="8" stopIfTrue="1">
      <formula>AND($C10="Riesgo alto",I$7&gt;=$F10,I$7&lt;=$F10+$G10-1)</formula>
    </cfRule>
    <cfRule type="expression" dxfId="8" priority="9" stopIfTrue="1">
      <formula>AND($C10="Según lo previsto",I$7&gt;=$F10,I$7&lt;=$F10+$G10-1)</formula>
    </cfRule>
    <cfRule type="expression" dxfId="7" priority="10" stopIfTrue="1">
      <formula>AND($C10="Riesgo medio",I$7&gt;=$F10,I$7&lt;=$F10+$G10-1)</formula>
    </cfRule>
    <cfRule type="expression" dxfId="6" priority="11" stopIfTrue="1">
      <formula>AND(LEN($C10)=0,I$7&gt;=$F10,I$7&lt;=$F10+$G10-1)</formula>
    </cfRule>
  </conditionalFormatting>
  <conditionalFormatting sqref="J6:BL6">
    <cfRule type="expression" dxfId="5" priority="3">
      <formula>AND(J$7&lt;=EOMONTH($I$7,2),J$7&gt;EOMONTH($I$7,0),J$7&gt;EOMONTH($I$7,1))</formula>
    </cfRule>
  </conditionalFormatting>
  <conditionalFormatting sqref="I47:BM69">
    <cfRule type="expression" dxfId="4" priority="52" stopIfTrue="1">
      <formula>AND($C48="Riesgo bajo",I$7&gt;=$F48,I$7&lt;=$F48+$G48-1)</formula>
    </cfRule>
    <cfRule type="expression" dxfId="3" priority="53" stopIfTrue="1">
      <formula>AND($C48="Riesgo alto",I$7&gt;=$F48,I$7&lt;=$F48+$G48-1)</formula>
    </cfRule>
    <cfRule type="expression" dxfId="2" priority="54" stopIfTrue="1">
      <formula>AND($C48="Según lo previsto",I$7&gt;=$F48,I$7&lt;=$F48+$G48-1)</formula>
    </cfRule>
    <cfRule type="expression" dxfId="1" priority="55" stopIfTrue="1">
      <formula>AND($C48="Riesgo medio",I$7&gt;=$F48,I$7&lt;=$F48+$G48-1)</formula>
    </cfRule>
    <cfRule type="expression" dxfId="0" priority="56" stopIfTrue="1">
      <formula>AND(LEN($C48)=0,I$7&gt;=$F48,I$7&lt;=$F48+$G48-1)</formula>
    </cfRule>
  </conditionalFormatting>
  <dataValidations count="14">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839CFE7F-A854-468E-A252-ABDB6CE7FFC1}"/>
    <dataValidation allowBlank="1" showInputMessage="1" showErrorMessage="1" prompt="Escriba el nombre de la empresa en B4._x000a_Figura una leyenda entre las celdas I4 y AC4. La etiqueta de leyenda está en la celda G4." sqref="A4" xr:uid="{1566FEAB-1993-41C3-88D7-B4C21DDED39B}"/>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AE0B4DB1-EFC6-4071-89D5-BA0BAD60DEF9}"/>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F6EF905-7307-4295-848F-B3CC794D8E90}"/>
    <dataValidation allowBlank="1" showInputMessage="1" showErrorMessage="1" prompt="Las celdas I9 a BL9 contienen el día del mes representado en el bloque de celdas, encima de cada celda de fecha, y se calculan automáticamente._x000a_No modifique estas celdas._x000a_" sqref="A7" xr:uid="{0DD779F0-F8D6-45A8-A598-31E3E0FF964D}"/>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3E8DDD78-8179-4080-974B-9C3195EE72C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ADAEC29C-48EE-434D-B16E-A600CC0D167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2" xr:uid="{1ADFC213-6322-4F71-BAB2-A6B5A542E8D3}"/>
    <dataValidation allowBlank="1" showInputMessage="1" showErrorMessage="1" prompt="Esta fila marca el final de los datos del hito de Gantt. NO escriba nada en esta fila. _x000a_Para agregar más elementos, inserte las nuevas filas encima de esta._x000a_" sqref="A69" xr:uid="{747F9417-2E1A-4F31-A571-18AA91318909}"/>
    <dataValidation allowBlank="1" showInputMessage="1" showErrorMessage="1" prompt="Esta es una fila vacía" sqref="A36:A68" xr:uid="{99F517F9-B033-4864-990F-A2585DD65405}"/>
    <dataValidation type="whole" operator="greaterThanOrEqual" allowBlank="1" showInputMessage="1" promptTitle="Incremento de desplazamiento" prompt="Al cambiar este número, se desplazará la vista del diagrama de Gantt." sqref="C7" xr:uid="{6AABD905-8350-4C89-A78A-808659787183}">
      <formula1>0</formula1>
    </dataValidation>
    <dataValidation type="list" allowBlank="1" showInputMessage="1" showErrorMessage="1" sqref="C10:C11 D38:G38 D11:G11 C13:C38 C40:C41 C43:C48 C50:C53 C55:C59 C61:C69" xr:uid="{6A385951-F38B-4179-802A-A00C294E7EEB}">
      <formula1>"Controlado,Riesgo Bajo, Riesgo Medio,Riesgo Alto,Ayuda Externa"</formula1>
    </dataValidation>
    <dataValidation type="list" allowBlank="1" showInputMessage="1" sqref="C12" xr:uid="{16AAD9EF-58BF-4E20-B878-A9373CBFCDF5}">
      <formula1>"Objetivo,Hito,Según lo previsto, Riesgo bajo, Riesgo medio, Riesgo alto"</formula1>
    </dataValidation>
    <dataValidation type="list" allowBlank="1" showInputMessage="1" showErrorMessage="1" sqref="D12:D37 D40:D41 D43:D48 D50:D53 D55:D59 D61:D69" xr:uid="{088139AB-2D78-4644-A486-F4957BA50CA1}">
      <formula1>"Julian,Mauro"</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Barra de desplazamiento 1">
              <controlPr defaultSize="0" autoPict="0" altText="Barra de desplazamiento para desplazarse por la escala de tiempo del proyecto Ghantt.">
                <anchor moveWithCells="1">
                  <from>
                    <xdr:col>8</xdr:col>
                    <xdr:colOff>28575</xdr:colOff>
                    <xdr:row>7</xdr:row>
                    <xdr:rowOff>57150</xdr:rowOff>
                  </from>
                  <to>
                    <xdr:col>51</xdr:col>
                    <xdr:colOff>152400</xdr:colOff>
                    <xdr:row>8</xdr:row>
                    <xdr:rowOff>47625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B9A4C000-3CDE-472A-A501-A2091FDAABD8}">
            <x14:dataBar minLength="0" maxLength="100" gradient="0">
              <x14:cfvo type="num">
                <xm:f>0</xm:f>
              </x14:cfvo>
              <x14:cfvo type="num">
                <xm:f>1</xm:f>
              </x14:cfvo>
              <x14:negativeFillColor rgb="FFFF0000"/>
              <x14:axisColor rgb="FF000000"/>
            </x14:dataBar>
          </x14:cfRule>
          <xm:sqref>E9:E10 E12:E37 E40:E41 E43:E48 E50:E53 E55:E59 E61:E70</xm:sqref>
        </x14:conditionalFormatting>
        <x14:conditionalFormatting xmlns:xm="http://schemas.microsoft.com/office/excel/2006/main">
          <x14:cfRule type="iconSet" priority="6"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I10:BL34 I35:BN35 I36:BM46</xm:sqref>
        </x14:conditionalFormatting>
        <x14:conditionalFormatting xmlns:xm="http://schemas.microsoft.com/office/excel/2006/main">
          <x14:cfRule type="iconSet" priority="51"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I47:BM69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Opc1</vt:lpstr>
      <vt:lpstr>Hoja1</vt:lpstr>
      <vt:lpstr>Hoja1!Incremento_de_desplazamiento</vt:lpstr>
      <vt:lpstr>'Opc1'!Incremento_de_desplazamiento</vt:lpstr>
      <vt:lpstr>Hoja1!Inicio_del_proyecto</vt:lpstr>
      <vt:lpstr>'Opc1'!Inicio_del_proyecto</vt:lpstr>
      <vt:lpstr>'Opc1'!Títulos_a_imprimir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2024-04-20T03:52:43Z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