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4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4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Ex3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4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1.xml" ContentType="application/vnd.openxmlformats-officedocument.drawing+xml"/>
  <Override PartName="/xl/charts/chartEx4.xml" ContentType="application/vnd.ms-office.chartex+xml"/>
  <Override PartName="/xl/charts/style56.xml" ContentType="application/vnd.ms-office.chartstyle+xml"/>
  <Override PartName="/xl/charts/colors56.xml" ContentType="application/vnd.ms-office.chartcolorstyle+xml"/>
  <Override PartName="/xl/charts/chart53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4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9"/>
  </bookViews>
  <sheets>
    <sheet name="Analisis correlacion" sheetId="3" r:id="rId1"/>
    <sheet name="CON VIENTO" sheetId="4" r:id="rId2"/>
    <sheet name="mediana" sheetId="5" r:id="rId3"/>
    <sheet name="CAL CERO" sheetId="6" r:id="rId4"/>
    <sheet name="VEL" sheetId="7" r:id="rId5"/>
    <sheet name="VEL (2)" sheetId="9" r:id="rId6"/>
    <sheet name="VEL (corregido)" sheetId="10" r:id="rId7"/>
    <sheet name="TEST1" sheetId="11" r:id="rId8"/>
    <sheet name="TEST1 (2)" sheetId="12" r:id="rId9"/>
    <sheet name="TEST1 (4)" sheetId="17" r:id="rId10"/>
    <sheet name="calib Diag" sheetId="13" r:id="rId11"/>
    <sheet name="TEST1 (3)" sheetId="16" r:id="rId12"/>
  </sheets>
  <definedNames>
    <definedName name="_xlchart.v1.0" hidden="1">TEST1!$F$2:$F$41</definedName>
    <definedName name="_xlchart.v1.1" hidden="1">'TEST1 (2)'!$F$2:$F$41</definedName>
    <definedName name="_xlchart.v1.2" hidden="1">'TEST1 (4)'!$F$2:$F$41</definedName>
    <definedName name="_xlchart.v1.3" hidden="1">'TEST1 (2)'!$F$2:$F$41</definedName>
    <definedName name="_xlchart.v1.4" hidden="1">'TEST1 (3)'!$F$2:$F$41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7" l="1"/>
  <c r="B40" i="17"/>
  <c r="F41" i="17" s="1"/>
  <c r="C39" i="17"/>
  <c r="B39" i="17"/>
  <c r="F40" i="17" s="1"/>
  <c r="C38" i="17"/>
  <c r="B38" i="17"/>
  <c r="F39" i="17" s="1"/>
  <c r="C37" i="17"/>
  <c r="B37" i="17"/>
  <c r="F38" i="17" s="1"/>
  <c r="C36" i="17"/>
  <c r="B36" i="17"/>
  <c r="D38" i="17" s="1"/>
  <c r="C35" i="17"/>
  <c r="B35" i="17"/>
  <c r="F36" i="17" s="1"/>
  <c r="D34" i="17"/>
  <c r="I30" i="17" s="1"/>
  <c r="C34" i="17"/>
  <c r="B34" i="17"/>
  <c r="F35" i="17" s="1"/>
  <c r="C33" i="17"/>
  <c r="B33" i="17"/>
  <c r="F34" i="17" s="1"/>
  <c r="C32" i="17"/>
  <c r="B32" i="17"/>
  <c r="F33" i="17" s="1"/>
  <c r="C31" i="17"/>
  <c r="B31" i="17"/>
  <c r="D31" i="17" s="1"/>
  <c r="K9" i="17" s="1"/>
  <c r="C30" i="17"/>
  <c r="B30" i="17"/>
  <c r="F31" i="17" s="1"/>
  <c r="C29" i="17"/>
  <c r="B29" i="17"/>
  <c r="F30" i="17" s="1"/>
  <c r="C28" i="17"/>
  <c r="B28" i="17"/>
  <c r="F29" i="17" s="1"/>
  <c r="C27" i="17"/>
  <c r="B27" i="17"/>
  <c r="F28" i="17" s="1"/>
  <c r="C26" i="17"/>
  <c r="B26" i="17"/>
  <c r="C25" i="17"/>
  <c r="B25" i="17"/>
  <c r="F26" i="17" s="1"/>
  <c r="C24" i="17"/>
  <c r="B24" i="17"/>
  <c r="F25" i="17" s="1"/>
  <c r="C23" i="17"/>
  <c r="B23" i="17"/>
  <c r="F24" i="17" s="1"/>
  <c r="C22" i="17"/>
  <c r="B22" i="17"/>
  <c r="F23" i="17" s="1"/>
  <c r="C21" i="17"/>
  <c r="D24" i="17" s="1"/>
  <c r="I28" i="17" s="1"/>
  <c r="B21" i="17"/>
  <c r="F22" i="17" s="1"/>
  <c r="C20" i="17"/>
  <c r="B20" i="17"/>
  <c r="F21" i="17" s="1"/>
  <c r="C19" i="17"/>
  <c r="B19" i="17"/>
  <c r="F20" i="17" s="1"/>
  <c r="C18" i="17"/>
  <c r="B18" i="17"/>
  <c r="F19" i="17" s="1"/>
  <c r="C17" i="17"/>
  <c r="B17" i="17"/>
  <c r="F18" i="17" s="1"/>
  <c r="C16" i="17"/>
  <c r="D19" i="17" s="1"/>
  <c r="I27" i="17" s="1"/>
  <c r="B16" i="17"/>
  <c r="C15" i="17"/>
  <c r="B15" i="17"/>
  <c r="F16" i="17" s="1"/>
  <c r="C14" i="17"/>
  <c r="B14" i="17"/>
  <c r="F15" i="17" s="1"/>
  <c r="C13" i="17"/>
  <c r="B13" i="17"/>
  <c r="F14" i="17" s="1"/>
  <c r="C12" i="17"/>
  <c r="B12" i="17"/>
  <c r="F13" i="17" s="1"/>
  <c r="C11" i="17"/>
  <c r="B11" i="17"/>
  <c r="F12" i="17" s="1"/>
  <c r="C10" i="17"/>
  <c r="B10" i="17"/>
  <c r="F11" i="17" s="1"/>
  <c r="C9" i="17"/>
  <c r="B9" i="17"/>
  <c r="F10" i="17" s="1"/>
  <c r="C8" i="17"/>
  <c r="B8" i="17"/>
  <c r="C7" i="17"/>
  <c r="B7" i="17"/>
  <c r="F8" i="17" s="1"/>
  <c r="C6" i="17"/>
  <c r="B6" i="17"/>
  <c r="C5" i="17"/>
  <c r="B5" i="17"/>
  <c r="F6" i="17" s="1"/>
  <c r="C4" i="17"/>
  <c r="B4" i="17"/>
  <c r="F5" i="17" s="1"/>
  <c r="C3" i="17"/>
  <c r="B3" i="17"/>
  <c r="F4" i="17" s="1"/>
  <c r="C2" i="17"/>
  <c r="B2" i="17"/>
  <c r="F3" i="17" s="1"/>
  <c r="C1" i="17"/>
  <c r="D4" i="17" s="1"/>
  <c r="I24" i="17" s="1"/>
  <c r="B1" i="17"/>
  <c r="F2" i="17" s="1"/>
  <c r="I31" i="12"/>
  <c r="I30" i="12"/>
  <c r="I29" i="12"/>
  <c r="I28" i="12"/>
  <c r="I27" i="12"/>
  <c r="I26" i="12"/>
  <c r="I25" i="12"/>
  <c r="I24" i="12"/>
  <c r="D39" i="12"/>
  <c r="D34" i="12"/>
  <c r="D29" i="12"/>
  <c r="D24" i="12"/>
  <c r="D19" i="12"/>
  <c r="D14" i="12"/>
  <c r="D9" i="12"/>
  <c r="D4" i="12"/>
  <c r="D38" i="12"/>
  <c r="D33" i="12"/>
  <c r="D28" i="12"/>
  <c r="D8" i="12"/>
  <c r="D13" i="12"/>
  <c r="D18" i="12"/>
  <c r="D23" i="12"/>
  <c r="D3" i="12"/>
  <c r="D12" i="12"/>
  <c r="D37" i="12"/>
  <c r="D32" i="12"/>
  <c r="D27" i="12"/>
  <c r="D22" i="12"/>
  <c r="D17" i="12"/>
  <c r="D7" i="12"/>
  <c r="D2" i="12"/>
  <c r="F45" i="16"/>
  <c r="F44" i="16"/>
  <c r="F43" i="16"/>
  <c r="F42" i="16"/>
  <c r="C40" i="16"/>
  <c r="B40" i="16"/>
  <c r="F41" i="16" s="1"/>
  <c r="C39" i="16"/>
  <c r="B39" i="16"/>
  <c r="F40" i="16" s="1"/>
  <c r="C38" i="16"/>
  <c r="B38" i="16"/>
  <c r="F39" i="16" s="1"/>
  <c r="C37" i="16"/>
  <c r="B37" i="16"/>
  <c r="F38" i="16" s="1"/>
  <c r="C36" i="16"/>
  <c r="B36" i="16"/>
  <c r="F37" i="16" s="1"/>
  <c r="C35" i="16"/>
  <c r="B35" i="16"/>
  <c r="F36" i="16" s="1"/>
  <c r="C34" i="16"/>
  <c r="B34" i="16"/>
  <c r="F35" i="16" s="1"/>
  <c r="C33" i="16"/>
  <c r="B33" i="16"/>
  <c r="F34" i="16" s="1"/>
  <c r="C32" i="16"/>
  <c r="B32" i="16"/>
  <c r="F33" i="16" s="1"/>
  <c r="C31" i="16"/>
  <c r="B31" i="16"/>
  <c r="F32" i="16" s="1"/>
  <c r="C30" i="16"/>
  <c r="B30" i="16"/>
  <c r="F31" i="16" s="1"/>
  <c r="C29" i="16"/>
  <c r="B29" i="16"/>
  <c r="F30" i="16" s="1"/>
  <c r="C28" i="16"/>
  <c r="B28" i="16"/>
  <c r="F29" i="16" s="1"/>
  <c r="C27" i="16"/>
  <c r="B27" i="16"/>
  <c r="F28" i="16" s="1"/>
  <c r="C26" i="16"/>
  <c r="B26" i="16"/>
  <c r="F27" i="16" s="1"/>
  <c r="C25" i="16"/>
  <c r="B25" i="16"/>
  <c r="F26" i="16" s="1"/>
  <c r="C24" i="16"/>
  <c r="B24" i="16"/>
  <c r="F25" i="16" s="1"/>
  <c r="C23" i="16"/>
  <c r="B23" i="16"/>
  <c r="F24" i="16" s="1"/>
  <c r="C22" i="16"/>
  <c r="B22" i="16"/>
  <c r="F23" i="16" s="1"/>
  <c r="C21" i="16"/>
  <c r="B21" i="16"/>
  <c r="F22" i="16" s="1"/>
  <c r="C20" i="16"/>
  <c r="B20" i="16"/>
  <c r="F21" i="16" s="1"/>
  <c r="C19" i="16"/>
  <c r="B19" i="16"/>
  <c r="F20" i="16" s="1"/>
  <c r="C18" i="16"/>
  <c r="B18" i="16"/>
  <c r="F19" i="16" s="1"/>
  <c r="C17" i="16"/>
  <c r="B17" i="16"/>
  <c r="F18" i="16" s="1"/>
  <c r="C16" i="16"/>
  <c r="B16" i="16"/>
  <c r="F17" i="16" s="1"/>
  <c r="C15" i="16"/>
  <c r="B15" i="16"/>
  <c r="F16" i="16" s="1"/>
  <c r="C14" i="16"/>
  <c r="B14" i="16"/>
  <c r="F15" i="16" s="1"/>
  <c r="C13" i="16"/>
  <c r="B13" i="16"/>
  <c r="F14" i="16" s="1"/>
  <c r="C12" i="16"/>
  <c r="B12" i="16"/>
  <c r="F13" i="16" s="1"/>
  <c r="C11" i="16"/>
  <c r="B11" i="16"/>
  <c r="F12" i="16" s="1"/>
  <c r="C10" i="16"/>
  <c r="B10" i="16"/>
  <c r="F11" i="16" s="1"/>
  <c r="C9" i="16"/>
  <c r="B9" i="16"/>
  <c r="F10" i="16" s="1"/>
  <c r="C8" i="16"/>
  <c r="B8" i="16"/>
  <c r="F9" i="16" s="1"/>
  <c r="C7" i="16"/>
  <c r="B7" i="16"/>
  <c r="F8" i="16" s="1"/>
  <c r="C6" i="16"/>
  <c r="B6" i="16"/>
  <c r="F7" i="16" s="1"/>
  <c r="C5" i="16"/>
  <c r="B5" i="16"/>
  <c r="F6" i="16" s="1"/>
  <c r="C4" i="16"/>
  <c r="B4" i="16"/>
  <c r="F5" i="16" s="1"/>
  <c r="C3" i="16"/>
  <c r="B3" i="16"/>
  <c r="F4" i="16" s="1"/>
  <c r="C2" i="16"/>
  <c r="B2" i="16"/>
  <c r="F3" i="16" s="1"/>
  <c r="C1" i="16"/>
  <c r="B1" i="16"/>
  <c r="D1" i="16" s="1"/>
  <c r="K3" i="16" s="1"/>
  <c r="G21" i="13"/>
  <c r="G22" i="13"/>
  <c r="G23" i="13"/>
  <c r="G24" i="13"/>
  <c r="G25" i="13"/>
  <c r="G26" i="13"/>
  <c r="G27" i="13"/>
  <c r="G28" i="13"/>
  <c r="G29" i="13"/>
  <c r="G30" i="13"/>
  <c r="G31" i="13"/>
  <c r="G32" i="13"/>
  <c r="G20" i="13"/>
  <c r="E28" i="13"/>
  <c r="E29" i="13"/>
  <c r="E30" i="13"/>
  <c r="I30" i="13" s="1"/>
  <c r="E31" i="13"/>
  <c r="I31" i="13" s="1"/>
  <c r="E32" i="13"/>
  <c r="E27" i="13"/>
  <c r="I27" i="13" s="1"/>
  <c r="AP16" i="13"/>
  <c r="AM16" i="13"/>
  <c r="AJ16" i="13"/>
  <c r="AG16" i="13"/>
  <c r="AD16" i="13"/>
  <c r="AA16" i="13"/>
  <c r="X16" i="13"/>
  <c r="U16" i="13"/>
  <c r="R16" i="13"/>
  <c r="O16" i="13"/>
  <c r="L16" i="13"/>
  <c r="I16" i="13"/>
  <c r="F16" i="13"/>
  <c r="I20" i="13"/>
  <c r="I21" i="13"/>
  <c r="I22" i="13"/>
  <c r="I23" i="13"/>
  <c r="I24" i="13"/>
  <c r="I25" i="13"/>
  <c r="I26" i="13"/>
  <c r="I28" i="13"/>
  <c r="I29" i="13"/>
  <c r="I32" i="13"/>
  <c r="E21" i="13"/>
  <c r="E22" i="13"/>
  <c r="E23" i="13"/>
  <c r="E24" i="13"/>
  <c r="E25" i="13"/>
  <c r="E26" i="13"/>
  <c r="E20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F22" i="13"/>
  <c r="F23" i="13"/>
  <c r="F24" i="13"/>
  <c r="F32" i="13"/>
  <c r="F31" i="13"/>
  <c r="F30" i="13"/>
  <c r="F29" i="13"/>
  <c r="F28" i="13"/>
  <c r="F27" i="13"/>
  <c r="F26" i="13"/>
  <c r="F25" i="13"/>
  <c r="F21" i="13"/>
  <c r="F20" i="13"/>
  <c r="AP15" i="13"/>
  <c r="AO15" i="13"/>
  <c r="AP14" i="13"/>
  <c r="AO14" i="13"/>
  <c r="AP13" i="13"/>
  <c r="AO13" i="13"/>
  <c r="AP12" i="13"/>
  <c r="AO12" i="13"/>
  <c r="AM15" i="13"/>
  <c r="AL15" i="13"/>
  <c r="AM14" i="13"/>
  <c r="AL14" i="13"/>
  <c r="AM13" i="13"/>
  <c r="AL13" i="13"/>
  <c r="AM12" i="13"/>
  <c r="AL12" i="13"/>
  <c r="AJ15" i="13"/>
  <c r="AI15" i="13"/>
  <c r="AJ14" i="13"/>
  <c r="AI14" i="13"/>
  <c r="AJ13" i="13"/>
  <c r="AI13" i="13"/>
  <c r="AJ12" i="13"/>
  <c r="AI12" i="13"/>
  <c r="AG15" i="13"/>
  <c r="AF15" i="13"/>
  <c r="AG14" i="13"/>
  <c r="AF14" i="13"/>
  <c r="AG13" i="13"/>
  <c r="AF13" i="13"/>
  <c r="AG12" i="13"/>
  <c r="AF12" i="13"/>
  <c r="AD15" i="13"/>
  <c r="AC15" i="13"/>
  <c r="AD14" i="13"/>
  <c r="AC14" i="13"/>
  <c r="AD13" i="13"/>
  <c r="AC13" i="13"/>
  <c r="AD12" i="13"/>
  <c r="AC12" i="13"/>
  <c r="AA15" i="13"/>
  <c r="Z15" i="13"/>
  <c r="AA14" i="13"/>
  <c r="Z14" i="13"/>
  <c r="AA13" i="13"/>
  <c r="Z13" i="13"/>
  <c r="AA12" i="13"/>
  <c r="Z12" i="13"/>
  <c r="X15" i="13"/>
  <c r="W15" i="13"/>
  <c r="X14" i="13"/>
  <c r="W14" i="13"/>
  <c r="X13" i="13"/>
  <c r="W13" i="13"/>
  <c r="X12" i="13"/>
  <c r="W12" i="13"/>
  <c r="U15" i="13"/>
  <c r="T15" i="13"/>
  <c r="U14" i="13"/>
  <c r="T14" i="13"/>
  <c r="U13" i="13"/>
  <c r="T13" i="13"/>
  <c r="U12" i="13"/>
  <c r="T12" i="13"/>
  <c r="R15" i="13"/>
  <c r="Q15" i="13"/>
  <c r="R14" i="13"/>
  <c r="Q14" i="13"/>
  <c r="R13" i="13"/>
  <c r="Q13" i="13"/>
  <c r="R12" i="13"/>
  <c r="Q12" i="13"/>
  <c r="O15" i="13"/>
  <c r="N15" i="13"/>
  <c r="O14" i="13"/>
  <c r="N14" i="13"/>
  <c r="O13" i="13"/>
  <c r="N13" i="13"/>
  <c r="O12" i="13"/>
  <c r="N12" i="13"/>
  <c r="L15" i="13"/>
  <c r="K15" i="13"/>
  <c r="L14" i="13"/>
  <c r="K14" i="13"/>
  <c r="L13" i="13"/>
  <c r="K13" i="13"/>
  <c r="L12" i="13"/>
  <c r="K12" i="13"/>
  <c r="I15" i="13"/>
  <c r="H15" i="13"/>
  <c r="I14" i="13"/>
  <c r="H14" i="13"/>
  <c r="I13" i="13"/>
  <c r="H13" i="13"/>
  <c r="I12" i="13"/>
  <c r="H12" i="13"/>
  <c r="F12" i="13"/>
  <c r="F13" i="13"/>
  <c r="F14" i="13"/>
  <c r="F15" i="13"/>
  <c r="E15" i="13"/>
  <c r="E14" i="13"/>
  <c r="E13" i="13"/>
  <c r="E12" i="13"/>
  <c r="C12" i="13"/>
  <c r="I3" i="13" s="1"/>
  <c r="C13" i="13"/>
  <c r="I4" i="13" s="1"/>
  <c r="C14" i="13"/>
  <c r="I5" i="13" s="1"/>
  <c r="C15" i="13"/>
  <c r="I6" i="13" s="1"/>
  <c r="C16" i="13"/>
  <c r="I7" i="13" s="1"/>
  <c r="C17" i="13"/>
  <c r="I8" i="13" s="1"/>
  <c r="C18" i="13"/>
  <c r="I9" i="13" s="1"/>
  <c r="C19" i="13"/>
  <c r="I10" i="13" s="1"/>
  <c r="C20" i="13"/>
  <c r="I11" i="13" s="1"/>
  <c r="C21" i="13"/>
  <c r="O2" i="13" s="1"/>
  <c r="C22" i="13"/>
  <c r="O3" i="13" s="1"/>
  <c r="C23" i="13"/>
  <c r="O4" i="13" s="1"/>
  <c r="C24" i="13"/>
  <c r="O5" i="13" s="1"/>
  <c r="C25" i="13"/>
  <c r="O6" i="13" s="1"/>
  <c r="C26" i="13"/>
  <c r="O7" i="13" s="1"/>
  <c r="C27" i="13"/>
  <c r="O8" i="13" s="1"/>
  <c r="C28" i="13"/>
  <c r="O9" i="13" s="1"/>
  <c r="C29" i="13"/>
  <c r="O10" i="13" s="1"/>
  <c r="C30" i="13"/>
  <c r="O11" i="13" s="1"/>
  <c r="C31" i="13"/>
  <c r="U2" i="13" s="1"/>
  <c r="C32" i="13"/>
  <c r="U3" i="13" s="1"/>
  <c r="C33" i="13"/>
  <c r="U4" i="13" s="1"/>
  <c r="C34" i="13"/>
  <c r="U5" i="13" s="1"/>
  <c r="C35" i="13"/>
  <c r="U6" i="13" s="1"/>
  <c r="C36" i="13"/>
  <c r="U7" i="13" s="1"/>
  <c r="C37" i="13"/>
  <c r="U8" i="13" s="1"/>
  <c r="C38" i="13"/>
  <c r="U9" i="13" s="1"/>
  <c r="C39" i="13"/>
  <c r="U10" i="13" s="1"/>
  <c r="C40" i="13"/>
  <c r="U11" i="13" s="1"/>
  <c r="C41" i="13"/>
  <c r="AA2" i="13" s="1"/>
  <c r="C42" i="13"/>
  <c r="AA3" i="13" s="1"/>
  <c r="C43" i="13"/>
  <c r="AA4" i="13" s="1"/>
  <c r="C44" i="13"/>
  <c r="AA5" i="13" s="1"/>
  <c r="C45" i="13"/>
  <c r="AA6" i="13" s="1"/>
  <c r="C46" i="13"/>
  <c r="AA7" i="13" s="1"/>
  <c r="C47" i="13"/>
  <c r="AA8" i="13" s="1"/>
  <c r="C48" i="13"/>
  <c r="AA9" i="13" s="1"/>
  <c r="C49" i="13"/>
  <c r="AA10" i="13" s="1"/>
  <c r="C50" i="13"/>
  <c r="AA11" i="13" s="1"/>
  <c r="C51" i="13"/>
  <c r="AG2" i="13" s="1"/>
  <c r="C52" i="13"/>
  <c r="AG3" i="13" s="1"/>
  <c r="C53" i="13"/>
  <c r="AG4" i="13" s="1"/>
  <c r="C54" i="13"/>
  <c r="AG5" i="13" s="1"/>
  <c r="C55" i="13"/>
  <c r="AG6" i="13" s="1"/>
  <c r="C56" i="13"/>
  <c r="AG7" i="13" s="1"/>
  <c r="C57" i="13"/>
  <c r="AG8" i="13" s="1"/>
  <c r="C58" i="13"/>
  <c r="AG9" i="13" s="1"/>
  <c r="C59" i="13"/>
  <c r="AG10" i="13" s="1"/>
  <c r="C60" i="13"/>
  <c r="AG11" i="13" s="1"/>
  <c r="C61" i="13"/>
  <c r="AM2" i="13" s="1"/>
  <c r="C62" i="13"/>
  <c r="AM3" i="13" s="1"/>
  <c r="C63" i="13"/>
  <c r="AM4" i="13" s="1"/>
  <c r="C64" i="13"/>
  <c r="AM5" i="13" s="1"/>
  <c r="C65" i="13"/>
  <c r="AM6" i="13" s="1"/>
  <c r="C66" i="13"/>
  <c r="AM7" i="13" s="1"/>
  <c r="C67" i="13"/>
  <c r="AM8" i="13" s="1"/>
  <c r="C68" i="13"/>
  <c r="AM9" i="13" s="1"/>
  <c r="C69" i="13"/>
  <c r="AM10" i="13" s="1"/>
  <c r="C70" i="13"/>
  <c r="AM11" i="13" s="1"/>
  <c r="C11" i="13"/>
  <c r="I2" i="13" s="1"/>
  <c r="B130" i="13"/>
  <c r="AO11" i="13" s="1"/>
  <c r="C130" i="13"/>
  <c r="AP11" i="13" s="1"/>
  <c r="B2" i="13"/>
  <c r="E3" i="13" s="1"/>
  <c r="C2" i="13"/>
  <c r="F3" i="13" s="1"/>
  <c r="B3" i="13"/>
  <c r="E4" i="13" s="1"/>
  <c r="C3" i="13"/>
  <c r="F4" i="13" s="1"/>
  <c r="B4" i="13"/>
  <c r="E5" i="13" s="1"/>
  <c r="C4" i="13"/>
  <c r="F5" i="13" s="1"/>
  <c r="B5" i="13"/>
  <c r="E6" i="13" s="1"/>
  <c r="C5" i="13"/>
  <c r="F6" i="13" s="1"/>
  <c r="B6" i="13"/>
  <c r="E7" i="13" s="1"/>
  <c r="C6" i="13"/>
  <c r="F7" i="13" s="1"/>
  <c r="B7" i="13"/>
  <c r="E8" i="13" s="1"/>
  <c r="C7" i="13"/>
  <c r="F8" i="13" s="1"/>
  <c r="B8" i="13"/>
  <c r="E9" i="13" s="1"/>
  <c r="C8" i="13"/>
  <c r="F9" i="13" s="1"/>
  <c r="B9" i="13"/>
  <c r="E10" i="13" s="1"/>
  <c r="C9" i="13"/>
  <c r="F10" i="13" s="1"/>
  <c r="B10" i="13"/>
  <c r="E11" i="13" s="1"/>
  <c r="C10" i="13"/>
  <c r="F11" i="13" s="1"/>
  <c r="B11" i="13"/>
  <c r="H2" i="13" s="1"/>
  <c r="B12" i="13"/>
  <c r="H3" i="13" s="1"/>
  <c r="B13" i="13"/>
  <c r="H4" i="13" s="1"/>
  <c r="B14" i="13"/>
  <c r="H5" i="13" s="1"/>
  <c r="B15" i="13"/>
  <c r="H6" i="13" s="1"/>
  <c r="B16" i="13"/>
  <c r="H7" i="13" s="1"/>
  <c r="B17" i="13"/>
  <c r="H8" i="13" s="1"/>
  <c r="B18" i="13"/>
  <c r="H9" i="13" s="1"/>
  <c r="B19" i="13"/>
  <c r="H10" i="13" s="1"/>
  <c r="B20" i="13"/>
  <c r="H11" i="13" s="1"/>
  <c r="B21" i="13"/>
  <c r="N2" i="13" s="1"/>
  <c r="B22" i="13"/>
  <c r="N3" i="13" s="1"/>
  <c r="B23" i="13"/>
  <c r="N4" i="13" s="1"/>
  <c r="B24" i="13"/>
  <c r="N5" i="13" s="1"/>
  <c r="B25" i="13"/>
  <c r="N6" i="13" s="1"/>
  <c r="B26" i="13"/>
  <c r="N7" i="13" s="1"/>
  <c r="B27" i="13"/>
  <c r="N8" i="13" s="1"/>
  <c r="B28" i="13"/>
  <c r="N9" i="13" s="1"/>
  <c r="B29" i="13"/>
  <c r="N10" i="13" s="1"/>
  <c r="B30" i="13"/>
  <c r="N11" i="13" s="1"/>
  <c r="B31" i="13"/>
  <c r="T2" i="13" s="1"/>
  <c r="B32" i="13"/>
  <c r="T3" i="13" s="1"/>
  <c r="B33" i="13"/>
  <c r="T4" i="13" s="1"/>
  <c r="B34" i="13"/>
  <c r="T5" i="13" s="1"/>
  <c r="B35" i="13"/>
  <c r="T6" i="13" s="1"/>
  <c r="B36" i="13"/>
  <c r="T7" i="13" s="1"/>
  <c r="B37" i="13"/>
  <c r="T8" i="13" s="1"/>
  <c r="B38" i="13"/>
  <c r="T9" i="13" s="1"/>
  <c r="B39" i="13"/>
  <c r="T10" i="13" s="1"/>
  <c r="B40" i="13"/>
  <c r="T11" i="13" s="1"/>
  <c r="B41" i="13"/>
  <c r="Z2" i="13" s="1"/>
  <c r="B42" i="13"/>
  <c r="Z3" i="13" s="1"/>
  <c r="B43" i="13"/>
  <c r="Z4" i="13" s="1"/>
  <c r="B44" i="13"/>
  <c r="Z5" i="13" s="1"/>
  <c r="B45" i="13"/>
  <c r="Z6" i="13" s="1"/>
  <c r="B46" i="13"/>
  <c r="Z7" i="13" s="1"/>
  <c r="B47" i="13"/>
  <c r="Z8" i="13" s="1"/>
  <c r="B48" i="13"/>
  <c r="Z9" i="13" s="1"/>
  <c r="B49" i="13"/>
  <c r="Z10" i="13" s="1"/>
  <c r="B50" i="13"/>
  <c r="Z11" i="13" s="1"/>
  <c r="B51" i="13"/>
  <c r="AF2" i="13" s="1"/>
  <c r="B52" i="13"/>
  <c r="AF3" i="13" s="1"/>
  <c r="B53" i="13"/>
  <c r="AF4" i="13" s="1"/>
  <c r="B54" i="13"/>
  <c r="AF5" i="13" s="1"/>
  <c r="B55" i="13"/>
  <c r="AF6" i="13" s="1"/>
  <c r="B56" i="13"/>
  <c r="AF7" i="13" s="1"/>
  <c r="B57" i="13"/>
  <c r="AF8" i="13" s="1"/>
  <c r="B58" i="13"/>
  <c r="AF9" i="13" s="1"/>
  <c r="B59" i="13"/>
  <c r="AF10" i="13" s="1"/>
  <c r="B60" i="13"/>
  <c r="AF11" i="13" s="1"/>
  <c r="B61" i="13"/>
  <c r="AL2" i="13" s="1"/>
  <c r="B62" i="13"/>
  <c r="AL3" i="13" s="1"/>
  <c r="B63" i="13"/>
  <c r="AL4" i="13" s="1"/>
  <c r="B64" i="13"/>
  <c r="AL5" i="13" s="1"/>
  <c r="B65" i="13"/>
  <c r="AL6" i="13" s="1"/>
  <c r="B66" i="13"/>
  <c r="AL7" i="13" s="1"/>
  <c r="B67" i="13"/>
  <c r="AL8" i="13" s="1"/>
  <c r="B68" i="13"/>
  <c r="AL9" i="13" s="1"/>
  <c r="B69" i="13"/>
  <c r="AL10" i="13" s="1"/>
  <c r="B70" i="13"/>
  <c r="AL11" i="13" s="1"/>
  <c r="B71" i="13"/>
  <c r="K2" i="13" s="1"/>
  <c r="C71" i="13"/>
  <c r="L2" i="13" s="1"/>
  <c r="B72" i="13"/>
  <c r="K3" i="13" s="1"/>
  <c r="C72" i="13"/>
  <c r="L3" i="13" s="1"/>
  <c r="B73" i="13"/>
  <c r="K4" i="13" s="1"/>
  <c r="C73" i="13"/>
  <c r="L4" i="13" s="1"/>
  <c r="B74" i="13"/>
  <c r="K5" i="13" s="1"/>
  <c r="C74" i="13"/>
  <c r="L5" i="13" s="1"/>
  <c r="B75" i="13"/>
  <c r="K6" i="13" s="1"/>
  <c r="C75" i="13"/>
  <c r="L6" i="13" s="1"/>
  <c r="B76" i="13"/>
  <c r="K7" i="13" s="1"/>
  <c r="C76" i="13"/>
  <c r="L7" i="13" s="1"/>
  <c r="B77" i="13"/>
  <c r="K8" i="13" s="1"/>
  <c r="C77" i="13"/>
  <c r="L8" i="13" s="1"/>
  <c r="B78" i="13"/>
  <c r="K9" i="13" s="1"/>
  <c r="C78" i="13"/>
  <c r="L9" i="13" s="1"/>
  <c r="B79" i="13"/>
  <c r="K10" i="13" s="1"/>
  <c r="C79" i="13"/>
  <c r="L10" i="13" s="1"/>
  <c r="B80" i="13"/>
  <c r="K11" i="13" s="1"/>
  <c r="C80" i="13"/>
  <c r="L11" i="13" s="1"/>
  <c r="B81" i="13"/>
  <c r="Q2" i="13" s="1"/>
  <c r="C81" i="13"/>
  <c r="R2" i="13" s="1"/>
  <c r="B82" i="13"/>
  <c r="Q3" i="13" s="1"/>
  <c r="C82" i="13"/>
  <c r="R3" i="13" s="1"/>
  <c r="B83" i="13"/>
  <c r="Q4" i="13" s="1"/>
  <c r="C83" i="13"/>
  <c r="R4" i="13" s="1"/>
  <c r="B84" i="13"/>
  <c r="Q5" i="13" s="1"/>
  <c r="C84" i="13"/>
  <c r="R5" i="13" s="1"/>
  <c r="B85" i="13"/>
  <c r="Q6" i="13" s="1"/>
  <c r="C85" i="13"/>
  <c r="R6" i="13" s="1"/>
  <c r="B86" i="13"/>
  <c r="Q7" i="13" s="1"/>
  <c r="C86" i="13"/>
  <c r="R7" i="13" s="1"/>
  <c r="B87" i="13"/>
  <c r="Q8" i="13" s="1"/>
  <c r="C87" i="13"/>
  <c r="R8" i="13" s="1"/>
  <c r="B88" i="13"/>
  <c r="Q9" i="13" s="1"/>
  <c r="C88" i="13"/>
  <c r="R9" i="13" s="1"/>
  <c r="B89" i="13"/>
  <c r="Q10" i="13" s="1"/>
  <c r="C89" i="13"/>
  <c r="R10" i="13" s="1"/>
  <c r="B90" i="13"/>
  <c r="Q11" i="13" s="1"/>
  <c r="C90" i="13"/>
  <c r="R11" i="13" s="1"/>
  <c r="B91" i="13"/>
  <c r="W2" i="13" s="1"/>
  <c r="C91" i="13"/>
  <c r="X2" i="13" s="1"/>
  <c r="B92" i="13"/>
  <c r="W3" i="13" s="1"/>
  <c r="C92" i="13"/>
  <c r="X3" i="13" s="1"/>
  <c r="B93" i="13"/>
  <c r="W4" i="13" s="1"/>
  <c r="C93" i="13"/>
  <c r="X4" i="13" s="1"/>
  <c r="B94" i="13"/>
  <c r="W5" i="13" s="1"/>
  <c r="C94" i="13"/>
  <c r="X5" i="13" s="1"/>
  <c r="B95" i="13"/>
  <c r="W6" i="13" s="1"/>
  <c r="C95" i="13"/>
  <c r="X6" i="13" s="1"/>
  <c r="B96" i="13"/>
  <c r="W7" i="13" s="1"/>
  <c r="C96" i="13"/>
  <c r="X7" i="13" s="1"/>
  <c r="B97" i="13"/>
  <c r="W8" i="13" s="1"/>
  <c r="C97" i="13"/>
  <c r="X8" i="13" s="1"/>
  <c r="B98" i="13"/>
  <c r="W9" i="13" s="1"/>
  <c r="C98" i="13"/>
  <c r="X9" i="13" s="1"/>
  <c r="B99" i="13"/>
  <c r="W10" i="13" s="1"/>
  <c r="C99" i="13"/>
  <c r="X10" i="13" s="1"/>
  <c r="B100" i="13"/>
  <c r="W11" i="13" s="1"/>
  <c r="C100" i="13"/>
  <c r="X11" i="13" s="1"/>
  <c r="B101" i="13"/>
  <c r="AC2" i="13" s="1"/>
  <c r="C101" i="13"/>
  <c r="AD2" i="13" s="1"/>
  <c r="B102" i="13"/>
  <c r="AC3" i="13" s="1"/>
  <c r="C102" i="13"/>
  <c r="AD3" i="13" s="1"/>
  <c r="B103" i="13"/>
  <c r="AC4" i="13" s="1"/>
  <c r="C103" i="13"/>
  <c r="AD4" i="13" s="1"/>
  <c r="B104" i="13"/>
  <c r="AC5" i="13" s="1"/>
  <c r="C104" i="13"/>
  <c r="AD5" i="13" s="1"/>
  <c r="B105" i="13"/>
  <c r="AC6" i="13" s="1"/>
  <c r="C105" i="13"/>
  <c r="AD6" i="13" s="1"/>
  <c r="B106" i="13"/>
  <c r="AC7" i="13" s="1"/>
  <c r="C106" i="13"/>
  <c r="AD7" i="13" s="1"/>
  <c r="B107" i="13"/>
  <c r="AC8" i="13" s="1"/>
  <c r="C107" i="13"/>
  <c r="AD8" i="13" s="1"/>
  <c r="B108" i="13"/>
  <c r="AC9" i="13" s="1"/>
  <c r="C108" i="13"/>
  <c r="AD9" i="13" s="1"/>
  <c r="B109" i="13"/>
  <c r="AC10" i="13" s="1"/>
  <c r="C109" i="13"/>
  <c r="AD10" i="13" s="1"/>
  <c r="B110" i="13"/>
  <c r="AC11" i="13" s="1"/>
  <c r="C110" i="13"/>
  <c r="AD11" i="13" s="1"/>
  <c r="B111" i="13"/>
  <c r="AI2" i="13" s="1"/>
  <c r="C111" i="13"/>
  <c r="AJ2" i="13" s="1"/>
  <c r="B112" i="13"/>
  <c r="AI3" i="13" s="1"/>
  <c r="C112" i="13"/>
  <c r="AJ3" i="13" s="1"/>
  <c r="B113" i="13"/>
  <c r="AI4" i="13" s="1"/>
  <c r="C113" i="13"/>
  <c r="AJ4" i="13" s="1"/>
  <c r="B114" i="13"/>
  <c r="AI5" i="13" s="1"/>
  <c r="C114" i="13"/>
  <c r="AJ5" i="13" s="1"/>
  <c r="B115" i="13"/>
  <c r="AI6" i="13" s="1"/>
  <c r="C115" i="13"/>
  <c r="AJ6" i="13" s="1"/>
  <c r="B116" i="13"/>
  <c r="AI7" i="13" s="1"/>
  <c r="C116" i="13"/>
  <c r="AJ7" i="13" s="1"/>
  <c r="B117" i="13"/>
  <c r="AI8" i="13" s="1"/>
  <c r="C117" i="13"/>
  <c r="AJ8" i="13" s="1"/>
  <c r="B118" i="13"/>
  <c r="AI9" i="13" s="1"/>
  <c r="C118" i="13"/>
  <c r="AJ9" i="13" s="1"/>
  <c r="B119" i="13"/>
  <c r="AI10" i="13" s="1"/>
  <c r="C119" i="13"/>
  <c r="AJ10" i="13" s="1"/>
  <c r="B120" i="13"/>
  <c r="AI11" i="13" s="1"/>
  <c r="C120" i="13"/>
  <c r="AJ11" i="13" s="1"/>
  <c r="B121" i="13"/>
  <c r="AO2" i="13" s="1"/>
  <c r="C121" i="13"/>
  <c r="AP2" i="13" s="1"/>
  <c r="B122" i="13"/>
  <c r="AO3" i="13" s="1"/>
  <c r="C122" i="13"/>
  <c r="AP3" i="13" s="1"/>
  <c r="B123" i="13"/>
  <c r="AO4" i="13" s="1"/>
  <c r="C123" i="13"/>
  <c r="AP4" i="13" s="1"/>
  <c r="B124" i="13"/>
  <c r="AO5" i="13" s="1"/>
  <c r="C124" i="13"/>
  <c r="AP5" i="13" s="1"/>
  <c r="B125" i="13"/>
  <c r="AO6" i="13" s="1"/>
  <c r="C125" i="13"/>
  <c r="AP6" i="13" s="1"/>
  <c r="B126" i="13"/>
  <c r="AO7" i="13" s="1"/>
  <c r="C126" i="13"/>
  <c r="AP7" i="13" s="1"/>
  <c r="B127" i="13"/>
  <c r="AO8" i="13" s="1"/>
  <c r="C127" i="13"/>
  <c r="AP8" i="13" s="1"/>
  <c r="B128" i="13"/>
  <c r="AO9" i="13" s="1"/>
  <c r="C128" i="13"/>
  <c r="AP9" i="13" s="1"/>
  <c r="B129" i="13"/>
  <c r="AO10" i="13" s="1"/>
  <c r="C129" i="13"/>
  <c r="AP10" i="13" s="1"/>
  <c r="C1" i="13"/>
  <c r="F2" i="13" s="1"/>
  <c r="B1" i="13"/>
  <c r="E2" i="13" s="1"/>
  <c r="D14" i="17" l="1"/>
  <c r="I26" i="17" s="1"/>
  <c r="D26" i="17"/>
  <c r="K8" i="17" s="1"/>
  <c r="D27" i="17"/>
  <c r="D39" i="17"/>
  <c r="I31" i="17" s="1"/>
  <c r="D8" i="17"/>
  <c r="D29" i="17"/>
  <c r="I29" i="17" s="1"/>
  <c r="D9" i="17"/>
  <c r="I25" i="17" s="1"/>
  <c r="D18" i="17"/>
  <c r="F17" i="17"/>
  <c r="D33" i="17"/>
  <c r="D6" i="17"/>
  <c r="K4" i="17" s="1"/>
  <c r="D7" i="17"/>
  <c r="D32" i="17"/>
  <c r="D11" i="17"/>
  <c r="K5" i="17" s="1"/>
  <c r="D12" i="17"/>
  <c r="D13" i="17"/>
  <c r="F37" i="17"/>
  <c r="F32" i="17"/>
  <c r="D2" i="17"/>
  <c r="D3" i="17"/>
  <c r="F7" i="17"/>
  <c r="D21" i="17"/>
  <c r="K7" i="17" s="1"/>
  <c r="D22" i="17"/>
  <c r="D23" i="17"/>
  <c r="F9" i="17"/>
  <c r="F27" i="17"/>
  <c r="D28" i="17"/>
  <c r="D1" i="17"/>
  <c r="K3" i="17" s="1"/>
  <c r="D16" i="17"/>
  <c r="K6" i="17" s="1"/>
  <c r="D17" i="17"/>
  <c r="D36" i="17"/>
  <c r="K10" i="17" s="1"/>
  <c r="D37" i="17"/>
  <c r="D6" i="16"/>
  <c r="K4" i="16" s="1"/>
  <c r="F2" i="16"/>
  <c r="D11" i="16"/>
  <c r="K5" i="16" s="1"/>
  <c r="D16" i="16"/>
  <c r="K6" i="16" s="1"/>
  <c r="D21" i="16"/>
  <c r="K7" i="16" s="1"/>
  <c r="D26" i="16"/>
  <c r="K8" i="16" s="1"/>
  <c r="D31" i="16"/>
  <c r="K9" i="16" s="1"/>
  <c r="D36" i="16"/>
  <c r="K10" i="16" s="1"/>
  <c r="K8" i="12"/>
  <c r="K10" i="12"/>
  <c r="K9" i="12"/>
  <c r="K7" i="12"/>
  <c r="K6" i="12"/>
  <c r="K5" i="12"/>
  <c r="K4" i="12"/>
  <c r="K3" i="12"/>
  <c r="B16" i="12"/>
  <c r="F17" i="12" s="1"/>
  <c r="F18" i="12"/>
  <c r="C40" i="12"/>
  <c r="B40" i="12"/>
  <c r="F41" i="12" s="1"/>
  <c r="C39" i="12"/>
  <c r="B39" i="12"/>
  <c r="F40" i="12" s="1"/>
  <c r="C38" i="12"/>
  <c r="B38" i="12"/>
  <c r="F39" i="12" s="1"/>
  <c r="C37" i="12"/>
  <c r="B37" i="12"/>
  <c r="F38" i="12" s="1"/>
  <c r="C36" i="12"/>
  <c r="B36" i="12"/>
  <c r="F37" i="12" s="1"/>
  <c r="C35" i="12"/>
  <c r="B35" i="12"/>
  <c r="F36" i="12" s="1"/>
  <c r="C34" i="12"/>
  <c r="B34" i="12"/>
  <c r="F35" i="12" s="1"/>
  <c r="C33" i="12"/>
  <c r="B33" i="12"/>
  <c r="F34" i="12" s="1"/>
  <c r="C32" i="12"/>
  <c r="B32" i="12"/>
  <c r="F33" i="12" s="1"/>
  <c r="C31" i="12"/>
  <c r="B31" i="12"/>
  <c r="F32" i="12" s="1"/>
  <c r="C30" i="12"/>
  <c r="B30" i="12"/>
  <c r="F31" i="12" s="1"/>
  <c r="C29" i="12"/>
  <c r="B29" i="12"/>
  <c r="F30" i="12" s="1"/>
  <c r="C28" i="12"/>
  <c r="B28" i="12"/>
  <c r="F29" i="12" s="1"/>
  <c r="C27" i="12"/>
  <c r="B27" i="12"/>
  <c r="F28" i="12" s="1"/>
  <c r="C26" i="12"/>
  <c r="B26" i="12"/>
  <c r="F27" i="12" s="1"/>
  <c r="C25" i="12"/>
  <c r="B25" i="12"/>
  <c r="F26" i="12" s="1"/>
  <c r="C24" i="12"/>
  <c r="B24" i="12"/>
  <c r="F25" i="12" s="1"/>
  <c r="C23" i="12"/>
  <c r="B23" i="12"/>
  <c r="F24" i="12" s="1"/>
  <c r="C22" i="12"/>
  <c r="B22" i="12"/>
  <c r="F23" i="12" s="1"/>
  <c r="C21" i="12"/>
  <c r="B21" i="12"/>
  <c r="F22" i="12" s="1"/>
  <c r="C20" i="12"/>
  <c r="B20" i="12"/>
  <c r="F21" i="12" s="1"/>
  <c r="C19" i="12"/>
  <c r="B19" i="12"/>
  <c r="F20" i="12" s="1"/>
  <c r="C18" i="12"/>
  <c r="B18" i="12"/>
  <c r="F19" i="12" s="1"/>
  <c r="C17" i="12"/>
  <c r="B17" i="12"/>
  <c r="C16" i="12"/>
  <c r="C15" i="12"/>
  <c r="B15" i="12"/>
  <c r="F16" i="12" s="1"/>
  <c r="C14" i="12"/>
  <c r="B14" i="12"/>
  <c r="F15" i="12" s="1"/>
  <c r="C13" i="12"/>
  <c r="B13" i="12"/>
  <c r="F14" i="12" s="1"/>
  <c r="C12" i="12"/>
  <c r="B12" i="12"/>
  <c r="F13" i="12" s="1"/>
  <c r="F11" i="12"/>
  <c r="C11" i="12"/>
  <c r="B11" i="12"/>
  <c r="F12" i="12" s="1"/>
  <c r="C10" i="12"/>
  <c r="B10" i="12"/>
  <c r="C9" i="12"/>
  <c r="B9" i="12"/>
  <c r="F10" i="12" s="1"/>
  <c r="C8" i="12"/>
  <c r="B8" i="12"/>
  <c r="F9" i="12" s="1"/>
  <c r="C7" i="12"/>
  <c r="B7" i="12"/>
  <c r="F8" i="12" s="1"/>
  <c r="C6" i="12"/>
  <c r="B6" i="12"/>
  <c r="C5" i="12"/>
  <c r="B5" i="12"/>
  <c r="F6" i="12" s="1"/>
  <c r="C4" i="12"/>
  <c r="B4" i="12"/>
  <c r="F5" i="12" s="1"/>
  <c r="C3" i="12"/>
  <c r="B3" i="12"/>
  <c r="F4" i="12" s="1"/>
  <c r="C2" i="12"/>
  <c r="B2" i="12"/>
  <c r="F3" i="12" s="1"/>
  <c r="C1" i="12"/>
  <c r="B1" i="12"/>
  <c r="D1" i="12" s="1"/>
  <c r="K4" i="11"/>
  <c r="K5" i="11"/>
  <c r="K6" i="11"/>
  <c r="K7" i="11"/>
  <c r="K8" i="11"/>
  <c r="K9" i="11"/>
  <c r="K10" i="11"/>
  <c r="K3" i="11"/>
  <c r="D36" i="11"/>
  <c r="D31" i="11"/>
  <c r="D26" i="11"/>
  <c r="D21" i="11"/>
  <c r="D16" i="11"/>
  <c r="D11" i="11"/>
  <c r="D6" i="11"/>
  <c r="D1" i="11"/>
  <c r="F45" i="11"/>
  <c r="F44" i="11"/>
  <c r="F43" i="11"/>
  <c r="F42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B2" i="11"/>
  <c r="C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C1" i="11"/>
  <c r="B1" i="11"/>
  <c r="H31" i="10"/>
  <c r="F31" i="10"/>
  <c r="H36" i="10"/>
  <c r="AK15" i="10"/>
  <c r="H45" i="10"/>
  <c r="H44" i="10"/>
  <c r="H43" i="10"/>
  <c r="H42" i="10"/>
  <c r="H41" i="10"/>
  <c r="H40" i="10"/>
  <c r="H39" i="10"/>
  <c r="H38" i="10"/>
  <c r="H37" i="10"/>
  <c r="H35" i="10"/>
  <c r="F45" i="10"/>
  <c r="F44" i="10"/>
  <c r="F43" i="10"/>
  <c r="F42" i="10"/>
  <c r="F41" i="10"/>
  <c r="F40" i="10"/>
  <c r="F39" i="10"/>
  <c r="F38" i="10"/>
  <c r="F37" i="10"/>
  <c r="F35" i="10"/>
  <c r="F36" i="10"/>
  <c r="G45" i="10"/>
  <c r="G44" i="10"/>
  <c r="G43" i="10"/>
  <c r="G42" i="10"/>
  <c r="G41" i="10"/>
  <c r="E45" i="10"/>
  <c r="E44" i="10"/>
  <c r="E43" i="10"/>
  <c r="E42" i="10"/>
  <c r="E41" i="10"/>
  <c r="AJ15" i="10"/>
  <c r="AH15" i="10"/>
  <c r="AG15" i="10"/>
  <c r="AE15" i="10"/>
  <c r="AD15" i="10"/>
  <c r="AB15" i="10"/>
  <c r="AA15" i="10"/>
  <c r="Y15" i="10"/>
  <c r="X15" i="10"/>
  <c r="V15" i="10"/>
  <c r="U15" i="10"/>
  <c r="S15" i="10"/>
  <c r="R15" i="10"/>
  <c r="P15" i="10"/>
  <c r="O15" i="10"/>
  <c r="M15" i="10"/>
  <c r="L15" i="10"/>
  <c r="J15" i="10"/>
  <c r="I15" i="10"/>
  <c r="H27" i="10"/>
  <c r="H26" i="10"/>
  <c r="H25" i="10"/>
  <c r="H24" i="10"/>
  <c r="H23" i="10"/>
  <c r="H22" i="10"/>
  <c r="H21" i="10"/>
  <c r="H20" i="10"/>
  <c r="H19" i="10"/>
  <c r="H18" i="10"/>
  <c r="H17" i="10"/>
  <c r="G27" i="10"/>
  <c r="G26" i="10"/>
  <c r="G25" i="10"/>
  <c r="G24" i="10"/>
  <c r="G23" i="10"/>
  <c r="F27" i="10"/>
  <c r="F26" i="10"/>
  <c r="F25" i="10"/>
  <c r="F24" i="10"/>
  <c r="F23" i="10"/>
  <c r="F17" i="10"/>
  <c r="F18" i="10"/>
  <c r="F19" i="10"/>
  <c r="F20" i="10"/>
  <c r="F21" i="10"/>
  <c r="F22" i="10"/>
  <c r="E27" i="10"/>
  <c r="E26" i="10"/>
  <c r="E25" i="10"/>
  <c r="E24" i="10"/>
  <c r="E23" i="10"/>
  <c r="L3" i="10"/>
  <c r="M3" i="10"/>
  <c r="O3" i="10"/>
  <c r="P3" i="10"/>
  <c r="R3" i="10"/>
  <c r="S3" i="10"/>
  <c r="U3" i="10"/>
  <c r="V3" i="10"/>
  <c r="X3" i="10"/>
  <c r="Y3" i="10"/>
  <c r="AA3" i="10"/>
  <c r="AB3" i="10"/>
  <c r="AB14" i="10" s="1"/>
  <c r="AD3" i="10"/>
  <c r="AE3" i="10"/>
  <c r="AG3" i="10"/>
  <c r="AH3" i="10"/>
  <c r="AH14" i="10" s="1"/>
  <c r="AJ3" i="10"/>
  <c r="AK3" i="10"/>
  <c r="L4" i="10"/>
  <c r="M4" i="10"/>
  <c r="O4" i="10"/>
  <c r="P4" i="10"/>
  <c r="R4" i="10"/>
  <c r="S4" i="10"/>
  <c r="U4" i="10"/>
  <c r="V4" i="10"/>
  <c r="X4" i="10"/>
  <c r="Y4" i="10"/>
  <c r="AA4" i="10"/>
  <c r="AB4" i="10"/>
  <c r="AD4" i="10"/>
  <c r="AE4" i="10"/>
  <c r="AG4" i="10"/>
  <c r="AH4" i="10"/>
  <c r="AJ4" i="10"/>
  <c r="AK4" i="10"/>
  <c r="AK14" i="10" s="1"/>
  <c r="L5" i="10"/>
  <c r="M5" i="10"/>
  <c r="O5" i="10"/>
  <c r="P5" i="10"/>
  <c r="R5" i="10"/>
  <c r="S5" i="10"/>
  <c r="U5" i="10"/>
  <c r="V5" i="10"/>
  <c r="X5" i="10"/>
  <c r="Y5" i="10"/>
  <c r="AA5" i="10"/>
  <c r="AB5" i="10"/>
  <c r="AD5" i="10"/>
  <c r="AE5" i="10"/>
  <c r="AG5" i="10"/>
  <c r="AH5" i="10"/>
  <c r="AJ5" i="10"/>
  <c r="AK5" i="10"/>
  <c r="L6" i="10"/>
  <c r="M6" i="10"/>
  <c r="O6" i="10"/>
  <c r="P6" i="10"/>
  <c r="R6" i="10"/>
  <c r="S6" i="10"/>
  <c r="U6" i="10"/>
  <c r="V6" i="10"/>
  <c r="X6" i="10"/>
  <c r="Y6" i="10"/>
  <c r="AA6" i="10"/>
  <c r="AB6" i="10"/>
  <c r="AD6" i="10"/>
  <c r="AE6" i="10"/>
  <c r="AG6" i="10"/>
  <c r="AH6" i="10"/>
  <c r="AJ6" i="10"/>
  <c r="AK6" i="10"/>
  <c r="L7" i="10"/>
  <c r="M7" i="10"/>
  <c r="O7" i="10"/>
  <c r="P7" i="10"/>
  <c r="R7" i="10"/>
  <c r="S7" i="10"/>
  <c r="U7" i="10"/>
  <c r="V7" i="10"/>
  <c r="X7" i="10"/>
  <c r="Y7" i="10"/>
  <c r="AA7" i="10"/>
  <c r="AB7" i="10"/>
  <c r="AD7" i="10"/>
  <c r="AE7" i="10"/>
  <c r="AG7" i="10"/>
  <c r="AH7" i="10"/>
  <c r="AJ7" i="10"/>
  <c r="AK7" i="10"/>
  <c r="L8" i="10"/>
  <c r="M8" i="10"/>
  <c r="O8" i="10"/>
  <c r="P8" i="10"/>
  <c r="R8" i="10"/>
  <c r="S8" i="10"/>
  <c r="U8" i="10"/>
  <c r="V8" i="10"/>
  <c r="X8" i="10"/>
  <c r="Y8" i="10"/>
  <c r="AA8" i="10"/>
  <c r="AB8" i="10"/>
  <c r="AD8" i="10"/>
  <c r="AE8" i="10"/>
  <c r="AG8" i="10"/>
  <c r="AH8" i="10"/>
  <c r="AJ8" i="10"/>
  <c r="AK8" i="10"/>
  <c r="L9" i="10"/>
  <c r="M9" i="10"/>
  <c r="O9" i="10"/>
  <c r="P9" i="10"/>
  <c r="R9" i="10"/>
  <c r="S9" i="10"/>
  <c r="U9" i="10"/>
  <c r="V9" i="10"/>
  <c r="X9" i="10"/>
  <c r="Y9" i="10"/>
  <c r="AA9" i="10"/>
  <c r="AB9" i="10"/>
  <c r="AD9" i="10"/>
  <c r="AE9" i="10"/>
  <c r="AG9" i="10"/>
  <c r="AH9" i="10"/>
  <c r="AJ9" i="10"/>
  <c r="AK9" i="10"/>
  <c r="L10" i="10"/>
  <c r="M10" i="10"/>
  <c r="O10" i="10"/>
  <c r="P10" i="10"/>
  <c r="R10" i="10"/>
  <c r="S10" i="10"/>
  <c r="U10" i="10"/>
  <c r="V10" i="10"/>
  <c r="X10" i="10"/>
  <c r="Y10" i="10"/>
  <c r="AA10" i="10"/>
  <c r="AB10" i="10"/>
  <c r="AD10" i="10"/>
  <c r="AE10" i="10"/>
  <c r="AG10" i="10"/>
  <c r="AH10" i="10"/>
  <c r="AJ10" i="10"/>
  <c r="AJ14" i="10" s="1"/>
  <c r="AK10" i="10"/>
  <c r="L11" i="10"/>
  <c r="M11" i="10"/>
  <c r="O11" i="10"/>
  <c r="P11" i="10"/>
  <c r="R11" i="10"/>
  <c r="S11" i="10"/>
  <c r="U11" i="10"/>
  <c r="V11" i="10"/>
  <c r="X11" i="10"/>
  <c r="Y11" i="10"/>
  <c r="AA11" i="10"/>
  <c r="AB11" i="10"/>
  <c r="AD11" i="10"/>
  <c r="AE11" i="10"/>
  <c r="AG11" i="10"/>
  <c r="AH11" i="10"/>
  <c r="AJ11" i="10"/>
  <c r="AK11" i="10"/>
  <c r="AK2" i="10"/>
  <c r="AJ2" i="10"/>
  <c r="AH2" i="10"/>
  <c r="AG2" i="10"/>
  <c r="AE2" i="10"/>
  <c r="AD2" i="10"/>
  <c r="AB2" i="10"/>
  <c r="AA2" i="10"/>
  <c r="Y2" i="10"/>
  <c r="X2" i="10"/>
  <c r="V2" i="10"/>
  <c r="U2" i="10"/>
  <c r="S2" i="10"/>
  <c r="R2" i="10"/>
  <c r="P2" i="10"/>
  <c r="O2" i="10"/>
  <c r="M2" i="10"/>
  <c r="L2" i="10"/>
  <c r="J3" i="10"/>
  <c r="J4" i="10"/>
  <c r="J5" i="10"/>
  <c r="J6" i="10"/>
  <c r="J7" i="10"/>
  <c r="J8" i="10"/>
  <c r="J9" i="10"/>
  <c r="J10" i="10"/>
  <c r="J11" i="10"/>
  <c r="J2" i="10"/>
  <c r="AJ13" i="10"/>
  <c r="AJ12" i="10"/>
  <c r="AG13" i="10"/>
  <c r="AG12" i="10"/>
  <c r="AG14" i="10"/>
  <c r="I11" i="10"/>
  <c r="I7" i="10"/>
  <c r="I8" i="10"/>
  <c r="I9" i="10"/>
  <c r="I10" i="10"/>
  <c r="I2" i="10"/>
  <c r="F1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202" i="10"/>
  <c r="C203" i="10"/>
  <c r="C204" i="10"/>
  <c r="C205" i="10"/>
  <c r="C206" i="10"/>
  <c r="C207" i="10"/>
  <c r="C208" i="10"/>
  <c r="C209" i="10"/>
  <c r="C210" i="10"/>
  <c r="C201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B202" i="10"/>
  <c r="B203" i="10"/>
  <c r="B204" i="10"/>
  <c r="B205" i="10"/>
  <c r="B206" i="10"/>
  <c r="B207" i="10"/>
  <c r="B208" i="10"/>
  <c r="B209" i="10"/>
  <c r="B210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7" i="10"/>
  <c r="C3" i="10"/>
  <c r="G4" i="10" s="1"/>
  <c r="C95" i="10"/>
  <c r="G95" i="10" s="1"/>
  <c r="B95" i="10"/>
  <c r="C94" i="10"/>
  <c r="G94" i="10" s="1"/>
  <c r="B94" i="10"/>
  <c r="F94" i="10" s="1"/>
  <c r="C93" i="10"/>
  <c r="G93" i="10" s="1"/>
  <c r="B93" i="10"/>
  <c r="F93" i="10" s="1"/>
  <c r="C92" i="10"/>
  <c r="G92" i="10" s="1"/>
  <c r="B92" i="10"/>
  <c r="F92" i="10" s="1"/>
  <c r="C91" i="10"/>
  <c r="G91" i="10" s="1"/>
  <c r="B91" i="10"/>
  <c r="F91" i="10" s="1"/>
  <c r="C90" i="10"/>
  <c r="G90" i="10" s="1"/>
  <c r="B90" i="10"/>
  <c r="F90" i="10" s="1"/>
  <c r="C89" i="10"/>
  <c r="G89" i="10" s="1"/>
  <c r="B89" i="10"/>
  <c r="F89" i="10" s="1"/>
  <c r="C88" i="10"/>
  <c r="G88" i="10" s="1"/>
  <c r="B88" i="10"/>
  <c r="F88" i="10" s="1"/>
  <c r="C87" i="10"/>
  <c r="G87" i="10" s="1"/>
  <c r="B87" i="10"/>
  <c r="F87" i="10" s="1"/>
  <c r="C86" i="10"/>
  <c r="B86" i="10"/>
  <c r="F86" i="10" s="1"/>
  <c r="C85" i="10"/>
  <c r="G85" i="10" s="1"/>
  <c r="B85" i="10"/>
  <c r="F85" i="10" s="1"/>
  <c r="C84" i="10"/>
  <c r="G84" i="10" s="1"/>
  <c r="B84" i="10"/>
  <c r="F84" i="10" s="1"/>
  <c r="C83" i="10"/>
  <c r="G83" i="10" s="1"/>
  <c r="B83" i="10"/>
  <c r="F83" i="10" s="1"/>
  <c r="C82" i="10"/>
  <c r="G82" i="10" s="1"/>
  <c r="B82" i="10"/>
  <c r="F82" i="10" s="1"/>
  <c r="C81" i="10"/>
  <c r="G81" i="10" s="1"/>
  <c r="B81" i="10"/>
  <c r="F81" i="10" s="1"/>
  <c r="C80" i="10"/>
  <c r="B80" i="10"/>
  <c r="C79" i="10"/>
  <c r="B79" i="10"/>
  <c r="C78" i="10"/>
  <c r="B78" i="10"/>
  <c r="C77" i="10"/>
  <c r="B77" i="10"/>
  <c r="C76" i="10"/>
  <c r="B76" i="10"/>
  <c r="AD14" i="10" s="1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F47" i="10"/>
  <c r="B47" i="10"/>
  <c r="B46" i="10"/>
  <c r="B45" i="10"/>
  <c r="B44" i="10"/>
  <c r="B43" i="10"/>
  <c r="B42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I6" i="10" s="1"/>
  <c r="C14" i="10"/>
  <c r="B14" i="10"/>
  <c r="C13" i="10"/>
  <c r="B13" i="10"/>
  <c r="I4" i="10" s="1"/>
  <c r="C12" i="10"/>
  <c r="B12" i="10"/>
  <c r="C11" i="10"/>
  <c r="B11" i="10"/>
  <c r="C10" i="10"/>
  <c r="G11" i="10" s="1"/>
  <c r="B10" i="10"/>
  <c r="C9" i="10"/>
  <c r="G10" i="10" s="1"/>
  <c r="B9" i="10"/>
  <c r="F10" i="10" s="1"/>
  <c r="C8" i="10"/>
  <c r="G9" i="10" s="1"/>
  <c r="B8" i="10"/>
  <c r="F9" i="10" s="1"/>
  <c r="G8" i="10"/>
  <c r="B7" i="10"/>
  <c r="F8" i="10" s="1"/>
  <c r="C6" i="10"/>
  <c r="G7" i="10" s="1"/>
  <c r="B6" i="10"/>
  <c r="F7" i="10" s="1"/>
  <c r="I5" i="10"/>
  <c r="C5" i="10"/>
  <c r="G6" i="10" s="1"/>
  <c r="B5" i="10"/>
  <c r="F6" i="10" s="1"/>
  <c r="C4" i="10"/>
  <c r="G5" i="10" s="1"/>
  <c r="B4" i="10"/>
  <c r="F5" i="10" s="1"/>
  <c r="I3" i="10"/>
  <c r="B3" i="10"/>
  <c r="R14" i="10"/>
  <c r="I14" i="10"/>
  <c r="C2" i="10"/>
  <c r="G3" i="10" s="1"/>
  <c r="B2" i="10"/>
  <c r="F3" i="10" s="1"/>
  <c r="C1" i="10"/>
  <c r="G2" i="10" s="1"/>
  <c r="B1" i="10"/>
  <c r="F2" i="10" s="1"/>
  <c r="F44" i="17" l="1"/>
  <c r="F42" i="17"/>
  <c r="F43" i="17"/>
  <c r="F45" i="17"/>
  <c r="D16" i="12"/>
  <c r="D6" i="12"/>
  <c r="F7" i="12"/>
  <c r="D11" i="12"/>
  <c r="F2" i="12"/>
  <c r="F42" i="12" s="1"/>
  <c r="D21" i="12"/>
  <c r="D26" i="12"/>
  <c r="D31" i="12"/>
  <c r="D36" i="12"/>
  <c r="F45" i="12"/>
  <c r="S14" i="10"/>
  <c r="M14" i="10"/>
  <c r="AK13" i="10"/>
  <c r="AK12" i="10"/>
  <c r="AH13" i="10"/>
  <c r="AH12" i="10"/>
  <c r="Y14" i="10"/>
  <c r="U14" i="10"/>
  <c r="L14" i="10"/>
  <c r="V14" i="10"/>
  <c r="J14" i="10"/>
  <c r="O14" i="10"/>
  <c r="P14" i="10"/>
  <c r="X14" i="10"/>
  <c r="AA14" i="10"/>
  <c r="AE14" i="10"/>
  <c r="G14" i="10"/>
  <c r="G13" i="10"/>
  <c r="G12" i="10"/>
  <c r="I56" i="10" s="1"/>
  <c r="F4" i="10"/>
  <c r="F13" i="10" s="1"/>
  <c r="J12" i="10"/>
  <c r="I55" i="10" s="1"/>
  <c r="P12" i="10"/>
  <c r="I54" i="10" s="1"/>
  <c r="V12" i="10"/>
  <c r="I53" i="10" s="1"/>
  <c r="AB12" i="10"/>
  <c r="I52" i="10" s="1"/>
  <c r="J13" i="10"/>
  <c r="P13" i="10"/>
  <c r="V13" i="10"/>
  <c r="AB13" i="10"/>
  <c r="F95" i="10"/>
  <c r="L12" i="10"/>
  <c r="G57" i="10" s="1"/>
  <c r="R12" i="10"/>
  <c r="G58" i="10" s="1"/>
  <c r="X12" i="10"/>
  <c r="G59" i="10" s="1"/>
  <c r="AD12" i="10"/>
  <c r="G60" i="10" s="1"/>
  <c r="L13" i="10"/>
  <c r="R13" i="10"/>
  <c r="X13" i="10"/>
  <c r="AD13" i="10"/>
  <c r="G86" i="10"/>
  <c r="M12" i="10"/>
  <c r="I57" i="10" s="1"/>
  <c r="S12" i="10"/>
  <c r="I58" i="10" s="1"/>
  <c r="Y12" i="10"/>
  <c r="I59" i="10" s="1"/>
  <c r="AE12" i="10"/>
  <c r="I60" i="10" s="1"/>
  <c r="M13" i="10"/>
  <c r="S13" i="10"/>
  <c r="Y13" i="10"/>
  <c r="AE13" i="10"/>
  <c r="I12" i="10"/>
  <c r="G55" i="10" s="1"/>
  <c r="O12" i="10"/>
  <c r="G54" i="10" s="1"/>
  <c r="U12" i="10"/>
  <c r="G53" i="10" s="1"/>
  <c r="AA12" i="10"/>
  <c r="G52" i="10" s="1"/>
  <c r="I13" i="10"/>
  <c r="O13" i="10"/>
  <c r="U13" i="10"/>
  <c r="AA13" i="10"/>
  <c r="C97" i="9"/>
  <c r="B97" i="9"/>
  <c r="H53" i="9"/>
  <c r="H54" i="9"/>
  <c r="H55" i="9"/>
  <c r="H56" i="9"/>
  <c r="H57" i="9"/>
  <c r="H58" i="9"/>
  <c r="H59" i="9"/>
  <c r="H60" i="9"/>
  <c r="F53" i="9"/>
  <c r="F54" i="9"/>
  <c r="F55" i="9"/>
  <c r="F56" i="9"/>
  <c r="F57" i="9"/>
  <c r="F58" i="9"/>
  <c r="F59" i="9"/>
  <c r="F60" i="9"/>
  <c r="H52" i="9"/>
  <c r="F52" i="9"/>
  <c r="E47" i="9"/>
  <c r="E35" i="9"/>
  <c r="E43" i="9"/>
  <c r="E42" i="9"/>
  <c r="E41" i="9"/>
  <c r="E40" i="9"/>
  <c r="G43" i="9"/>
  <c r="G42" i="9"/>
  <c r="G41" i="9"/>
  <c r="G40" i="9"/>
  <c r="G39" i="9"/>
  <c r="G38" i="9"/>
  <c r="G37" i="9"/>
  <c r="G36" i="9"/>
  <c r="G35" i="9"/>
  <c r="E39" i="9"/>
  <c r="E38" i="9"/>
  <c r="E37" i="9"/>
  <c r="E36" i="9"/>
  <c r="G28" i="9"/>
  <c r="G27" i="9"/>
  <c r="G26" i="9"/>
  <c r="G25" i="9"/>
  <c r="G20" i="9"/>
  <c r="G21" i="9"/>
  <c r="G22" i="9"/>
  <c r="G23" i="9"/>
  <c r="G24" i="9"/>
  <c r="E28" i="9"/>
  <c r="E27" i="9"/>
  <c r="E26" i="9"/>
  <c r="E25" i="9"/>
  <c r="E20" i="9"/>
  <c r="E21" i="9"/>
  <c r="E22" i="9"/>
  <c r="E23" i="9"/>
  <c r="E24" i="9"/>
  <c r="AD7" i="9"/>
  <c r="AD8" i="9"/>
  <c r="AD9" i="9"/>
  <c r="AD14" i="9" s="1"/>
  <c r="AD10" i="9"/>
  <c r="AD11" i="9"/>
  <c r="Z2" i="9"/>
  <c r="Z3" i="9"/>
  <c r="Z4" i="9"/>
  <c r="Z5" i="9"/>
  <c r="Z6" i="9"/>
  <c r="AD2" i="9"/>
  <c r="AD3" i="9"/>
  <c r="AD4" i="9"/>
  <c r="AD5" i="9"/>
  <c r="AD6" i="9"/>
  <c r="AC2" i="9"/>
  <c r="AC3" i="9"/>
  <c r="AC4" i="9"/>
  <c r="AC13" i="9" s="1"/>
  <c r="AC5" i="9"/>
  <c r="AC6" i="9"/>
  <c r="AA2" i="9"/>
  <c r="AA3" i="9"/>
  <c r="AA4" i="9"/>
  <c r="AA5" i="9"/>
  <c r="AA6" i="9"/>
  <c r="U2" i="9"/>
  <c r="U3" i="9"/>
  <c r="U4" i="9"/>
  <c r="U5" i="9"/>
  <c r="U6" i="9"/>
  <c r="W2" i="9"/>
  <c r="W3" i="9"/>
  <c r="W4" i="9"/>
  <c r="W5" i="9"/>
  <c r="W6" i="9"/>
  <c r="X2" i="9"/>
  <c r="X3" i="9"/>
  <c r="X4" i="9"/>
  <c r="X5" i="9"/>
  <c r="X6" i="9"/>
  <c r="T2" i="9"/>
  <c r="T3" i="9"/>
  <c r="T4" i="9"/>
  <c r="T5" i="9"/>
  <c r="T6" i="9"/>
  <c r="N2" i="9"/>
  <c r="N3" i="9"/>
  <c r="N4" i="9"/>
  <c r="N5" i="9"/>
  <c r="N6" i="9"/>
  <c r="R2" i="9"/>
  <c r="R3" i="9"/>
  <c r="R4" i="9"/>
  <c r="R5" i="9"/>
  <c r="R6" i="9"/>
  <c r="Q2" i="9"/>
  <c r="Q3" i="9"/>
  <c r="Q4" i="9"/>
  <c r="Q5" i="9"/>
  <c r="Q13" i="9" s="1"/>
  <c r="Q6" i="9"/>
  <c r="O2" i="9"/>
  <c r="O3" i="9"/>
  <c r="O4" i="9"/>
  <c r="O5" i="9"/>
  <c r="O6" i="9"/>
  <c r="I2" i="9"/>
  <c r="I3" i="9"/>
  <c r="I4" i="9"/>
  <c r="I5" i="9"/>
  <c r="I6" i="9"/>
  <c r="K2" i="9"/>
  <c r="K3" i="9"/>
  <c r="K4" i="9"/>
  <c r="K5" i="9"/>
  <c r="K14" i="9" s="1"/>
  <c r="K6" i="9"/>
  <c r="L2" i="9"/>
  <c r="L3" i="9"/>
  <c r="L4" i="9"/>
  <c r="L5" i="9"/>
  <c r="L6" i="9"/>
  <c r="H2" i="9"/>
  <c r="H3" i="9"/>
  <c r="H4" i="9"/>
  <c r="H5" i="9"/>
  <c r="H6" i="9"/>
  <c r="AC14" i="9"/>
  <c r="AC12" i="9"/>
  <c r="E2" i="9"/>
  <c r="F2" i="9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C75" i="9"/>
  <c r="C74" i="9"/>
  <c r="C73" i="9"/>
  <c r="C72" i="9"/>
  <c r="C71" i="9"/>
  <c r="C70" i="9"/>
  <c r="C69" i="9"/>
  <c r="C68" i="9"/>
  <c r="C67" i="9"/>
  <c r="C66" i="9"/>
  <c r="C35" i="9"/>
  <c r="C34" i="9"/>
  <c r="C33" i="9"/>
  <c r="C32" i="9"/>
  <c r="C31" i="9"/>
  <c r="C30" i="9"/>
  <c r="C29" i="9"/>
  <c r="C28" i="9"/>
  <c r="C27" i="9"/>
  <c r="C26" i="9"/>
  <c r="C5" i="9"/>
  <c r="B1" i="9"/>
  <c r="C95" i="9"/>
  <c r="F95" i="9" s="1"/>
  <c r="B95" i="9"/>
  <c r="E95" i="9" s="1"/>
  <c r="C94" i="9"/>
  <c r="F94" i="9" s="1"/>
  <c r="B94" i="9"/>
  <c r="E94" i="9" s="1"/>
  <c r="C93" i="9"/>
  <c r="F93" i="9" s="1"/>
  <c r="B93" i="9"/>
  <c r="E93" i="9" s="1"/>
  <c r="C92" i="9"/>
  <c r="F92" i="9" s="1"/>
  <c r="B92" i="9"/>
  <c r="E92" i="9" s="1"/>
  <c r="C91" i="9"/>
  <c r="F91" i="9" s="1"/>
  <c r="B91" i="9"/>
  <c r="E91" i="9" s="1"/>
  <c r="C90" i="9"/>
  <c r="F90" i="9" s="1"/>
  <c r="B90" i="9"/>
  <c r="E90" i="9" s="1"/>
  <c r="C89" i="9"/>
  <c r="F89" i="9" s="1"/>
  <c r="B89" i="9"/>
  <c r="E89" i="9" s="1"/>
  <c r="C88" i="9"/>
  <c r="F88" i="9" s="1"/>
  <c r="B88" i="9"/>
  <c r="E88" i="9" s="1"/>
  <c r="C87" i="9"/>
  <c r="F87" i="9" s="1"/>
  <c r="B87" i="9"/>
  <c r="E87" i="9" s="1"/>
  <c r="C86" i="9"/>
  <c r="F86" i="9" s="1"/>
  <c r="B86" i="9"/>
  <c r="E86" i="9" s="1"/>
  <c r="C85" i="9"/>
  <c r="F85" i="9" s="1"/>
  <c r="B85" i="9"/>
  <c r="E85" i="9" s="1"/>
  <c r="E84" i="9"/>
  <c r="C84" i="9"/>
  <c r="F84" i="9" s="1"/>
  <c r="B84" i="9"/>
  <c r="C83" i="9"/>
  <c r="F83" i="9" s="1"/>
  <c r="B83" i="9"/>
  <c r="E83" i="9" s="1"/>
  <c r="C82" i="9"/>
  <c r="F82" i="9" s="1"/>
  <c r="B82" i="9"/>
  <c r="E82" i="9" s="1"/>
  <c r="E81" i="9"/>
  <c r="C81" i="9"/>
  <c r="F81" i="9" s="1"/>
  <c r="B81" i="9"/>
  <c r="C80" i="9"/>
  <c r="B80" i="9"/>
  <c r="C79" i="9"/>
  <c r="B79" i="9"/>
  <c r="C78" i="9"/>
  <c r="B78" i="9"/>
  <c r="C77" i="9"/>
  <c r="B77" i="9"/>
  <c r="C76" i="9"/>
  <c r="B76" i="9"/>
  <c r="B75" i="9"/>
  <c r="B74" i="9"/>
  <c r="B73" i="9"/>
  <c r="B72" i="9"/>
  <c r="B71" i="9"/>
  <c r="B70" i="9"/>
  <c r="B69" i="9"/>
  <c r="B68" i="9"/>
  <c r="B67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B35" i="9"/>
  <c r="B34" i="9"/>
  <c r="B33" i="9"/>
  <c r="B32" i="9"/>
  <c r="B31" i="9"/>
  <c r="B30" i="9"/>
  <c r="B29" i="9"/>
  <c r="B28" i="9"/>
  <c r="B27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B5" i="9"/>
  <c r="C4" i="9"/>
  <c r="B4" i="9"/>
  <c r="C3" i="9"/>
  <c r="B3" i="9"/>
  <c r="N14" i="9"/>
  <c r="C2" i="9"/>
  <c r="B2" i="9"/>
  <c r="C1" i="9"/>
  <c r="F43" i="12" l="1"/>
  <c r="F44" i="12"/>
  <c r="F14" i="10"/>
  <c r="F12" i="10"/>
  <c r="G56" i="10" s="1"/>
  <c r="AD12" i="9"/>
  <c r="AD13" i="9"/>
  <c r="U14" i="9"/>
  <c r="H14" i="9"/>
  <c r="AA14" i="9"/>
  <c r="O14" i="9"/>
  <c r="R14" i="9"/>
  <c r="X14" i="9"/>
  <c r="Z14" i="9"/>
  <c r="I14" i="9"/>
  <c r="T14" i="9"/>
  <c r="W14" i="9"/>
  <c r="E12" i="9"/>
  <c r="E14" i="9"/>
  <c r="E13" i="9"/>
  <c r="F14" i="9"/>
  <c r="F13" i="9"/>
  <c r="F12" i="9"/>
  <c r="L14" i="9"/>
  <c r="L13" i="9"/>
  <c r="L12" i="9"/>
  <c r="K12" i="9"/>
  <c r="K13" i="9"/>
  <c r="R12" i="9"/>
  <c r="X12" i="9"/>
  <c r="R13" i="9"/>
  <c r="X13" i="9"/>
  <c r="Q12" i="9"/>
  <c r="Q14" i="9"/>
  <c r="H12" i="9"/>
  <c r="N12" i="9"/>
  <c r="T12" i="9"/>
  <c r="Z12" i="9"/>
  <c r="H13" i="9"/>
  <c r="N13" i="9"/>
  <c r="T13" i="9"/>
  <c r="Z13" i="9"/>
  <c r="W12" i="9"/>
  <c r="W13" i="9"/>
  <c r="I12" i="9"/>
  <c r="O12" i="9"/>
  <c r="U12" i="9"/>
  <c r="AA12" i="9"/>
  <c r="I13" i="9"/>
  <c r="O13" i="9"/>
  <c r="U13" i="9"/>
  <c r="AA13" i="9"/>
  <c r="AC12" i="7"/>
  <c r="AC14" i="7"/>
  <c r="AD10" i="7"/>
  <c r="AD8" i="7"/>
  <c r="AD6" i="7"/>
  <c r="AD4" i="7"/>
  <c r="AD2" i="7"/>
  <c r="F99" i="7"/>
  <c r="F97" i="7"/>
  <c r="F95" i="7"/>
  <c r="F93" i="7"/>
  <c r="F91" i="7"/>
  <c r="F89" i="7"/>
  <c r="F87" i="7"/>
  <c r="F85" i="7"/>
  <c r="F83" i="7"/>
  <c r="F81" i="7"/>
  <c r="AA10" i="7"/>
  <c r="AA8" i="7"/>
  <c r="AA6" i="7"/>
  <c r="AA4" i="7"/>
  <c r="AA2" i="7"/>
  <c r="X10" i="7"/>
  <c r="X8" i="7"/>
  <c r="X6" i="7"/>
  <c r="X4" i="7"/>
  <c r="X2" i="7"/>
  <c r="U10" i="7"/>
  <c r="U8" i="7"/>
  <c r="U6" i="7"/>
  <c r="U4" i="7"/>
  <c r="U2" i="7"/>
  <c r="Q4" i="7"/>
  <c r="Q6" i="7"/>
  <c r="Q8" i="7"/>
  <c r="Q10" i="7"/>
  <c r="R2" i="7"/>
  <c r="N4" i="7"/>
  <c r="N6" i="7"/>
  <c r="N8" i="7"/>
  <c r="N10" i="7"/>
  <c r="L4" i="7"/>
  <c r="K5" i="7"/>
  <c r="L6" i="7"/>
  <c r="L8" i="7"/>
  <c r="K9" i="7"/>
  <c r="L10" i="7"/>
  <c r="N2" i="7"/>
  <c r="L2" i="7"/>
  <c r="H4" i="7"/>
  <c r="H6" i="7"/>
  <c r="H8" i="7"/>
  <c r="H10" i="7"/>
  <c r="I2" i="7"/>
  <c r="N14" i="7"/>
  <c r="H13" i="7"/>
  <c r="E11" i="7"/>
  <c r="E4" i="7"/>
  <c r="F5" i="7"/>
  <c r="E6" i="7"/>
  <c r="E8" i="7"/>
  <c r="E10" i="7"/>
  <c r="B2" i="7"/>
  <c r="E3" i="7" s="1"/>
  <c r="C2" i="7"/>
  <c r="F3" i="7" s="1"/>
  <c r="B3" i="7"/>
  <c r="C3" i="7"/>
  <c r="F4" i="7" s="1"/>
  <c r="B4" i="7"/>
  <c r="E5" i="7" s="1"/>
  <c r="C4" i="7"/>
  <c r="B5" i="7"/>
  <c r="C5" i="7"/>
  <c r="F6" i="7" s="1"/>
  <c r="B6" i="7"/>
  <c r="E7" i="7" s="1"/>
  <c r="C6" i="7"/>
  <c r="F7" i="7" s="1"/>
  <c r="B7" i="7"/>
  <c r="C7" i="7"/>
  <c r="F8" i="7" s="1"/>
  <c r="B8" i="7"/>
  <c r="E9" i="7" s="1"/>
  <c r="C8" i="7"/>
  <c r="F9" i="7" s="1"/>
  <c r="B9" i="7"/>
  <c r="C9" i="7"/>
  <c r="F10" i="7" s="1"/>
  <c r="B10" i="7"/>
  <c r="C10" i="7"/>
  <c r="F11" i="7" s="1"/>
  <c r="B11" i="7"/>
  <c r="H2" i="7" s="1"/>
  <c r="C11" i="7"/>
  <c r="B12" i="7"/>
  <c r="H3" i="7" s="1"/>
  <c r="C12" i="7"/>
  <c r="I3" i="7" s="1"/>
  <c r="B13" i="7"/>
  <c r="C13" i="7"/>
  <c r="I4" i="7" s="1"/>
  <c r="B14" i="7"/>
  <c r="H5" i="7" s="1"/>
  <c r="C14" i="7"/>
  <c r="I5" i="7" s="1"/>
  <c r="B15" i="7"/>
  <c r="C15" i="7"/>
  <c r="I6" i="7" s="1"/>
  <c r="B16" i="7"/>
  <c r="H7" i="7" s="1"/>
  <c r="C16" i="7"/>
  <c r="I7" i="7" s="1"/>
  <c r="B17" i="7"/>
  <c r="C17" i="7"/>
  <c r="I8" i="7" s="1"/>
  <c r="B18" i="7"/>
  <c r="H9" i="7" s="1"/>
  <c r="C18" i="7"/>
  <c r="I9" i="7" s="1"/>
  <c r="B19" i="7"/>
  <c r="C19" i="7"/>
  <c r="I10" i="7" s="1"/>
  <c r="B20" i="7"/>
  <c r="H11" i="7" s="1"/>
  <c r="C20" i="7"/>
  <c r="I11" i="7" s="1"/>
  <c r="B21" i="7"/>
  <c r="K2" i="7" s="1"/>
  <c r="C21" i="7"/>
  <c r="B22" i="7"/>
  <c r="N3" i="7" s="1"/>
  <c r="C22" i="7"/>
  <c r="L3" i="7" s="1"/>
  <c r="B23" i="7"/>
  <c r="K4" i="7" s="1"/>
  <c r="C23" i="7"/>
  <c r="B24" i="7"/>
  <c r="N5" i="7" s="1"/>
  <c r="C24" i="7"/>
  <c r="L5" i="7" s="1"/>
  <c r="B25" i="7"/>
  <c r="K6" i="7" s="1"/>
  <c r="C25" i="7"/>
  <c r="B26" i="7"/>
  <c r="N7" i="7" s="1"/>
  <c r="C26" i="7"/>
  <c r="L7" i="7" s="1"/>
  <c r="B27" i="7"/>
  <c r="K8" i="7" s="1"/>
  <c r="C27" i="7"/>
  <c r="B28" i="7"/>
  <c r="N9" i="7" s="1"/>
  <c r="C28" i="7"/>
  <c r="L9" i="7" s="1"/>
  <c r="B29" i="7"/>
  <c r="K10" i="7" s="1"/>
  <c r="C29" i="7"/>
  <c r="B30" i="7"/>
  <c r="N11" i="7" s="1"/>
  <c r="C30" i="7"/>
  <c r="L11" i="7" s="1"/>
  <c r="B31" i="7"/>
  <c r="C31" i="7"/>
  <c r="O2" i="7" s="1"/>
  <c r="B32" i="7"/>
  <c r="C32" i="7"/>
  <c r="O3" i="7" s="1"/>
  <c r="B33" i="7"/>
  <c r="C33" i="7"/>
  <c r="O4" i="7" s="1"/>
  <c r="B34" i="7"/>
  <c r="C34" i="7"/>
  <c r="O5" i="7" s="1"/>
  <c r="B35" i="7"/>
  <c r="C35" i="7"/>
  <c r="O6" i="7" s="1"/>
  <c r="B36" i="7"/>
  <c r="C36" i="7"/>
  <c r="O7" i="7" s="1"/>
  <c r="B37" i="7"/>
  <c r="C37" i="7"/>
  <c r="O8" i="7" s="1"/>
  <c r="B38" i="7"/>
  <c r="C38" i="7"/>
  <c r="O9" i="7" s="1"/>
  <c r="B39" i="7"/>
  <c r="C39" i="7"/>
  <c r="O10" i="7" s="1"/>
  <c r="B40" i="7"/>
  <c r="C40" i="7"/>
  <c r="O11" i="7" s="1"/>
  <c r="B41" i="7"/>
  <c r="Q2" i="7" s="1"/>
  <c r="C41" i="7"/>
  <c r="B42" i="7"/>
  <c r="Q3" i="7" s="1"/>
  <c r="C42" i="7"/>
  <c r="R3" i="7" s="1"/>
  <c r="B43" i="7"/>
  <c r="C43" i="7"/>
  <c r="R4" i="7" s="1"/>
  <c r="B44" i="7"/>
  <c r="Q5" i="7" s="1"/>
  <c r="C44" i="7"/>
  <c r="R5" i="7" s="1"/>
  <c r="B45" i="7"/>
  <c r="C45" i="7"/>
  <c r="R6" i="7" s="1"/>
  <c r="B46" i="7"/>
  <c r="Q7" i="7" s="1"/>
  <c r="C46" i="7"/>
  <c r="R7" i="7" s="1"/>
  <c r="B47" i="7"/>
  <c r="C47" i="7"/>
  <c r="R8" i="7" s="1"/>
  <c r="B48" i="7"/>
  <c r="Q9" i="7" s="1"/>
  <c r="C48" i="7"/>
  <c r="R9" i="7" s="1"/>
  <c r="B49" i="7"/>
  <c r="C49" i="7"/>
  <c r="R10" i="7" s="1"/>
  <c r="B50" i="7"/>
  <c r="Q11" i="7" s="1"/>
  <c r="C50" i="7"/>
  <c r="R11" i="7" s="1"/>
  <c r="B51" i="7"/>
  <c r="T2" i="7" s="1"/>
  <c r="C51" i="7"/>
  <c r="B52" i="7"/>
  <c r="T3" i="7" s="1"/>
  <c r="C52" i="7"/>
  <c r="U3" i="7" s="1"/>
  <c r="B53" i="7"/>
  <c r="T4" i="7" s="1"/>
  <c r="C53" i="7"/>
  <c r="B54" i="7"/>
  <c r="T5" i="7" s="1"/>
  <c r="C54" i="7"/>
  <c r="U5" i="7" s="1"/>
  <c r="B55" i="7"/>
  <c r="T6" i="7" s="1"/>
  <c r="C55" i="7"/>
  <c r="B56" i="7"/>
  <c r="T7" i="7" s="1"/>
  <c r="C56" i="7"/>
  <c r="U7" i="7" s="1"/>
  <c r="B57" i="7"/>
  <c r="T8" i="7" s="1"/>
  <c r="C57" i="7"/>
  <c r="B58" i="7"/>
  <c r="T9" i="7" s="1"/>
  <c r="C58" i="7"/>
  <c r="U9" i="7" s="1"/>
  <c r="B59" i="7"/>
  <c r="T10" i="7" s="1"/>
  <c r="C59" i="7"/>
  <c r="B60" i="7"/>
  <c r="T11" i="7" s="1"/>
  <c r="C60" i="7"/>
  <c r="U11" i="7" s="1"/>
  <c r="B61" i="7"/>
  <c r="W2" i="7" s="1"/>
  <c r="C61" i="7"/>
  <c r="B62" i="7"/>
  <c r="W3" i="7" s="1"/>
  <c r="C62" i="7"/>
  <c r="X3" i="7" s="1"/>
  <c r="B63" i="7"/>
  <c r="W4" i="7" s="1"/>
  <c r="C63" i="7"/>
  <c r="B64" i="7"/>
  <c r="W5" i="7" s="1"/>
  <c r="C64" i="7"/>
  <c r="X5" i="7" s="1"/>
  <c r="B65" i="7"/>
  <c r="W6" i="7" s="1"/>
  <c r="C65" i="7"/>
  <c r="B66" i="7"/>
  <c r="W7" i="7" s="1"/>
  <c r="C66" i="7"/>
  <c r="X7" i="7" s="1"/>
  <c r="B67" i="7"/>
  <c r="W8" i="7" s="1"/>
  <c r="C67" i="7"/>
  <c r="B68" i="7"/>
  <c r="W9" i="7" s="1"/>
  <c r="C68" i="7"/>
  <c r="X9" i="7" s="1"/>
  <c r="B69" i="7"/>
  <c r="W10" i="7" s="1"/>
  <c r="C69" i="7"/>
  <c r="B70" i="7"/>
  <c r="W11" i="7" s="1"/>
  <c r="C70" i="7"/>
  <c r="X11" i="7" s="1"/>
  <c r="B71" i="7"/>
  <c r="Z2" i="7" s="1"/>
  <c r="C71" i="7"/>
  <c r="B72" i="7"/>
  <c r="Z3" i="7" s="1"/>
  <c r="C72" i="7"/>
  <c r="AA3" i="7" s="1"/>
  <c r="AA12" i="7" s="1"/>
  <c r="G20" i="7" s="1"/>
  <c r="B73" i="7"/>
  <c r="Z4" i="7" s="1"/>
  <c r="C73" i="7"/>
  <c r="B74" i="7"/>
  <c r="Z5" i="7" s="1"/>
  <c r="C74" i="7"/>
  <c r="AA5" i="7" s="1"/>
  <c r="B75" i="7"/>
  <c r="Z6" i="7" s="1"/>
  <c r="C75" i="7"/>
  <c r="B76" i="7"/>
  <c r="Z7" i="7" s="1"/>
  <c r="C76" i="7"/>
  <c r="AA7" i="7" s="1"/>
  <c r="B77" i="7"/>
  <c r="Z8" i="7" s="1"/>
  <c r="C77" i="7"/>
  <c r="B78" i="7"/>
  <c r="Z9" i="7" s="1"/>
  <c r="C78" i="7"/>
  <c r="AA9" i="7" s="1"/>
  <c r="B79" i="7"/>
  <c r="Z10" i="7" s="1"/>
  <c r="C79" i="7"/>
  <c r="B80" i="7"/>
  <c r="Z11" i="7" s="1"/>
  <c r="C80" i="7"/>
  <c r="AA11" i="7" s="1"/>
  <c r="B81" i="7"/>
  <c r="E81" i="7" s="1"/>
  <c r="C81" i="7"/>
  <c r="B82" i="7"/>
  <c r="E82" i="7" s="1"/>
  <c r="C82" i="7"/>
  <c r="F82" i="7" s="1"/>
  <c r="B83" i="7"/>
  <c r="E83" i="7" s="1"/>
  <c r="C83" i="7"/>
  <c r="B84" i="7"/>
  <c r="E84" i="7" s="1"/>
  <c r="C84" i="7"/>
  <c r="F84" i="7" s="1"/>
  <c r="B85" i="7"/>
  <c r="E85" i="7" s="1"/>
  <c r="C85" i="7"/>
  <c r="B86" i="7"/>
  <c r="E86" i="7" s="1"/>
  <c r="C86" i="7"/>
  <c r="F86" i="7" s="1"/>
  <c r="B87" i="7"/>
  <c r="E87" i="7" s="1"/>
  <c r="C87" i="7"/>
  <c r="B88" i="7"/>
  <c r="E88" i="7" s="1"/>
  <c r="C88" i="7"/>
  <c r="F88" i="7" s="1"/>
  <c r="B89" i="7"/>
  <c r="E89" i="7" s="1"/>
  <c r="C89" i="7"/>
  <c r="B90" i="7"/>
  <c r="E90" i="7" s="1"/>
  <c r="C90" i="7"/>
  <c r="F90" i="7" s="1"/>
  <c r="B91" i="7"/>
  <c r="E91" i="7" s="1"/>
  <c r="C91" i="7"/>
  <c r="B92" i="7"/>
  <c r="E92" i="7" s="1"/>
  <c r="C92" i="7"/>
  <c r="F92" i="7" s="1"/>
  <c r="B93" i="7"/>
  <c r="E93" i="7" s="1"/>
  <c r="C93" i="7"/>
  <c r="B94" i="7"/>
  <c r="E94" i="7" s="1"/>
  <c r="C94" i="7"/>
  <c r="F94" i="7" s="1"/>
  <c r="B95" i="7"/>
  <c r="E95" i="7" s="1"/>
  <c r="C95" i="7"/>
  <c r="B96" i="7"/>
  <c r="E96" i="7" s="1"/>
  <c r="C96" i="7"/>
  <c r="F96" i="7" s="1"/>
  <c r="B97" i="7"/>
  <c r="E97" i="7" s="1"/>
  <c r="C97" i="7"/>
  <c r="B98" i="7"/>
  <c r="E98" i="7" s="1"/>
  <c r="C98" i="7"/>
  <c r="F98" i="7" s="1"/>
  <c r="B99" i="7"/>
  <c r="E99" i="7" s="1"/>
  <c r="C99" i="7"/>
  <c r="B100" i="7"/>
  <c r="E100" i="7" s="1"/>
  <c r="C100" i="7"/>
  <c r="F100" i="7" s="1"/>
  <c r="B101" i="7"/>
  <c r="AC2" i="7" s="1"/>
  <c r="C101" i="7"/>
  <c r="B102" i="7"/>
  <c r="AC3" i="7" s="1"/>
  <c r="C102" i="7"/>
  <c r="AD3" i="7" s="1"/>
  <c r="B103" i="7"/>
  <c r="AC4" i="7" s="1"/>
  <c r="C103" i="7"/>
  <c r="B104" i="7"/>
  <c r="AC5" i="7" s="1"/>
  <c r="C104" i="7"/>
  <c r="AD5" i="7" s="1"/>
  <c r="B105" i="7"/>
  <c r="AC6" i="7" s="1"/>
  <c r="C105" i="7"/>
  <c r="B106" i="7"/>
  <c r="AC7" i="7" s="1"/>
  <c r="C106" i="7"/>
  <c r="AD7" i="7" s="1"/>
  <c r="B107" i="7"/>
  <c r="AC8" i="7" s="1"/>
  <c r="C107" i="7"/>
  <c r="B108" i="7"/>
  <c r="AC9" i="7" s="1"/>
  <c r="C108" i="7"/>
  <c r="AD9" i="7" s="1"/>
  <c r="B109" i="7"/>
  <c r="AC10" i="7" s="1"/>
  <c r="C109" i="7"/>
  <c r="B110" i="7"/>
  <c r="AC11" i="7" s="1"/>
  <c r="C110" i="7"/>
  <c r="AD11" i="7" s="1"/>
  <c r="B111" i="7"/>
  <c r="C111" i="7"/>
  <c r="AD12" i="7" s="1"/>
  <c r="B112" i="7"/>
  <c r="AC13" i="7" s="1"/>
  <c r="C112" i="7"/>
  <c r="AD13" i="7" s="1"/>
  <c r="B113" i="7"/>
  <c r="C113" i="7"/>
  <c r="AD14" i="7" s="1"/>
  <c r="C1" i="7"/>
  <c r="F2" i="7" s="1"/>
  <c r="F14" i="7" s="1"/>
  <c r="B1" i="7"/>
  <c r="E2" i="7" s="1"/>
  <c r="I13" i="7" l="1"/>
  <c r="E14" i="7"/>
  <c r="E13" i="7"/>
  <c r="O13" i="7"/>
  <c r="I12" i="7"/>
  <c r="R12" i="7"/>
  <c r="G23" i="7" s="1"/>
  <c r="X12" i="7"/>
  <c r="X14" i="7"/>
  <c r="R13" i="7"/>
  <c r="AC17" i="7"/>
  <c r="AC16" i="7"/>
  <c r="AC15" i="7"/>
  <c r="Z14" i="7"/>
  <c r="Z12" i="7"/>
  <c r="Z13" i="7"/>
  <c r="W13" i="7"/>
  <c r="W12" i="7"/>
  <c r="E24" i="7" s="1"/>
  <c r="W14" i="7"/>
  <c r="T13" i="7"/>
  <c r="T12" i="7"/>
  <c r="E20" i="7" s="1"/>
  <c r="Q12" i="7"/>
  <c r="Q14" i="7"/>
  <c r="Q13" i="7"/>
  <c r="K12" i="7"/>
  <c r="E23" i="7" s="1"/>
  <c r="H12" i="7"/>
  <c r="E21" i="7" s="1"/>
  <c r="H14" i="7"/>
  <c r="E12" i="7"/>
  <c r="E22" i="7" s="1"/>
  <c r="N13" i="7"/>
  <c r="N12" i="7"/>
  <c r="L13" i="7"/>
  <c r="R14" i="7"/>
  <c r="K13" i="7"/>
  <c r="K11" i="7"/>
  <c r="K7" i="7"/>
  <c r="K3" i="7"/>
  <c r="K14" i="7" s="1"/>
  <c r="U13" i="7"/>
  <c r="U14" i="7"/>
  <c r="U12" i="7"/>
  <c r="AA13" i="7"/>
  <c r="AD16" i="7"/>
  <c r="AD15" i="7"/>
  <c r="G24" i="7" s="1"/>
  <c r="T14" i="7"/>
  <c r="AA14" i="7"/>
  <c r="F12" i="7"/>
  <c r="G22" i="7" s="1"/>
  <c r="F13" i="7"/>
  <c r="X13" i="7"/>
  <c r="AD17" i="7"/>
  <c r="O12" i="7"/>
  <c r="G21" i="7" s="1"/>
  <c r="O14" i="7"/>
  <c r="L12" i="7"/>
  <c r="L14" i="7"/>
  <c r="I14" i="7"/>
  <c r="F59" i="6"/>
  <c r="E59" i="6"/>
  <c r="D59" i="6"/>
  <c r="F5" i="6"/>
  <c r="F7" i="6"/>
  <c r="G7" i="6"/>
  <c r="F9" i="6"/>
  <c r="F11" i="6"/>
  <c r="G11" i="6"/>
  <c r="F13" i="6"/>
  <c r="F15" i="6"/>
  <c r="G15" i="6"/>
  <c r="F17" i="6"/>
  <c r="F19" i="6"/>
  <c r="G19" i="6"/>
  <c r="F21" i="6"/>
  <c r="F23" i="6"/>
  <c r="G23" i="6"/>
  <c r="F25" i="6"/>
  <c r="F27" i="6"/>
  <c r="G27" i="6"/>
  <c r="F29" i="6"/>
  <c r="F31" i="6"/>
  <c r="G31" i="6"/>
  <c r="F33" i="6"/>
  <c r="F35" i="6"/>
  <c r="G35" i="6"/>
  <c r="F37" i="6"/>
  <c r="F39" i="6"/>
  <c r="G39" i="6"/>
  <c r="F41" i="6"/>
  <c r="F43" i="6"/>
  <c r="G43" i="6"/>
  <c r="F45" i="6"/>
  <c r="F47" i="6"/>
  <c r="G47" i="6"/>
  <c r="F49" i="6"/>
  <c r="F51" i="6"/>
  <c r="G51" i="6"/>
  <c r="F53" i="6"/>
  <c r="D5" i="6"/>
  <c r="E5" i="6"/>
  <c r="D7" i="6"/>
  <c r="D57" i="6" s="1"/>
  <c r="E7" i="6"/>
  <c r="D9" i="6"/>
  <c r="E9" i="6"/>
  <c r="D11" i="6"/>
  <c r="E11" i="6"/>
  <c r="D13" i="6"/>
  <c r="E13" i="6"/>
  <c r="D15" i="6"/>
  <c r="E15" i="6"/>
  <c r="D17" i="6"/>
  <c r="E17" i="6"/>
  <c r="D19" i="6"/>
  <c r="E19" i="6"/>
  <c r="D21" i="6"/>
  <c r="E21" i="6"/>
  <c r="D23" i="6"/>
  <c r="E23" i="6"/>
  <c r="D25" i="6"/>
  <c r="E25" i="6"/>
  <c r="D27" i="6"/>
  <c r="E27" i="6"/>
  <c r="D29" i="6"/>
  <c r="E29" i="6"/>
  <c r="D31" i="6"/>
  <c r="E31" i="6"/>
  <c r="D33" i="6"/>
  <c r="E33" i="6"/>
  <c r="D35" i="6"/>
  <c r="E35" i="6"/>
  <c r="D37" i="6"/>
  <c r="E37" i="6"/>
  <c r="D39" i="6"/>
  <c r="E39" i="6"/>
  <c r="D41" i="6"/>
  <c r="E41" i="6"/>
  <c r="D43" i="6"/>
  <c r="E43" i="6"/>
  <c r="D45" i="6"/>
  <c r="E45" i="6"/>
  <c r="D47" i="6"/>
  <c r="E47" i="6"/>
  <c r="D49" i="6"/>
  <c r="E49" i="6"/>
  <c r="D51" i="6"/>
  <c r="E51" i="6"/>
  <c r="D53" i="6"/>
  <c r="E4" i="6"/>
  <c r="B6" i="6"/>
  <c r="B7" i="6"/>
  <c r="D6" i="6" s="1"/>
  <c r="B8" i="6"/>
  <c r="B9" i="6"/>
  <c r="D8" i="6" s="1"/>
  <c r="B10" i="6"/>
  <c r="B11" i="6"/>
  <c r="D10" i="6" s="1"/>
  <c r="B12" i="6"/>
  <c r="B13" i="6"/>
  <c r="D12" i="6" s="1"/>
  <c r="B14" i="6"/>
  <c r="B15" i="6"/>
  <c r="D14" i="6" s="1"/>
  <c r="B16" i="6"/>
  <c r="B17" i="6"/>
  <c r="D16" i="6" s="1"/>
  <c r="B18" i="6"/>
  <c r="B19" i="6"/>
  <c r="D18" i="6" s="1"/>
  <c r="B20" i="6"/>
  <c r="B21" i="6"/>
  <c r="D20" i="6" s="1"/>
  <c r="B22" i="6"/>
  <c r="B23" i="6"/>
  <c r="D22" i="6" s="1"/>
  <c r="B24" i="6"/>
  <c r="B25" i="6"/>
  <c r="D24" i="6" s="1"/>
  <c r="B26" i="6"/>
  <c r="B27" i="6"/>
  <c r="D26" i="6" s="1"/>
  <c r="B28" i="6"/>
  <c r="B29" i="6"/>
  <c r="D28" i="6" s="1"/>
  <c r="B30" i="6"/>
  <c r="B31" i="6"/>
  <c r="D30" i="6" s="1"/>
  <c r="B32" i="6"/>
  <c r="B33" i="6"/>
  <c r="D32" i="6" s="1"/>
  <c r="B34" i="6"/>
  <c r="B35" i="6"/>
  <c r="D34" i="6" s="1"/>
  <c r="B36" i="6"/>
  <c r="B37" i="6"/>
  <c r="D36" i="6" s="1"/>
  <c r="B38" i="6"/>
  <c r="B39" i="6"/>
  <c r="D38" i="6" s="1"/>
  <c r="B40" i="6"/>
  <c r="B41" i="6"/>
  <c r="D40" i="6" s="1"/>
  <c r="B42" i="6"/>
  <c r="B43" i="6"/>
  <c r="D42" i="6" s="1"/>
  <c r="B44" i="6"/>
  <c r="B45" i="6"/>
  <c r="D44" i="6" s="1"/>
  <c r="B46" i="6"/>
  <c r="B47" i="6"/>
  <c r="D46" i="6" s="1"/>
  <c r="B48" i="6"/>
  <c r="B49" i="6"/>
  <c r="D48" i="6" s="1"/>
  <c r="B50" i="6"/>
  <c r="B51" i="6"/>
  <c r="D50" i="6" s="1"/>
  <c r="B52" i="6"/>
  <c r="B53" i="6"/>
  <c r="D52" i="6" s="1"/>
  <c r="B54" i="6"/>
  <c r="B55" i="6"/>
  <c r="B56" i="6"/>
  <c r="B57" i="6"/>
  <c r="E6" i="6" s="1"/>
  <c r="B58" i="6"/>
  <c r="B59" i="6"/>
  <c r="E8" i="6" s="1"/>
  <c r="B60" i="6"/>
  <c r="B61" i="6"/>
  <c r="E10" i="6" s="1"/>
  <c r="B62" i="6"/>
  <c r="B63" i="6"/>
  <c r="E12" i="6" s="1"/>
  <c r="B64" i="6"/>
  <c r="B65" i="6"/>
  <c r="E14" i="6" s="1"/>
  <c r="B66" i="6"/>
  <c r="B67" i="6"/>
  <c r="E16" i="6" s="1"/>
  <c r="B68" i="6"/>
  <c r="B69" i="6"/>
  <c r="E18" i="6" s="1"/>
  <c r="B70" i="6"/>
  <c r="B71" i="6"/>
  <c r="E20" i="6" s="1"/>
  <c r="B72" i="6"/>
  <c r="B73" i="6"/>
  <c r="E22" i="6" s="1"/>
  <c r="B74" i="6"/>
  <c r="B75" i="6"/>
  <c r="E24" i="6" s="1"/>
  <c r="B76" i="6"/>
  <c r="B77" i="6"/>
  <c r="E26" i="6" s="1"/>
  <c r="B78" i="6"/>
  <c r="B79" i="6"/>
  <c r="E28" i="6" s="1"/>
  <c r="B80" i="6"/>
  <c r="B81" i="6"/>
  <c r="E30" i="6" s="1"/>
  <c r="B82" i="6"/>
  <c r="B83" i="6"/>
  <c r="E32" i="6" s="1"/>
  <c r="B84" i="6"/>
  <c r="B85" i="6"/>
  <c r="E34" i="6" s="1"/>
  <c r="B86" i="6"/>
  <c r="B87" i="6"/>
  <c r="E36" i="6" s="1"/>
  <c r="B88" i="6"/>
  <c r="B89" i="6"/>
  <c r="E38" i="6" s="1"/>
  <c r="B90" i="6"/>
  <c r="B91" i="6"/>
  <c r="E40" i="6" s="1"/>
  <c r="B92" i="6"/>
  <c r="B93" i="6"/>
  <c r="E42" i="6" s="1"/>
  <c r="B94" i="6"/>
  <c r="B95" i="6"/>
  <c r="E44" i="6" s="1"/>
  <c r="B96" i="6"/>
  <c r="B97" i="6"/>
  <c r="E46" i="6" s="1"/>
  <c r="B98" i="6"/>
  <c r="B99" i="6"/>
  <c r="E48" i="6" s="1"/>
  <c r="B100" i="6"/>
  <c r="B101" i="6"/>
  <c r="E50" i="6" s="1"/>
  <c r="B102" i="6"/>
  <c r="B103" i="6"/>
  <c r="E52" i="6" s="1"/>
  <c r="B104" i="6"/>
  <c r="F4" i="6" s="1"/>
  <c r="B105" i="6"/>
  <c r="B106" i="6"/>
  <c r="F6" i="6" s="1"/>
  <c r="B107" i="6"/>
  <c r="B108" i="6"/>
  <c r="F8" i="6" s="1"/>
  <c r="B109" i="6"/>
  <c r="B110" i="6"/>
  <c r="F10" i="6" s="1"/>
  <c r="B111" i="6"/>
  <c r="B112" i="6"/>
  <c r="F12" i="6" s="1"/>
  <c r="B113" i="6"/>
  <c r="B114" i="6"/>
  <c r="F14" i="6" s="1"/>
  <c r="B115" i="6"/>
  <c r="B116" i="6"/>
  <c r="F16" i="6" s="1"/>
  <c r="B117" i="6"/>
  <c r="B118" i="6"/>
  <c r="F18" i="6" s="1"/>
  <c r="B119" i="6"/>
  <c r="B120" i="6"/>
  <c r="F20" i="6" s="1"/>
  <c r="B121" i="6"/>
  <c r="B122" i="6"/>
  <c r="F22" i="6" s="1"/>
  <c r="B123" i="6"/>
  <c r="B124" i="6"/>
  <c r="F24" i="6" s="1"/>
  <c r="B125" i="6"/>
  <c r="B126" i="6"/>
  <c r="F26" i="6" s="1"/>
  <c r="B127" i="6"/>
  <c r="B128" i="6"/>
  <c r="F28" i="6" s="1"/>
  <c r="B129" i="6"/>
  <c r="B130" i="6"/>
  <c r="F30" i="6" s="1"/>
  <c r="B131" i="6"/>
  <c r="B132" i="6"/>
  <c r="F32" i="6" s="1"/>
  <c r="B133" i="6"/>
  <c r="B134" i="6"/>
  <c r="F34" i="6" s="1"/>
  <c r="B135" i="6"/>
  <c r="B136" i="6"/>
  <c r="F36" i="6" s="1"/>
  <c r="B137" i="6"/>
  <c r="B138" i="6"/>
  <c r="F38" i="6" s="1"/>
  <c r="B139" i="6"/>
  <c r="B140" i="6"/>
  <c r="F40" i="6" s="1"/>
  <c r="B141" i="6"/>
  <c r="B142" i="6"/>
  <c r="F42" i="6" s="1"/>
  <c r="B143" i="6"/>
  <c r="B144" i="6"/>
  <c r="F44" i="6" s="1"/>
  <c r="B145" i="6"/>
  <c r="B146" i="6"/>
  <c r="F46" i="6" s="1"/>
  <c r="B147" i="6"/>
  <c r="B148" i="6"/>
  <c r="F48" i="6" s="1"/>
  <c r="B149" i="6"/>
  <c r="B150" i="6"/>
  <c r="F50" i="6" s="1"/>
  <c r="B151" i="6"/>
  <c r="B152" i="6"/>
  <c r="F52" i="6" s="1"/>
  <c r="B153" i="6"/>
  <c r="B154" i="6"/>
  <c r="G4" i="6" s="1"/>
  <c r="B155" i="6"/>
  <c r="G5" i="6" s="1"/>
  <c r="B156" i="6"/>
  <c r="G6" i="6" s="1"/>
  <c r="B157" i="6"/>
  <c r="B158" i="6"/>
  <c r="G8" i="6" s="1"/>
  <c r="B159" i="6"/>
  <c r="G9" i="6" s="1"/>
  <c r="B160" i="6"/>
  <c r="G10" i="6" s="1"/>
  <c r="B161" i="6"/>
  <c r="B162" i="6"/>
  <c r="G12" i="6" s="1"/>
  <c r="B163" i="6"/>
  <c r="G13" i="6" s="1"/>
  <c r="B164" i="6"/>
  <c r="G14" i="6" s="1"/>
  <c r="B165" i="6"/>
  <c r="B166" i="6"/>
  <c r="G16" i="6" s="1"/>
  <c r="B167" i="6"/>
  <c r="G17" i="6" s="1"/>
  <c r="B168" i="6"/>
  <c r="G18" i="6" s="1"/>
  <c r="B169" i="6"/>
  <c r="B170" i="6"/>
  <c r="G20" i="6" s="1"/>
  <c r="B171" i="6"/>
  <c r="G21" i="6" s="1"/>
  <c r="B172" i="6"/>
  <c r="G22" i="6" s="1"/>
  <c r="B173" i="6"/>
  <c r="B174" i="6"/>
  <c r="G24" i="6" s="1"/>
  <c r="B175" i="6"/>
  <c r="G25" i="6" s="1"/>
  <c r="B176" i="6"/>
  <c r="G26" i="6" s="1"/>
  <c r="B177" i="6"/>
  <c r="B178" i="6"/>
  <c r="G28" i="6" s="1"/>
  <c r="B179" i="6"/>
  <c r="G29" i="6" s="1"/>
  <c r="B180" i="6"/>
  <c r="G30" i="6" s="1"/>
  <c r="B181" i="6"/>
  <c r="B182" i="6"/>
  <c r="G32" i="6" s="1"/>
  <c r="B183" i="6"/>
  <c r="G33" i="6" s="1"/>
  <c r="B184" i="6"/>
  <c r="G34" i="6" s="1"/>
  <c r="B185" i="6"/>
  <c r="B186" i="6"/>
  <c r="G36" i="6" s="1"/>
  <c r="B187" i="6"/>
  <c r="G37" i="6" s="1"/>
  <c r="B188" i="6"/>
  <c r="G38" i="6" s="1"/>
  <c r="B189" i="6"/>
  <c r="B190" i="6"/>
  <c r="G40" i="6" s="1"/>
  <c r="B191" i="6"/>
  <c r="G41" i="6" s="1"/>
  <c r="B192" i="6"/>
  <c r="G42" i="6" s="1"/>
  <c r="B193" i="6"/>
  <c r="B194" i="6"/>
  <c r="G44" i="6" s="1"/>
  <c r="B195" i="6"/>
  <c r="G45" i="6" s="1"/>
  <c r="B196" i="6"/>
  <c r="G46" i="6" s="1"/>
  <c r="B197" i="6"/>
  <c r="B198" i="6"/>
  <c r="G48" i="6" s="1"/>
  <c r="B199" i="6"/>
  <c r="G49" i="6" s="1"/>
  <c r="B200" i="6"/>
  <c r="G50" i="6" s="1"/>
  <c r="B201" i="6"/>
  <c r="B202" i="6"/>
  <c r="G52" i="6" s="1"/>
  <c r="B203" i="6"/>
  <c r="G53" i="6" s="1"/>
  <c r="B5" i="6"/>
  <c r="D4" i="6" s="1"/>
  <c r="Y14" i="5"/>
  <c r="E24" i="5" s="1"/>
  <c r="W10" i="5"/>
  <c r="U10" i="5"/>
  <c r="AA9" i="5"/>
  <c r="W8" i="5"/>
  <c r="AA8" i="5"/>
  <c r="U8" i="5"/>
  <c r="W6" i="5"/>
  <c r="U6" i="5"/>
  <c r="AA5" i="5"/>
  <c r="W4" i="5"/>
  <c r="AA4" i="5"/>
  <c r="U4" i="5"/>
  <c r="W2" i="5"/>
  <c r="U2" i="5"/>
  <c r="V11" i="5"/>
  <c r="AB10" i="5"/>
  <c r="V10" i="5"/>
  <c r="Z10" i="5"/>
  <c r="AB8" i="5"/>
  <c r="Z8" i="5"/>
  <c r="V7" i="5"/>
  <c r="AB6" i="5"/>
  <c r="V6" i="5"/>
  <c r="Z6" i="5"/>
  <c r="AB4" i="5"/>
  <c r="Z4" i="5"/>
  <c r="V3" i="5"/>
  <c r="AB2" i="5"/>
  <c r="V2" i="5"/>
  <c r="Z2" i="5"/>
  <c r="M10" i="5"/>
  <c r="K10" i="5"/>
  <c r="Q9" i="5"/>
  <c r="M8" i="5"/>
  <c r="Q8" i="5"/>
  <c r="K8" i="5"/>
  <c r="M6" i="5"/>
  <c r="K6" i="5"/>
  <c r="Q5" i="5"/>
  <c r="M4" i="5"/>
  <c r="Q4" i="5"/>
  <c r="K4" i="5"/>
  <c r="M2" i="5"/>
  <c r="K2" i="5"/>
  <c r="L11" i="5"/>
  <c r="R10" i="5"/>
  <c r="L10" i="5"/>
  <c r="P10" i="5"/>
  <c r="R8" i="5"/>
  <c r="P8" i="5"/>
  <c r="L7" i="5"/>
  <c r="R6" i="5"/>
  <c r="L6" i="5"/>
  <c r="P6" i="5"/>
  <c r="R4" i="5"/>
  <c r="P4" i="5"/>
  <c r="L3" i="5"/>
  <c r="R2" i="5"/>
  <c r="L2" i="5"/>
  <c r="P2" i="5"/>
  <c r="H2" i="5"/>
  <c r="G4" i="5"/>
  <c r="H4" i="5"/>
  <c r="G6" i="5"/>
  <c r="H6" i="5"/>
  <c r="G8" i="5"/>
  <c r="H8" i="5"/>
  <c r="G9" i="5"/>
  <c r="H10" i="5"/>
  <c r="E2" i="5"/>
  <c r="E4" i="5"/>
  <c r="F4" i="5"/>
  <c r="E6" i="5"/>
  <c r="F6" i="5"/>
  <c r="E7" i="5"/>
  <c r="F8" i="5"/>
  <c r="E10" i="5"/>
  <c r="F10" i="5"/>
  <c r="B3" i="5"/>
  <c r="E3" i="5" s="1"/>
  <c r="C3" i="5"/>
  <c r="F3" i="5" s="1"/>
  <c r="B4" i="5"/>
  <c r="C4" i="5"/>
  <c r="B5" i="5"/>
  <c r="E5" i="5" s="1"/>
  <c r="C5" i="5"/>
  <c r="F5" i="5" s="1"/>
  <c r="B6" i="5"/>
  <c r="C6" i="5"/>
  <c r="B7" i="5"/>
  <c r="C7" i="5"/>
  <c r="F7" i="5" s="1"/>
  <c r="B8" i="5"/>
  <c r="E8" i="5" s="1"/>
  <c r="C8" i="5"/>
  <c r="B9" i="5"/>
  <c r="E9" i="5" s="1"/>
  <c r="C9" i="5"/>
  <c r="F9" i="5" s="1"/>
  <c r="B10" i="5"/>
  <c r="C10" i="5"/>
  <c r="B11" i="5"/>
  <c r="E11" i="5" s="1"/>
  <c r="C11" i="5"/>
  <c r="F11" i="5" s="1"/>
  <c r="B12" i="5"/>
  <c r="G2" i="5" s="1"/>
  <c r="C12" i="5"/>
  <c r="B13" i="5"/>
  <c r="G3" i="5" s="1"/>
  <c r="C13" i="5"/>
  <c r="H3" i="5" s="1"/>
  <c r="B14" i="5"/>
  <c r="C14" i="5"/>
  <c r="B15" i="5"/>
  <c r="G5" i="5" s="1"/>
  <c r="C15" i="5"/>
  <c r="H5" i="5" s="1"/>
  <c r="B16" i="5"/>
  <c r="C16" i="5"/>
  <c r="B17" i="5"/>
  <c r="G7" i="5" s="1"/>
  <c r="C17" i="5"/>
  <c r="H7" i="5" s="1"/>
  <c r="B18" i="5"/>
  <c r="C18" i="5"/>
  <c r="B19" i="5"/>
  <c r="C19" i="5"/>
  <c r="H9" i="5" s="1"/>
  <c r="B20" i="5"/>
  <c r="G10" i="5" s="1"/>
  <c r="C20" i="5"/>
  <c r="B21" i="5"/>
  <c r="G11" i="5" s="1"/>
  <c r="C21" i="5"/>
  <c r="H11" i="5" s="1"/>
  <c r="B22" i="5"/>
  <c r="J2" i="5" s="1"/>
  <c r="C22" i="5"/>
  <c r="B23" i="5"/>
  <c r="J3" i="5" s="1"/>
  <c r="C23" i="5"/>
  <c r="P3" i="5" s="1"/>
  <c r="B24" i="5"/>
  <c r="J4" i="5" s="1"/>
  <c r="C24" i="5"/>
  <c r="B25" i="5"/>
  <c r="J5" i="5" s="1"/>
  <c r="C25" i="5"/>
  <c r="P5" i="5" s="1"/>
  <c r="B26" i="5"/>
  <c r="J6" i="5" s="1"/>
  <c r="C26" i="5"/>
  <c r="B27" i="5"/>
  <c r="J7" i="5" s="1"/>
  <c r="C27" i="5"/>
  <c r="P7" i="5" s="1"/>
  <c r="B28" i="5"/>
  <c r="J8" i="5" s="1"/>
  <c r="C28" i="5"/>
  <c r="B29" i="5"/>
  <c r="J9" i="5" s="1"/>
  <c r="C29" i="5"/>
  <c r="P9" i="5" s="1"/>
  <c r="B30" i="5"/>
  <c r="J10" i="5" s="1"/>
  <c r="C30" i="5"/>
  <c r="B31" i="5"/>
  <c r="J11" i="5" s="1"/>
  <c r="C31" i="5"/>
  <c r="P11" i="5" s="1"/>
  <c r="B32" i="5"/>
  <c r="C32" i="5"/>
  <c r="B33" i="5"/>
  <c r="C33" i="5"/>
  <c r="R3" i="5" s="1"/>
  <c r="B34" i="5"/>
  <c r="L4" i="5" s="1"/>
  <c r="C34" i="5"/>
  <c r="B35" i="5"/>
  <c r="L5" i="5" s="1"/>
  <c r="C35" i="5"/>
  <c r="R5" i="5" s="1"/>
  <c r="B36" i="5"/>
  <c r="C36" i="5"/>
  <c r="B37" i="5"/>
  <c r="C37" i="5"/>
  <c r="R7" i="5" s="1"/>
  <c r="B38" i="5"/>
  <c r="L8" i="5" s="1"/>
  <c r="C38" i="5"/>
  <c r="B39" i="5"/>
  <c r="L9" i="5" s="1"/>
  <c r="C39" i="5"/>
  <c r="R9" i="5" s="1"/>
  <c r="B40" i="5"/>
  <c r="C40" i="5"/>
  <c r="B41" i="5"/>
  <c r="C41" i="5"/>
  <c r="R11" i="5" s="1"/>
  <c r="B42" i="5"/>
  <c r="O2" i="5" s="1"/>
  <c r="C42" i="5"/>
  <c r="B43" i="5"/>
  <c r="O3" i="5" s="1"/>
  <c r="C43" i="5"/>
  <c r="K3" i="5" s="1"/>
  <c r="B44" i="5"/>
  <c r="O4" i="5" s="1"/>
  <c r="C44" i="5"/>
  <c r="B45" i="5"/>
  <c r="O5" i="5" s="1"/>
  <c r="C45" i="5"/>
  <c r="K5" i="5" s="1"/>
  <c r="B46" i="5"/>
  <c r="O6" i="5" s="1"/>
  <c r="C46" i="5"/>
  <c r="B47" i="5"/>
  <c r="O7" i="5" s="1"/>
  <c r="C47" i="5"/>
  <c r="K7" i="5" s="1"/>
  <c r="B48" i="5"/>
  <c r="O8" i="5" s="1"/>
  <c r="C48" i="5"/>
  <c r="B49" i="5"/>
  <c r="O9" i="5" s="1"/>
  <c r="C49" i="5"/>
  <c r="K9" i="5" s="1"/>
  <c r="B50" i="5"/>
  <c r="O10" i="5" s="1"/>
  <c r="C50" i="5"/>
  <c r="B51" i="5"/>
  <c r="O11" i="5" s="1"/>
  <c r="C51" i="5"/>
  <c r="K11" i="5" s="1"/>
  <c r="B52" i="5"/>
  <c r="Q2" i="5" s="1"/>
  <c r="C52" i="5"/>
  <c r="B53" i="5"/>
  <c r="Q3" i="5" s="1"/>
  <c r="C53" i="5"/>
  <c r="M3" i="5" s="1"/>
  <c r="B54" i="5"/>
  <c r="C54" i="5"/>
  <c r="B55" i="5"/>
  <c r="C55" i="5"/>
  <c r="M5" i="5" s="1"/>
  <c r="B56" i="5"/>
  <c r="Q6" i="5" s="1"/>
  <c r="C56" i="5"/>
  <c r="B57" i="5"/>
  <c r="Q7" i="5" s="1"/>
  <c r="C57" i="5"/>
  <c r="M7" i="5" s="1"/>
  <c r="B58" i="5"/>
  <c r="C58" i="5"/>
  <c r="B59" i="5"/>
  <c r="C59" i="5"/>
  <c r="M9" i="5" s="1"/>
  <c r="B60" i="5"/>
  <c r="Q10" i="5" s="1"/>
  <c r="C60" i="5"/>
  <c r="B61" i="5"/>
  <c r="Q11" i="5" s="1"/>
  <c r="C61" i="5"/>
  <c r="M11" i="5" s="1"/>
  <c r="B62" i="5"/>
  <c r="T2" i="5" s="1"/>
  <c r="C62" i="5"/>
  <c r="B63" i="5"/>
  <c r="T3" i="5" s="1"/>
  <c r="C63" i="5"/>
  <c r="Z3" i="5" s="1"/>
  <c r="B64" i="5"/>
  <c r="T4" i="5" s="1"/>
  <c r="C64" i="5"/>
  <c r="B65" i="5"/>
  <c r="T5" i="5" s="1"/>
  <c r="C65" i="5"/>
  <c r="Z5" i="5" s="1"/>
  <c r="B66" i="5"/>
  <c r="T6" i="5" s="1"/>
  <c r="C66" i="5"/>
  <c r="B67" i="5"/>
  <c r="T7" i="5" s="1"/>
  <c r="C67" i="5"/>
  <c r="Z7" i="5" s="1"/>
  <c r="B68" i="5"/>
  <c r="T8" i="5" s="1"/>
  <c r="C68" i="5"/>
  <c r="B69" i="5"/>
  <c r="T9" i="5" s="1"/>
  <c r="C69" i="5"/>
  <c r="Z9" i="5" s="1"/>
  <c r="B70" i="5"/>
  <c r="T10" i="5" s="1"/>
  <c r="C70" i="5"/>
  <c r="B71" i="5"/>
  <c r="T11" i="5" s="1"/>
  <c r="C71" i="5"/>
  <c r="Z11" i="5" s="1"/>
  <c r="B72" i="5"/>
  <c r="C72" i="5"/>
  <c r="B73" i="5"/>
  <c r="C73" i="5"/>
  <c r="AB3" i="5" s="1"/>
  <c r="B74" i="5"/>
  <c r="V4" i="5" s="1"/>
  <c r="C74" i="5"/>
  <c r="B75" i="5"/>
  <c r="V5" i="5" s="1"/>
  <c r="C75" i="5"/>
  <c r="AB5" i="5" s="1"/>
  <c r="B76" i="5"/>
  <c r="C76" i="5"/>
  <c r="B77" i="5"/>
  <c r="C77" i="5"/>
  <c r="AB7" i="5" s="1"/>
  <c r="B78" i="5"/>
  <c r="V8" i="5" s="1"/>
  <c r="C78" i="5"/>
  <c r="B79" i="5"/>
  <c r="V9" i="5" s="1"/>
  <c r="C79" i="5"/>
  <c r="AB9" i="5" s="1"/>
  <c r="B80" i="5"/>
  <c r="C80" i="5"/>
  <c r="B81" i="5"/>
  <c r="C81" i="5"/>
  <c r="AB11" i="5" s="1"/>
  <c r="B82" i="5"/>
  <c r="Y2" i="5" s="1"/>
  <c r="C82" i="5"/>
  <c r="B83" i="5"/>
  <c r="Y3" i="5" s="1"/>
  <c r="Y12" i="5" s="1"/>
  <c r="C83" i="5"/>
  <c r="U3" i="5" s="1"/>
  <c r="B84" i="5"/>
  <c r="Y4" i="5" s="1"/>
  <c r="C84" i="5"/>
  <c r="B85" i="5"/>
  <c r="Y5" i="5" s="1"/>
  <c r="C85" i="5"/>
  <c r="U5" i="5" s="1"/>
  <c r="B86" i="5"/>
  <c r="Y6" i="5" s="1"/>
  <c r="C86" i="5"/>
  <c r="B87" i="5"/>
  <c r="Y7" i="5" s="1"/>
  <c r="C87" i="5"/>
  <c r="U7" i="5" s="1"/>
  <c r="B88" i="5"/>
  <c r="Y8" i="5" s="1"/>
  <c r="C88" i="5"/>
  <c r="B89" i="5"/>
  <c r="Y9" i="5" s="1"/>
  <c r="C89" i="5"/>
  <c r="U9" i="5" s="1"/>
  <c r="B90" i="5"/>
  <c r="Y10" i="5" s="1"/>
  <c r="C90" i="5"/>
  <c r="B91" i="5"/>
  <c r="Y11" i="5" s="1"/>
  <c r="C91" i="5"/>
  <c r="U11" i="5" s="1"/>
  <c r="B92" i="5"/>
  <c r="AA2" i="5" s="1"/>
  <c r="C92" i="5"/>
  <c r="B93" i="5"/>
  <c r="AA3" i="5" s="1"/>
  <c r="C93" i="5"/>
  <c r="W3" i="5" s="1"/>
  <c r="B94" i="5"/>
  <c r="C94" i="5"/>
  <c r="B95" i="5"/>
  <c r="C95" i="5"/>
  <c r="W5" i="5" s="1"/>
  <c r="B96" i="5"/>
  <c r="AA6" i="5" s="1"/>
  <c r="C96" i="5"/>
  <c r="B97" i="5"/>
  <c r="AA7" i="5" s="1"/>
  <c r="C97" i="5"/>
  <c r="W7" i="5" s="1"/>
  <c r="B98" i="5"/>
  <c r="C98" i="5"/>
  <c r="B99" i="5"/>
  <c r="C99" i="5"/>
  <c r="W9" i="5" s="1"/>
  <c r="B100" i="5"/>
  <c r="AA10" i="5" s="1"/>
  <c r="C100" i="5"/>
  <c r="B101" i="5"/>
  <c r="AA11" i="5" s="1"/>
  <c r="C101" i="5"/>
  <c r="W11" i="5" s="1"/>
  <c r="C2" i="5"/>
  <c r="F2" i="5" s="1"/>
  <c r="B2" i="5"/>
  <c r="F45" i="4"/>
  <c r="AJ19" i="4" s="1"/>
  <c r="L45" i="4"/>
  <c r="AJ18" i="4" s="1"/>
  <c r="R45" i="4"/>
  <c r="AJ20" i="4" s="1"/>
  <c r="X45" i="4"/>
  <c r="AJ17" i="4" s="1"/>
  <c r="AD45" i="4"/>
  <c r="AJ21" i="4" s="1"/>
  <c r="AJ5" i="4"/>
  <c r="AD41" i="4"/>
  <c r="AC41" i="4"/>
  <c r="AB41" i="4"/>
  <c r="AA41" i="4"/>
  <c r="AD40" i="4"/>
  <c r="AC40" i="4"/>
  <c r="AB40" i="4"/>
  <c r="AA40" i="4"/>
  <c r="AD39" i="4"/>
  <c r="AC39" i="4"/>
  <c r="AB39" i="4"/>
  <c r="AA39" i="4"/>
  <c r="AD38" i="4"/>
  <c r="AC38" i="4"/>
  <c r="AB38" i="4"/>
  <c r="AA38" i="4"/>
  <c r="AD37" i="4"/>
  <c r="AC37" i="4"/>
  <c r="AB37" i="4"/>
  <c r="AA37" i="4"/>
  <c r="AD36" i="4"/>
  <c r="AC36" i="4"/>
  <c r="AB36" i="4"/>
  <c r="AA36" i="4"/>
  <c r="AD35" i="4"/>
  <c r="AC35" i="4"/>
  <c r="AB35" i="4"/>
  <c r="AA35" i="4"/>
  <c r="AD34" i="4"/>
  <c r="AC34" i="4"/>
  <c r="AB34" i="4"/>
  <c r="AA34" i="4"/>
  <c r="AD33" i="4"/>
  <c r="AC33" i="4"/>
  <c r="AB33" i="4"/>
  <c r="AA33" i="4"/>
  <c r="AD32" i="4"/>
  <c r="AC32" i="4"/>
  <c r="AB32" i="4"/>
  <c r="AA32" i="4"/>
  <c r="AD31" i="4"/>
  <c r="AC31" i="4"/>
  <c r="AB31" i="4"/>
  <c r="AA31" i="4"/>
  <c r="AD30" i="4"/>
  <c r="AC30" i="4"/>
  <c r="AB30" i="4"/>
  <c r="AA30" i="4"/>
  <c r="AD29" i="4"/>
  <c r="AC29" i="4"/>
  <c r="AB29" i="4"/>
  <c r="AA29" i="4"/>
  <c r="AD28" i="4"/>
  <c r="AC28" i="4"/>
  <c r="AB28" i="4"/>
  <c r="AA28" i="4"/>
  <c r="AD27" i="4"/>
  <c r="AC27" i="4"/>
  <c r="AB27" i="4"/>
  <c r="AA27" i="4"/>
  <c r="AD26" i="4"/>
  <c r="AC26" i="4"/>
  <c r="AB26" i="4"/>
  <c r="AA26" i="4"/>
  <c r="AD25" i="4"/>
  <c r="AC25" i="4"/>
  <c r="AB25" i="4"/>
  <c r="AA25" i="4"/>
  <c r="AD24" i="4"/>
  <c r="AC24" i="4"/>
  <c r="AB24" i="4"/>
  <c r="AA24" i="4"/>
  <c r="AD23" i="4"/>
  <c r="AC23" i="4"/>
  <c r="AB23" i="4"/>
  <c r="AA23" i="4"/>
  <c r="AD22" i="4"/>
  <c r="AC22" i="4"/>
  <c r="AB22" i="4"/>
  <c r="AA22" i="4"/>
  <c r="AD21" i="4"/>
  <c r="AC21" i="4"/>
  <c r="AB21" i="4"/>
  <c r="AA21" i="4"/>
  <c r="AD20" i="4"/>
  <c r="AC20" i="4"/>
  <c r="AB20" i="4"/>
  <c r="AA20" i="4"/>
  <c r="AD19" i="4"/>
  <c r="AC19" i="4"/>
  <c r="AB19" i="4"/>
  <c r="AA19" i="4"/>
  <c r="AD18" i="4"/>
  <c r="AC18" i="4"/>
  <c r="AB18" i="4"/>
  <c r="AA18" i="4"/>
  <c r="AD17" i="4"/>
  <c r="AC17" i="4"/>
  <c r="AB17" i="4"/>
  <c r="AA17" i="4"/>
  <c r="AD16" i="4"/>
  <c r="AC16" i="4"/>
  <c r="AB16" i="4"/>
  <c r="AA16" i="4"/>
  <c r="AD15" i="4"/>
  <c r="AC15" i="4"/>
  <c r="AB15" i="4"/>
  <c r="AA15" i="4"/>
  <c r="AD14" i="4"/>
  <c r="AC14" i="4"/>
  <c r="AB14" i="4"/>
  <c r="AA14" i="4"/>
  <c r="AD13" i="4"/>
  <c r="AC13" i="4"/>
  <c r="AB13" i="4"/>
  <c r="AA13" i="4"/>
  <c r="AD12" i="4"/>
  <c r="AC12" i="4"/>
  <c r="AB12" i="4"/>
  <c r="AA12" i="4"/>
  <c r="AD11" i="4"/>
  <c r="AC11" i="4"/>
  <c r="AB11" i="4"/>
  <c r="AA11" i="4"/>
  <c r="AD10" i="4"/>
  <c r="AC10" i="4"/>
  <c r="AB10" i="4"/>
  <c r="AA10" i="4"/>
  <c r="AD9" i="4"/>
  <c r="AC9" i="4"/>
  <c r="AB9" i="4"/>
  <c r="AA9" i="4"/>
  <c r="AD8" i="4"/>
  <c r="AC8" i="4"/>
  <c r="AB8" i="4"/>
  <c r="AA8" i="4"/>
  <c r="AD7" i="4"/>
  <c r="AC7" i="4"/>
  <c r="AB7" i="4"/>
  <c r="AA7" i="4"/>
  <c r="AD6" i="4"/>
  <c r="AC6" i="4"/>
  <c r="AB6" i="4"/>
  <c r="AA6" i="4"/>
  <c r="AD5" i="4"/>
  <c r="AC5" i="4"/>
  <c r="AB5" i="4"/>
  <c r="AA5" i="4"/>
  <c r="AD4" i="4"/>
  <c r="AC4" i="4"/>
  <c r="AB4" i="4"/>
  <c r="AA4" i="4"/>
  <c r="AD3" i="4"/>
  <c r="AC3" i="4"/>
  <c r="AB3" i="4"/>
  <c r="AA3" i="4"/>
  <c r="AD2" i="4"/>
  <c r="AD44" i="4" s="1"/>
  <c r="AJ6" i="4" s="1"/>
  <c r="AC2" i="4"/>
  <c r="AC44" i="4" s="1"/>
  <c r="AI6" i="4" s="1"/>
  <c r="AB2" i="4"/>
  <c r="AA2" i="4"/>
  <c r="AA42" i="4" s="1"/>
  <c r="X41" i="4"/>
  <c r="W41" i="4"/>
  <c r="V41" i="4"/>
  <c r="U41" i="4"/>
  <c r="X40" i="4"/>
  <c r="W40" i="4"/>
  <c r="V40" i="4"/>
  <c r="U40" i="4"/>
  <c r="X39" i="4"/>
  <c r="W39" i="4"/>
  <c r="V39" i="4"/>
  <c r="U39" i="4"/>
  <c r="X38" i="4"/>
  <c r="W38" i="4"/>
  <c r="V38" i="4"/>
  <c r="U38" i="4"/>
  <c r="X37" i="4"/>
  <c r="W37" i="4"/>
  <c r="V37" i="4"/>
  <c r="U37" i="4"/>
  <c r="X36" i="4"/>
  <c r="W36" i="4"/>
  <c r="V36" i="4"/>
  <c r="U36" i="4"/>
  <c r="X35" i="4"/>
  <c r="W35" i="4"/>
  <c r="V35" i="4"/>
  <c r="U35" i="4"/>
  <c r="X34" i="4"/>
  <c r="W34" i="4"/>
  <c r="V34" i="4"/>
  <c r="U34" i="4"/>
  <c r="X33" i="4"/>
  <c r="W33" i="4"/>
  <c r="V33" i="4"/>
  <c r="U33" i="4"/>
  <c r="X32" i="4"/>
  <c r="W32" i="4"/>
  <c r="V32" i="4"/>
  <c r="U32" i="4"/>
  <c r="X31" i="4"/>
  <c r="W31" i="4"/>
  <c r="V31" i="4"/>
  <c r="U31" i="4"/>
  <c r="X30" i="4"/>
  <c r="W30" i="4"/>
  <c r="V30" i="4"/>
  <c r="U30" i="4"/>
  <c r="X29" i="4"/>
  <c r="W29" i="4"/>
  <c r="V29" i="4"/>
  <c r="U29" i="4"/>
  <c r="X28" i="4"/>
  <c r="W28" i="4"/>
  <c r="V28" i="4"/>
  <c r="U28" i="4"/>
  <c r="X27" i="4"/>
  <c r="W27" i="4"/>
  <c r="V27" i="4"/>
  <c r="U27" i="4"/>
  <c r="X26" i="4"/>
  <c r="W26" i="4"/>
  <c r="V26" i="4"/>
  <c r="U26" i="4"/>
  <c r="X25" i="4"/>
  <c r="W25" i="4"/>
  <c r="V25" i="4"/>
  <c r="U25" i="4"/>
  <c r="X24" i="4"/>
  <c r="W24" i="4"/>
  <c r="V24" i="4"/>
  <c r="U24" i="4"/>
  <c r="X23" i="4"/>
  <c r="W23" i="4"/>
  <c r="V23" i="4"/>
  <c r="U23" i="4"/>
  <c r="X22" i="4"/>
  <c r="W22" i="4"/>
  <c r="V22" i="4"/>
  <c r="U22" i="4"/>
  <c r="X21" i="4"/>
  <c r="W21" i="4"/>
  <c r="V21" i="4"/>
  <c r="U21" i="4"/>
  <c r="X20" i="4"/>
  <c r="W20" i="4"/>
  <c r="V20" i="4"/>
  <c r="U20" i="4"/>
  <c r="X19" i="4"/>
  <c r="W19" i="4"/>
  <c r="V19" i="4"/>
  <c r="U19" i="4"/>
  <c r="X18" i="4"/>
  <c r="W18" i="4"/>
  <c r="V18" i="4"/>
  <c r="U18" i="4"/>
  <c r="X17" i="4"/>
  <c r="W17" i="4"/>
  <c r="V17" i="4"/>
  <c r="U17" i="4"/>
  <c r="X16" i="4"/>
  <c r="W16" i="4"/>
  <c r="V16" i="4"/>
  <c r="U16" i="4"/>
  <c r="X15" i="4"/>
  <c r="W15" i="4"/>
  <c r="V15" i="4"/>
  <c r="U15" i="4"/>
  <c r="X14" i="4"/>
  <c r="W14" i="4"/>
  <c r="V14" i="4"/>
  <c r="U14" i="4"/>
  <c r="X13" i="4"/>
  <c r="W13" i="4"/>
  <c r="V13" i="4"/>
  <c r="U13" i="4"/>
  <c r="X12" i="4"/>
  <c r="W12" i="4"/>
  <c r="V12" i="4"/>
  <c r="U12" i="4"/>
  <c r="X11" i="4"/>
  <c r="W11" i="4"/>
  <c r="V11" i="4"/>
  <c r="U11" i="4"/>
  <c r="X10" i="4"/>
  <c r="W10" i="4"/>
  <c r="V10" i="4"/>
  <c r="U10" i="4"/>
  <c r="X9" i="4"/>
  <c r="W9" i="4"/>
  <c r="V9" i="4"/>
  <c r="U9" i="4"/>
  <c r="X8" i="4"/>
  <c r="W8" i="4"/>
  <c r="V8" i="4"/>
  <c r="U8" i="4"/>
  <c r="X7" i="4"/>
  <c r="W7" i="4"/>
  <c r="V7" i="4"/>
  <c r="U7" i="4"/>
  <c r="X6" i="4"/>
  <c r="W6" i="4"/>
  <c r="V6" i="4"/>
  <c r="U6" i="4"/>
  <c r="X5" i="4"/>
  <c r="W5" i="4"/>
  <c r="V5" i="4"/>
  <c r="U5" i="4"/>
  <c r="X4" i="4"/>
  <c r="W4" i="4"/>
  <c r="V4" i="4"/>
  <c r="U4" i="4"/>
  <c r="X3" i="4"/>
  <c r="W3" i="4"/>
  <c r="V3" i="4"/>
  <c r="U3" i="4"/>
  <c r="X2" i="4"/>
  <c r="X44" i="4" s="1"/>
  <c r="W2" i="4"/>
  <c r="W44" i="4" s="1"/>
  <c r="AI2" i="4" s="1"/>
  <c r="V2" i="4"/>
  <c r="V44" i="4" s="1"/>
  <c r="U2" i="4"/>
  <c r="U43" i="4" s="1"/>
  <c r="R41" i="4"/>
  <c r="Q41" i="4"/>
  <c r="P41" i="4"/>
  <c r="O41" i="4"/>
  <c r="R40" i="4"/>
  <c r="Q40" i="4"/>
  <c r="P40" i="4"/>
  <c r="O40" i="4"/>
  <c r="R39" i="4"/>
  <c r="Q39" i="4"/>
  <c r="P39" i="4"/>
  <c r="O39" i="4"/>
  <c r="R38" i="4"/>
  <c r="Q38" i="4"/>
  <c r="P38" i="4"/>
  <c r="O38" i="4"/>
  <c r="R37" i="4"/>
  <c r="Q37" i="4"/>
  <c r="P37" i="4"/>
  <c r="O37" i="4"/>
  <c r="R36" i="4"/>
  <c r="Q36" i="4"/>
  <c r="P36" i="4"/>
  <c r="O36" i="4"/>
  <c r="R35" i="4"/>
  <c r="Q35" i="4"/>
  <c r="P35" i="4"/>
  <c r="O35" i="4"/>
  <c r="R34" i="4"/>
  <c r="Q34" i="4"/>
  <c r="P34" i="4"/>
  <c r="O34" i="4"/>
  <c r="R33" i="4"/>
  <c r="Q33" i="4"/>
  <c r="P33" i="4"/>
  <c r="O33" i="4"/>
  <c r="R32" i="4"/>
  <c r="Q32" i="4"/>
  <c r="P32" i="4"/>
  <c r="O32" i="4"/>
  <c r="R31" i="4"/>
  <c r="Q31" i="4"/>
  <c r="P31" i="4"/>
  <c r="O31" i="4"/>
  <c r="R30" i="4"/>
  <c r="Q30" i="4"/>
  <c r="P30" i="4"/>
  <c r="O30" i="4"/>
  <c r="R29" i="4"/>
  <c r="Q29" i="4"/>
  <c r="P29" i="4"/>
  <c r="O29" i="4"/>
  <c r="R28" i="4"/>
  <c r="Q28" i="4"/>
  <c r="P28" i="4"/>
  <c r="O28" i="4"/>
  <c r="R27" i="4"/>
  <c r="Q27" i="4"/>
  <c r="P27" i="4"/>
  <c r="O27" i="4"/>
  <c r="R26" i="4"/>
  <c r="Q26" i="4"/>
  <c r="P26" i="4"/>
  <c r="O26" i="4"/>
  <c r="R25" i="4"/>
  <c r="Q25" i="4"/>
  <c r="P25" i="4"/>
  <c r="O25" i="4"/>
  <c r="R24" i="4"/>
  <c r="Q24" i="4"/>
  <c r="P24" i="4"/>
  <c r="O24" i="4"/>
  <c r="R23" i="4"/>
  <c r="Q23" i="4"/>
  <c r="P23" i="4"/>
  <c r="O23" i="4"/>
  <c r="R22" i="4"/>
  <c r="Q22" i="4"/>
  <c r="P22" i="4"/>
  <c r="O22" i="4"/>
  <c r="R21" i="4"/>
  <c r="Q21" i="4"/>
  <c r="P21" i="4"/>
  <c r="O21" i="4"/>
  <c r="R20" i="4"/>
  <c r="Q20" i="4"/>
  <c r="P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R16" i="4"/>
  <c r="Q16" i="4"/>
  <c r="P16" i="4"/>
  <c r="O16" i="4"/>
  <c r="R15" i="4"/>
  <c r="Q15" i="4"/>
  <c r="P15" i="4"/>
  <c r="O15" i="4"/>
  <c r="R14" i="4"/>
  <c r="Q14" i="4"/>
  <c r="P14" i="4"/>
  <c r="O14" i="4"/>
  <c r="R13" i="4"/>
  <c r="Q13" i="4"/>
  <c r="P13" i="4"/>
  <c r="O13" i="4"/>
  <c r="R12" i="4"/>
  <c r="Q12" i="4"/>
  <c r="P12" i="4"/>
  <c r="O12" i="4"/>
  <c r="R11" i="4"/>
  <c r="Q11" i="4"/>
  <c r="P11" i="4"/>
  <c r="O11" i="4"/>
  <c r="R10" i="4"/>
  <c r="Q10" i="4"/>
  <c r="P10" i="4"/>
  <c r="O10" i="4"/>
  <c r="R9" i="4"/>
  <c r="Q9" i="4"/>
  <c r="P9" i="4"/>
  <c r="O9" i="4"/>
  <c r="R8" i="4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R4" i="4"/>
  <c r="Q4" i="4"/>
  <c r="P4" i="4"/>
  <c r="O4" i="4"/>
  <c r="R3" i="4"/>
  <c r="Q3" i="4"/>
  <c r="P3" i="4"/>
  <c r="O3" i="4"/>
  <c r="R2" i="4"/>
  <c r="R44" i="4" s="1"/>
  <c r="Q2" i="4"/>
  <c r="Q44" i="4" s="1"/>
  <c r="P2" i="4"/>
  <c r="P44" i="4" s="1"/>
  <c r="AH5" i="4" s="1"/>
  <c r="O2" i="4"/>
  <c r="L41" i="4"/>
  <c r="K41" i="4"/>
  <c r="J41" i="4"/>
  <c r="I41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L44" i="4" s="1"/>
  <c r="K2" i="4"/>
  <c r="K44" i="4" s="1"/>
  <c r="J2" i="4"/>
  <c r="J44" i="4" s="1"/>
  <c r="I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F44" i="4" s="1"/>
  <c r="E2" i="4"/>
  <c r="E44" i="4" s="1"/>
  <c r="D2" i="4"/>
  <c r="D42" i="4" s="1"/>
  <c r="AH4" i="4" s="1"/>
  <c r="C2" i="4"/>
  <c r="C43" i="4" s="1"/>
  <c r="E44" i="3"/>
  <c r="F41" i="3"/>
  <c r="C41" i="3"/>
  <c r="C31" i="3"/>
  <c r="E2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40" i="3"/>
  <c r="D2" i="3"/>
  <c r="D42" i="3" s="1"/>
  <c r="D3" i="3"/>
  <c r="D4" i="3"/>
  <c r="D44" i="3" s="1"/>
  <c r="D5" i="3"/>
  <c r="D43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E2" i="3"/>
  <c r="E43" i="3" s="1"/>
  <c r="E3" i="3"/>
  <c r="E42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F2" i="3"/>
  <c r="F44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C3" i="3"/>
  <c r="C4" i="3"/>
  <c r="C5" i="3"/>
  <c r="C6" i="3"/>
  <c r="C7" i="3"/>
  <c r="C8" i="3"/>
  <c r="C9" i="3"/>
  <c r="C10" i="3"/>
  <c r="C11" i="3"/>
  <c r="C2" i="3"/>
  <c r="C42" i="3" s="1"/>
  <c r="AJ25" i="4" l="1"/>
  <c r="AJ24" i="4"/>
  <c r="AJ27" i="4"/>
  <c r="AJ28" i="4"/>
  <c r="F13" i="5"/>
  <c r="F12" i="5"/>
  <c r="F14" i="5"/>
  <c r="F22" i="5" s="1"/>
  <c r="AA13" i="5"/>
  <c r="AA14" i="5"/>
  <c r="G24" i="5" s="1"/>
  <c r="AA12" i="5"/>
  <c r="Q14" i="5"/>
  <c r="G23" i="5" s="1"/>
  <c r="Q13" i="5"/>
  <c r="Q12" i="5"/>
  <c r="G14" i="5"/>
  <c r="G22" i="5" s="1"/>
  <c r="G13" i="5"/>
  <c r="G12" i="5"/>
  <c r="W12" i="5"/>
  <c r="AH12" i="4"/>
  <c r="AH9" i="4"/>
  <c r="U14" i="5"/>
  <c r="F20" i="5" s="1"/>
  <c r="AB13" i="5"/>
  <c r="K14" i="5"/>
  <c r="F21" i="5" s="1"/>
  <c r="P14" i="5"/>
  <c r="F23" i="5" s="1"/>
  <c r="O42" i="4"/>
  <c r="M14" i="5"/>
  <c r="H21" i="5" s="1"/>
  <c r="C43" i="3"/>
  <c r="F42" i="3"/>
  <c r="AB44" i="4"/>
  <c r="AH6" i="4" s="1"/>
  <c r="AH13" i="4" s="1"/>
  <c r="E45" i="4"/>
  <c r="AI19" i="4" s="1"/>
  <c r="L14" i="5"/>
  <c r="G21" i="5" s="1"/>
  <c r="L12" i="5"/>
  <c r="V14" i="5"/>
  <c r="G20" i="5" s="1"/>
  <c r="V12" i="5"/>
  <c r="M12" i="5"/>
  <c r="W13" i="5"/>
  <c r="L13" i="5"/>
  <c r="G56" i="6"/>
  <c r="G55" i="6"/>
  <c r="G54" i="6"/>
  <c r="G57" i="6"/>
  <c r="C44" i="3"/>
  <c r="AC45" i="4"/>
  <c r="AI21" i="4" s="1"/>
  <c r="W45" i="4"/>
  <c r="AI17" i="4" s="1"/>
  <c r="Q45" i="4"/>
  <c r="AI20" i="4" s="1"/>
  <c r="K45" i="4"/>
  <c r="AI18" i="4" s="1"/>
  <c r="D45" i="4"/>
  <c r="AH19" i="4" s="1"/>
  <c r="H14" i="5"/>
  <c r="H22" i="5" s="1"/>
  <c r="R14" i="5"/>
  <c r="H23" i="5" s="1"/>
  <c r="K13" i="5"/>
  <c r="K12" i="5"/>
  <c r="AB14" i="5"/>
  <c r="H24" i="5" s="1"/>
  <c r="AB12" i="5"/>
  <c r="U13" i="5"/>
  <c r="U12" i="5"/>
  <c r="H12" i="5"/>
  <c r="V13" i="5"/>
  <c r="H13" i="5"/>
  <c r="E54" i="6"/>
  <c r="E57" i="6"/>
  <c r="E56" i="6"/>
  <c r="E55" i="6"/>
  <c r="I44" i="4"/>
  <c r="I45" i="4"/>
  <c r="AG18" i="4" s="1"/>
  <c r="C45" i="4"/>
  <c r="AG19" i="4" s="1"/>
  <c r="AA45" i="4"/>
  <c r="AG21" i="4" s="1"/>
  <c r="U45" i="4"/>
  <c r="AG17" i="4" s="1"/>
  <c r="O45" i="4"/>
  <c r="AG20" i="4" s="1"/>
  <c r="E14" i="5"/>
  <c r="E22" i="5" s="1"/>
  <c r="E13" i="5"/>
  <c r="P13" i="5"/>
  <c r="P12" i="5"/>
  <c r="Z14" i="5"/>
  <c r="F24" i="5" s="1"/>
  <c r="Z13" i="5"/>
  <c r="Z12" i="5"/>
  <c r="W14" i="5"/>
  <c r="H20" i="5" s="1"/>
  <c r="M13" i="5"/>
  <c r="F43" i="3"/>
  <c r="AB45" i="4"/>
  <c r="AH21" i="4" s="1"/>
  <c r="V45" i="4"/>
  <c r="AH17" i="4" s="1"/>
  <c r="P45" i="4"/>
  <c r="AH20" i="4" s="1"/>
  <c r="J45" i="4"/>
  <c r="AH18" i="4" s="1"/>
  <c r="Y13" i="5"/>
  <c r="T13" i="5"/>
  <c r="T12" i="5"/>
  <c r="T14" i="5"/>
  <c r="E20" i="5" s="1"/>
  <c r="O13" i="5"/>
  <c r="O12" i="5"/>
  <c r="J13" i="5"/>
  <c r="J12" i="5"/>
  <c r="J14" i="5"/>
  <c r="E21" i="5" s="1"/>
  <c r="E12" i="5"/>
  <c r="R12" i="5"/>
  <c r="R13" i="5"/>
  <c r="O14" i="5"/>
  <c r="E23" i="5" s="1"/>
  <c r="D56" i="6"/>
  <c r="D55" i="6"/>
  <c r="D54" i="6"/>
  <c r="F55" i="6"/>
  <c r="F54" i="6"/>
  <c r="F57" i="6"/>
  <c r="F56" i="6"/>
  <c r="AA44" i="4"/>
  <c r="AG6" i="4" s="1"/>
  <c r="AB42" i="4"/>
  <c r="AB43" i="4"/>
  <c r="AA43" i="4"/>
  <c r="AC42" i="4"/>
  <c r="AC43" i="4"/>
  <c r="AD42" i="4"/>
  <c r="AD43" i="4"/>
  <c r="U44" i="4"/>
  <c r="V42" i="4"/>
  <c r="AH2" i="4" s="1"/>
  <c r="V43" i="4"/>
  <c r="W42" i="4"/>
  <c r="W43" i="4"/>
  <c r="U42" i="4"/>
  <c r="AG2" i="4" s="1"/>
  <c r="X42" i="4"/>
  <c r="AJ2" i="4" s="1"/>
  <c r="X43" i="4"/>
  <c r="O44" i="4"/>
  <c r="AG5" i="4" s="1"/>
  <c r="P42" i="4"/>
  <c r="P43" i="4"/>
  <c r="O43" i="4"/>
  <c r="Q42" i="4"/>
  <c r="AI5" i="4" s="1"/>
  <c r="Q43" i="4"/>
  <c r="R42" i="4"/>
  <c r="R43" i="4"/>
  <c r="I43" i="4"/>
  <c r="I42" i="4"/>
  <c r="AG3" i="4" s="1"/>
  <c r="J42" i="4"/>
  <c r="AH3" i="4" s="1"/>
  <c r="AH10" i="4" s="1"/>
  <c r="J43" i="4"/>
  <c r="K42" i="4"/>
  <c r="AI3" i="4" s="1"/>
  <c r="K43" i="4"/>
  <c r="L42" i="4"/>
  <c r="AJ3" i="4" s="1"/>
  <c r="L43" i="4"/>
  <c r="C42" i="4"/>
  <c r="AG4" i="4" s="1"/>
  <c r="D44" i="4"/>
  <c r="C44" i="4"/>
  <c r="D43" i="4"/>
  <c r="E42" i="4"/>
  <c r="AI4" i="4" s="1"/>
  <c r="E43" i="4"/>
  <c r="F42" i="4"/>
  <c r="AJ4" i="4" s="1"/>
  <c r="F43" i="4"/>
  <c r="AI24" i="4" l="1"/>
  <c r="AI28" i="4"/>
  <c r="AI25" i="4"/>
  <c r="AI27" i="4"/>
  <c r="L24" i="5"/>
  <c r="Q22" i="5"/>
  <c r="K24" i="5"/>
  <c r="K23" i="5"/>
  <c r="K20" i="5"/>
  <c r="K21" i="5"/>
  <c r="AG28" i="4"/>
  <c r="AG27" i="4"/>
  <c r="AG25" i="4"/>
  <c r="AG24" i="4"/>
  <c r="E60" i="6"/>
  <c r="F26" i="5" s="1"/>
  <c r="R21" i="5" s="1"/>
  <c r="F31" i="5"/>
  <c r="S20" i="5"/>
  <c r="L23" i="5"/>
  <c r="L21" i="5"/>
  <c r="L20" i="5"/>
  <c r="H31" i="5"/>
  <c r="G60" i="6"/>
  <c r="H26" i="5" s="1"/>
  <c r="T21" i="5" s="1"/>
  <c r="AJ13" i="4"/>
  <c r="AJ9" i="4"/>
  <c r="AJ12" i="4"/>
  <c r="AJ10" i="4"/>
  <c r="D60" i="6"/>
  <c r="E26" i="5" s="1"/>
  <c r="Q24" i="5" s="1"/>
  <c r="E31" i="5"/>
  <c r="N24" i="5"/>
  <c r="N20" i="5"/>
  <c r="N23" i="5"/>
  <c r="N21" i="5"/>
  <c r="S22" i="5"/>
  <c r="M23" i="5"/>
  <c r="M21" i="5"/>
  <c r="M24" i="5"/>
  <c r="M20" i="5"/>
  <c r="F60" i="6"/>
  <c r="G26" i="5" s="1"/>
  <c r="S23" i="5" s="1"/>
  <c r="G31" i="5"/>
  <c r="AI12" i="4"/>
  <c r="AI13" i="4"/>
  <c r="AI10" i="4"/>
  <c r="AI9" i="4"/>
  <c r="AG10" i="4"/>
  <c r="AG9" i="4"/>
  <c r="AG13" i="4"/>
  <c r="AG12" i="4"/>
  <c r="Q23" i="5"/>
  <c r="Q21" i="5"/>
  <c r="AH28" i="4"/>
  <c r="AH27" i="4"/>
  <c r="AH24" i="4"/>
  <c r="AH25" i="4"/>
  <c r="S21" i="5"/>
  <c r="S24" i="5"/>
  <c r="T20" i="5" l="1"/>
  <c r="T22" i="5"/>
  <c r="R22" i="5"/>
  <c r="T24" i="5"/>
  <c r="Q20" i="5"/>
  <c r="T23" i="5"/>
  <c r="R24" i="5"/>
  <c r="R20" i="5"/>
  <c r="R23" i="5"/>
</calcChain>
</file>

<file path=xl/sharedStrings.xml><?xml version="1.0" encoding="utf-8"?>
<sst xmlns="http://schemas.openxmlformats.org/spreadsheetml/2006/main" count="2502" uniqueCount="1062">
  <si>
    <t xml:space="preserve"> 1045.84     0.00   O </t>
  </si>
  <si>
    <t xml:space="preserve"> 1043.67     0.00   O </t>
  </si>
  <si>
    <t xml:space="preserve"> 1044.02     0.00   O </t>
  </si>
  <si>
    <t xml:space="preserve"> 1103.03     0.00   O </t>
  </si>
  <si>
    <t xml:space="preserve"> 1066.75     0.00   E </t>
  </si>
  <si>
    <t xml:space="preserve"> 1068.57     0.00   E </t>
  </si>
  <si>
    <t xml:space="preserve"> 1066.72     0.00   E </t>
  </si>
  <si>
    <t xml:space="preserve"> 1092.52     0.00   E </t>
  </si>
  <si>
    <t xml:space="preserve"> 1066.13     0.00   E </t>
  </si>
  <si>
    <t xml:space="preserve"> 1066.39     0.00   E </t>
  </si>
  <si>
    <t xml:space="preserve"> 1087.66     0.00   N </t>
  </si>
  <si>
    <t xml:space="preserve"> 1088.57     0.00   N </t>
  </si>
  <si>
    <t xml:space="preserve"> 1088.21     0.00   N </t>
  </si>
  <si>
    <t xml:space="preserve"> 1090.39     0.00   N </t>
  </si>
  <si>
    <t xml:space="preserve"> 1113.43     0.00   N </t>
  </si>
  <si>
    <t xml:space="preserve"> 1065.22     0.00   S </t>
  </si>
  <si>
    <t xml:space="preserve"> 1064.93     0.00   S </t>
  </si>
  <si>
    <t xml:space="preserve"> 1065.48     0.00   S </t>
  </si>
  <si>
    <t xml:space="preserve"> 1076.66     0.00   S </t>
  </si>
  <si>
    <t>O</t>
  </si>
  <si>
    <t>E</t>
  </si>
  <si>
    <t>N</t>
  </si>
  <si>
    <t>S</t>
  </si>
  <si>
    <t>PROM</t>
  </si>
  <si>
    <t>DESV</t>
  </si>
  <si>
    <t>MODA</t>
  </si>
  <si>
    <t xml:space="preserve"> 1044.57     0.00   O </t>
  </si>
  <si>
    <t xml:space="preserve"> 1039.35     0.00   O </t>
  </si>
  <si>
    <t xml:space="preserve"> 1043.95     0.00   O </t>
  </si>
  <si>
    <t xml:space="preserve"> 1044.00     0.00   O </t>
  </si>
  <si>
    <t xml:space="preserve"> 1044.02     0.00  O </t>
  </si>
  <si>
    <t xml:space="preserve"> 1103.94     0.00   O </t>
  </si>
  <si>
    <t xml:space="preserve"> 1044.93     0.00   O </t>
  </si>
  <si>
    <t xml:space="preserve"> 1015.71     0.00   O </t>
  </si>
  <si>
    <t xml:space="preserve"> 1126.66     0.00   E </t>
  </si>
  <si>
    <t xml:space="preserve"> 1069.48     0.00   E </t>
  </si>
  <si>
    <t xml:space="preserve"> 1067.63     0.00   E </t>
  </si>
  <si>
    <t xml:space="preserve"> 1067.66     0.00   E </t>
  </si>
  <si>
    <t xml:space="preserve"> 1093.43     0.00   E </t>
  </si>
  <si>
    <t xml:space="preserve"> 1092.85     0.00   E </t>
  </si>
  <si>
    <t xml:space="preserve"> 1067.03     0.00   E </t>
  </si>
  <si>
    <t xml:space="preserve"> 1067.97     0.00   E </t>
  </si>
  <si>
    <t xml:space="preserve"> 1067.30     0.00   E </t>
  </si>
  <si>
    <t xml:space="preserve"> 1042.18     0.00   E </t>
  </si>
  <si>
    <t xml:space="preserve"> 1066.67     0.00   E </t>
  </si>
  <si>
    <t xml:space="preserve"> 1042.20     0.00   E </t>
  </si>
  <si>
    <t xml:space="preserve"> 1125.59     0.00   E </t>
  </si>
  <si>
    <t xml:space="preserve"> 1126.52     0.00   E </t>
  </si>
  <si>
    <t xml:space="preserve"> 1040.75     0.00   E </t>
  </si>
  <si>
    <t xml:space="preserve"> 1089.76     0.00   N </t>
  </si>
  <si>
    <t xml:space="preserve"> 1089.79     0.00   N </t>
  </si>
  <si>
    <t xml:space="preserve"> 1090.64     0.00   N </t>
  </si>
  <si>
    <t xml:space="preserve"> 1088.88     0.00   N </t>
  </si>
  <si>
    <t xml:space="preserve"> 1087.58     0.00   N </t>
  </si>
  <si>
    <t xml:space="preserve"> 1088.49     0.00   N </t>
  </si>
  <si>
    <t xml:space="preserve"> 1070.59     0.00   N </t>
  </si>
  <si>
    <t xml:space="preserve"> 1062.47     0.00   N </t>
  </si>
  <si>
    <t xml:space="preserve"> 1063.09     0.00   N </t>
  </si>
  <si>
    <t xml:space="preserve"> 1069.86     0.00   N </t>
  </si>
  <si>
    <t xml:space="preserve"> 1088.54     0.00   N </t>
  </si>
  <si>
    <t xml:space="preserve"> 1046.22     0.00   N </t>
  </si>
  <si>
    <t xml:space="preserve"> 1067.66     0.00   S </t>
  </si>
  <si>
    <t xml:space="preserve"> 1090.70     0.00   S </t>
  </si>
  <si>
    <t xml:space="preserve"> 1067.03     0.00   S </t>
  </si>
  <si>
    <t xml:space="preserve"> 1065.84     0.00   S </t>
  </si>
  <si>
    <t xml:space="preserve"> 1065.82     0.00   S </t>
  </si>
  <si>
    <t xml:space="preserve"> 1065.73     0.00   S </t>
  </si>
  <si>
    <t xml:space="preserve"> 1064.86     0.00   S </t>
  </si>
  <si>
    <t xml:space="preserve"> 1034.78     0.00   S </t>
  </si>
  <si>
    <t xml:space="preserve"> 1066.75     0.00   S </t>
  </si>
  <si>
    <t xml:space="preserve"> 1067.91     0.00   S </t>
  </si>
  <si>
    <t xml:space="preserve"> 1043.11     0.00   O </t>
  </si>
  <si>
    <t xml:space="preserve"> 1043.09     0.00   O </t>
  </si>
  <si>
    <t xml:space="preserve"> 1042.76     0.00   O </t>
  </si>
  <si>
    <t xml:space="preserve"> 1017.12     0.00   O </t>
  </si>
  <si>
    <t xml:space="preserve"> 1068.93     0.00   O </t>
  </si>
  <si>
    <t xml:space="preserve"> 1042.49     0.00   O </t>
  </si>
  <si>
    <t xml:space="preserve"> 1068.02     0.00   O </t>
  </si>
  <si>
    <t xml:space="preserve"> 1067.97     0.00   O </t>
  </si>
  <si>
    <t xml:space="preserve"> 1042.20     0.00   O </t>
  </si>
  <si>
    <t xml:space="preserve"> 1016.21     0.00   O </t>
  </si>
  <si>
    <t xml:space="preserve"> 1042.20     0.00   O 2</t>
  </si>
  <si>
    <t xml:space="preserve"> 1065.82     0.00   E </t>
  </si>
  <si>
    <t xml:space="preserve"> 1065.84     0.00   E </t>
  </si>
  <si>
    <t xml:space="preserve"> 1124.85     0.00   E </t>
  </si>
  <si>
    <t xml:space="preserve"> 1065.48     0.00   E </t>
  </si>
  <si>
    <t xml:space="preserve"> 1065.77     0.00   E </t>
  </si>
  <si>
    <t xml:space="preserve"> 1066.15     0.00   E </t>
  </si>
  <si>
    <t xml:space="preserve"> 1090.07     0.00   E </t>
  </si>
  <si>
    <t xml:space="preserve"> 1039.58     0.00   E </t>
  </si>
  <si>
    <t xml:space="preserve"> 1040.39     0.00   E </t>
  </si>
  <si>
    <t xml:space="preserve"> 1090.70     0.00   E </t>
  </si>
  <si>
    <t xml:space="preserve"> 1090.13     0.00   E </t>
  </si>
  <si>
    <t xml:space="preserve"> 1064.31     0.00   E </t>
  </si>
  <si>
    <t xml:space="preserve"> 1065.11     0.00   E </t>
  </si>
  <si>
    <t xml:space="preserve"> 1064.93     0.00   E </t>
  </si>
  <si>
    <t xml:space="preserve"> 1065.84     0.00   E 2</t>
  </si>
  <si>
    <t xml:space="preserve"> 1074.68     0.00   N </t>
  </si>
  <si>
    <t xml:space="preserve"> 1086.75     0.00   N </t>
  </si>
  <si>
    <t xml:space="preserve"> 1086.72     0.00   N </t>
  </si>
  <si>
    <t xml:space="preserve"> 1089.48     0.00   N </t>
  </si>
  <si>
    <t xml:space="preserve"> 1088.85     0.00   N </t>
  </si>
  <si>
    <t xml:space="preserve"> 1044.41     0.00   N </t>
  </si>
  <si>
    <t xml:space="preserve"> 1086.12     0.00   N </t>
  </si>
  <si>
    <t xml:space="preserve"> 1087.63     0.00   N </t>
  </si>
  <si>
    <t xml:space="preserve"> 1087.01     0.00   N </t>
  </si>
  <si>
    <t xml:space="preserve"> 1087.35     0.00   N </t>
  </si>
  <si>
    <t xml:space="preserve"> 1087.97     0.00   N </t>
  </si>
  <si>
    <t xml:space="preserve"> 1086.10     0.00   N </t>
  </si>
  <si>
    <t xml:space="preserve"> 1111.94     0.00   N </t>
  </si>
  <si>
    <t xml:space="preserve"> 1112.52     0.00   N 2</t>
  </si>
  <si>
    <t xml:space="preserve"> 1089.17     0.00   S </t>
  </si>
  <si>
    <t xml:space="preserve"> 1088.88     0.00   S </t>
  </si>
  <si>
    <t xml:space="preserve"> 1045.32     0.00   S </t>
  </si>
  <si>
    <t xml:space="preserve"> 1064.00     0.00   S </t>
  </si>
  <si>
    <t xml:space="preserve"> 1064.02     0.00   S </t>
  </si>
  <si>
    <t xml:space="preserve"> 1063.67     0.00   S </t>
  </si>
  <si>
    <t xml:space="preserve"> 1051.21     0.00   S </t>
  </si>
  <si>
    <t xml:space="preserve"> 1064.58     0.00   S </t>
  </si>
  <si>
    <t xml:space="preserve"> 1075.75     0.00   S </t>
  </si>
  <si>
    <t xml:space="preserve"> 1063.91     0.00   S </t>
  </si>
  <si>
    <t xml:space="preserve"> 1033.90     0.00   S </t>
  </si>
  <si>
    <t xml:space="preserve"> 1063.95     0.00   S </t>
  </si>
  <si>
    <t xml:space="preserve"> 1064.02     0.00   S 2</t>
  </si>
  <si>
    <t xml:space="preserve"> 1039.12     0.00   O </t>
  </si>
  <si>
    <t xml:space="preserve"> 1039.48     0.00   O </t>
  </si>
  <si>
    <t xml:space="preserve"> 1040.39     0.00   O </t>
  </si>
  <si>
    <t xml:space="preserve"> 1040.03     0.00   O </t>
  </si>
  <si>
    <t xml:space="preserve"> 1038.57     0.00   O </t>
  </si>
  <si>
    <t xml:space="preserve"> 1098.48     0.00   O </t>
  </si>
  <si>
    <t xml:space="preserve"> 1013.48     0.00   O </t>
  </si>
  <si>
    <t xml:space="preserve"> 1038.57     0.00   O 2</t>
  </si>
  <si>
    <t xml:space="preserve"> 1088.88     0.00   E </t>
  </si>
  <si>
    <t xml:space="preserve"> 1063.40     0.00   E </t>
  </si>
  <si>
    <t xml:space="preserve"> 1062.20     0.00   E </t>
  </si>
  <si>
    <t xml:space="preserve"> 1061.85     0.00   E </t>
  </si>
  <si>
    <t xml:space="preserve"> 1062.13     0.00   E </t>
  </si>
  <si>
    <t xml:space="preserve"> 1063.11     0.00   E </t>
  </si>
  <si>
    <t xml:space="preserve"> 1062.76     0.00   E </t>
  </si>
  <si>
    <t xml:space="preserve"> 1062.18     0.00   E </t>
  </si>
  <si>
    <t xml:space="preserve"> 1122.12     0.00   E </t>
  </si>
  <si>
    <t xml:space="preserve"> 1063.00     0.00   E </t>
  </si>
  <si>
    <t xml:space="preserve"> 1064.02     0.00   E </t>
  </si>
  <si>
    <t xml:space="preserve"> 1063.04     0.00   E </t>
  </si>
  <si>
    <t xml:space="preserve"> 1087.97     0.00   E </t>
  </si>
  <si>
    <t xml:space="preserve"> 1062.46     0.00   E </t>
  </si>
  <si>
    <t xml:space="preserve"> 1062.10     0.00   E </t>
  </si>
  <si>
    <t xml:space="preserve"> 1064.02     0.00   E 2</t>
  </si>
  <si>
    <t xml:space="preserve"> 1084.02     0.00   N </t>
  </si>
  <si>
    <t xml:space="preserve"> 1084.00     0.00   N </t>
  </si>
  <si>
    <t xml:space="preserve"> 1085.84     0.00   N </t>
  </si>
  <si>
    <t xml:space="preserve"> 1083.11     0.00   N </t>
  </si>
  <si>
    <t xml:space="preserve"> 1082.93     0.00   N </t>
  </si>
  <si>
    <t xml:space="preserve"> 1059.29     0.00   N </t>
  </si>
  <si>
    <t xml:space="preserve"> 1083.91     0.00   N </t>
  </si>
  <si>
    <t xml:space="preserve"> 1109.79     0.00   N </t>
  </si>
  <si>
    <t xml:space="preserve"> 1084.67     0.00   N </t>
  </si>
  <si>
    <t xml:space="preserve"> 1083.40     0.00   N </t>
  </si>
  <si>
    <t xml:space="preserve"> 1108.88     0.00   N </t>
  </si>
  <si>
    <t xml:space="preserve"> 1083.24     0.00   N </t>
  </si>
  <si>
    <t xml:space="preserve"> 1085.25     0.00   N </t>
  </si>
  <si>
    <t xml:space="preserve"> 1085.58     0.00   N </t>
  </si>
  <si>
    <t xml:space="preserve"> 1084.93     0.00   N </t>
  </si>
  <si>
    <t xml:space="preserve"> 1086.15     0.00   N </t>
  </si>
  <si>
    <t xml:space="preserve"> 1083.29     0.00   N </t>
  </si>
  <si>
    <t xml:space="preserve"> 1084.67     0.00   N 2</t>
  </si>
  <si>
    <t xml:space="preserve"> 1059.76     0.00   S </t>
  </si>
  <si>
    <t xml:space="preserve"> 1060.39     0.00   S </t>
  </si>
  <si>
    <t xml:space="preserve"> 1060.94     0.00   S </t>
  </si>
  <si>
    <t xml:space="preserve"> 1047.57     0.00   S </t>
  </si>
  <si>
    <t xml:space="preserve"> 1062.20     0.00   S </t>
  </si>
  <si>
    <t xml:space="preserve"> 1085.25     0.00   S </t>
  </si>
  <si>
    <t xml:space="preserve"> 1060.98     0.00   S </t>
  </si>
  <si>
    <t xml:space="preserve"> 1059.65     0.00   S </t>
  </si>
  <si>
    <t xml:space="preserve"> 1060.03     0.00   S </t>
  </si>
  <si>
    <t xml:space="preserve"> 1071.04     0.00   S </t>
  </si>
  <si>
    <t xml:space="preserve"> 1060.31     0.00   S </t>
  </si>
  <si>
    <t xml:space="preserve"> 1059.45     0.00   S </t>
  </si>
  <si>
    <t xml:space="preserve"> 1059.48     0.00   S </t>
  </si>
  <si>
    <t xml:space="preserve"> 1060.36     0.00   S </t>
  </si>
  <si>
    <t xml:space="preserve"> 1060.39     0.00   S 2</t>
  </si>
  <si>
    <t xml:space="preserve"> 1103.80     0.00   O </t>
  </si>
  <si>
    <t xml:space="preserve"> 1104.70     0.00   O </t>
  </si>
  <si>
    <t xml:space="preserve"> 1071.66     0.00   O </t>
  </si>
  <si>
    <t xml:space="preserve"> 1044.31     0.00   O </t>
  </si>
  <si>
    <t xml:space="preserve"> 1046.95     0.00   O </t>
  </si>
  <si>
    <t xml:space="preserve"> 1047.66     0.00   O </t>
  </si>
  <si>
    <t xml:space="preserve"> 1045.48     0.00   O </t>
  </si>
  <si>
    <t xml:space="preserve"> 1104.85     0.00   O </t>
  </si>
  <si>
    <t xml:space="preserve"> 1105.75     0.00   O </t>
  </si>
  <si>
    <t xml:space="preserve"> 1046.75     0.00   O </t>
  </si>
  <si>
    <t xml:space="preserve"> 1070.75     0.00   O </t>
  </si>
  <si>
    <t xml:space="preserve"> 1045.22     0.00   O </t>
  </si>
  <si>
    <t xml:space="preserve"> 1045.84     0.00   O 2</t>
  </si>
  <si>
    <t xml:space="preserve"> 1043.67     0.00   E </t>
  </si>
  <si>
    <t xml:space="preserve"> 1068.21     0.00   E </t>
  </si>
  <si>
    <t xml:space="preserve"> 1026.66     0.00   E </t>
  </si>
  <si>
    <t xml:space="preserve"> 1070.39     0.00   E </t>
  </si>
  <si>
    <t xml:space="preserve"> 1068.54     0.00   E </t>
  </si>
  <si>
    <t xml:space="preserve"> 1069.12     0.00   E </t>
  </si>
  <si>
    <t xml:space="preserve"> 1094.34     0.00   E </t>
  </si>
  <si>
    <t xml:space="preserve"> 1068.26     0.00   E </t>
  </si>
  <si>
    <t xml:space="preserve"> 1043.40     0.00   E </t>
  </si>
  <si>
    <t xml:space="preserve"> 1069.79     0.00   E </t>
  </si>
  <si>
    <t xml:space="preserve"> 1093.71     0.00   E </t>
  </si>
  <si>
    <t xml:space="preserve"> 1068.74     0.00   E </t>
  </si>
  <si>
    <t xml:space="preserve"> 1043.24     0.00   E </t>
  </si>
  <si>
    <t xml:space="preserve"> 1067.94     0.00   E </t>
  </si>
  <si>
    <t xml:space="preserve"> 1044.02     0.00   E </t>
  </si>
  <si>
    <t xml:space="preserve"> 1068.57     0.00   E 2</t>
  </si>
  <si>
    <t xml:space="preserve"> 1090.28     0.00   N </t>
  </si>
  <si>
    <t xml:space="preserve"> 1090.70     0.00   N </t>
  </si>
  <si>
    <t xml:space="preserve"> 1089.40     0.00   N </t>
  </si>
  <si>
    <t xml:space="preserve"> 1090.03     0.00   N </t>
  </si>
  <si>
    <t xml:space="preserve"> 1077.57     0.00   N </t>
  </si>
  <si>
    <t xml:space="preserve"> 1089.43     0.00   N </t>
  </si>
  <si>
    <t xml:space="preserve"> 1089.12     0.00   N </t>
  </si>
  <si>
    <t xml:space="preserve"> 1092.20     0.00   N </t>
  </si>
  <si>
    <t xml:space="preserve"> 1091.61     0.00   N </t>
  </si>
  <si>
    <t xml:space="preserve"> 1090.75     0.00   N </t>
  </si>
  <si>
    <t xml:space="preserve"> 1088.50     0.00   N </t>
  </si>
  <si>
    <t xml:space="preserve"> 1101.04     0.00   N </t>
  </si>
  <si>
    <t xml:space="preserve"> 1089.45     0.00   N </t>
  </si>
  <si>
    <t xml:space="preserve"> 1091.30     0.00   N </t>
  </si>
  <si>
    <t xml:space="preserve"> 1091.58     0.00   N </t>
  </si>
  <si>
    <t xml:space="preserve"> 1088.85     0.00   N 2</t>
  </si>
  <si>
    <t xml:space="preserve"> 1090.39     0.00   S </t>
  </si>
  <si>
    <t xml:space="preserve"> 1066.39     0.00   S </t>
  </si>
  <si>
    <t xml:space="preserve"> 1066.72     0.00   S </t>
  </si>
  <si>
    <t xml:space="preserve"> 1090.94     0.00   S </t>
  </si>
  <si>
    <t xml:space="preserve"> 1077.41     0.00   S </t>
  </si>
  <si>
    <t xml:space="preserve"> 1067.63     0.00   S </t>
  </si>
  <si>
    <t xml:space="preserve"> 1067.30     0.00   S </t>
  </si>
  <si>
    <t xml:space="preserve"> 1078.48     0.00   S </t>
  </si>
  <si>
    <t xml:space="preserve"> 1065.66     0.00   S </t>
  </si>
  <si>
    <t xml:space="preserve"> 1068.57     0.00   S </t>
  </si>
  <si>
    <t xml:space="preserve"> 1091.61     0.00   S </t>
  </si>
  <si>
    <t xml:space="preserve"> 1065.77     0.00   S </t>
  </si>
  <si>
    <t xml:space="preserve"> 1066.13     0.00   S </t>
  </si>
  <si>
    <t xml:space="preserve"> 1077.57     0.00   S </t>
  </si>
  <si>
    <t xml:space="preserve"> 1066.64     0.00   S </t>
  </si>
  <si>
    <t xml:space="preserve"> 1066.75     0.00   S 2</t>
  </si>
  <si>
    <t xml:space="preserve"> 1036.75     0.00   O </t>
  </si>
  <si>
    <t xml:space="preserve"> 1035.84     0.00   O </t>
  </si>
  <si>
    <t xml:space="preserve"> 1034.93     0.00   O </t>
  </si>
  <si>
    <t xml:space="preserve"> 1034.58     0.00   O </t>
  </si>
  <si>
    <t xml:space="preserve"> 1035.30     0.00   O </t>
  </si>
  <si>
    <t xml:space="preserve"> 1035.22     0.00   O </t>
  </si>
  <si>
    <t xml:space="preserve"> 1035.48     0.00   O </t>
  </si>
  <si>
    <t xml:space="preserve"> 1036.39     0.00   O </t>
  </si>
  <si>
    <t xml:space="preserve"> 1034.77     0.00   O </t>
  </si>
  <si>
    <t xml:space="preserve"> 1037.66     0.00   O </t>
  </si>
  <si>
    <t xml:space="preserve"> 1033.67     0.00   O 2</t>
  </si>
  <si>
    <t xml:space="preserve"> 1059.12     0.00   E </t>
  </si>
  <si>
    <t xml:space="preserve"> 1083.43     0.00   E </t>
  </si>
  <si>
    <t xml:space="preserve"> 1060.67     0.00   E </t>
  </si>
  <si>
    <t xml:space="preserve"> 1059.48     0.00   E </t>
  </si>
  <si>
    <t xml:space="preserve"> 1058.21     0.00   E </t>
  </si>
  <si>
    <t xml:space="preserve"> 1059.45     0.00   E </t>
  </si>
  <si>
    <t xml:space="preserve"> 1058.57     0.00   E </t>
  </si>
  <si>
    <t xml:space="preserve"> 1061.30     0.00   E </t>
  </si>
  <si>
    <t xml:space="preserve"> 1060.03     0.00   E </t>
  </si>
  <si>
    <t xml:space="preserve"> 1033.48     0.00   E </t>
  </si>
  <si>
    <t xml:space="preserve"> 1032.47     0.00   E </t>
  </si>
  <si>
    <t xml:space="preserve"> 1035.66     0.00   E </t>
  </si>
  <si>
    <t xml:space="preserve"> 1032.93     0.00   E </t>
  </si>
  <si>
    <t xml:space="preserve"> 1058.88     0.00   E </t>
  </si>
  <si>
    <t xml:space="preserve"> 1085.58     0.00   E </t>
  </si>
  <si>
    <t xml:space="preserve"> 1059.76     0.00   E </t>
  </si>
  <si>
    <t xml:space="preserve"> 1060.39     0.00   E </t>
  </si>
  <si>
    <t xml:space="preserve"> 1058.54     0.00   E </t>
  </si>
  <si>
    <t xml:space="preserve"> 1117.41     0.00   E </t>
  </si>
  <si>
    <t xml:space="preserve"> 1058.54     0.00   E 2</t>
  </si>
  <si>
    <t xml:space="preserve"> 1080.39     0.00   N </t>
  </si>
  <si>
    <t xml:space="preserve"> 1078.57     0.00   N </t>
  </si>
  <si>
    <t xml:space="preserve"> 1080.03     0.00   N </t>
  </si>
  <si>
    <t xml:space="preserve"> 1068.32     0.00   N </t>
  </si>
  <si>
    <t xml:space="preserve"> 1081.30     0.00   N </t>
  </si>
  <si>
    <t xml:space="preserve"> 1068.48     0.00   N </t>
  </si>
  <si>
    <t xml:space="preserve"> 1106.15     0.00   N </t>
  </si>
  <si>
    <t xml:space="preserve"> 1105.58     0.00   N </t>
  </si>
  <si>
    <t xml:space="preserve"> 1078.85     0.00   N </t>
  </si>
  <si>
    <t xml:space="preserve"> 1079.48     0.00   N </t>
  </si>
  <si>
    <t xml:space="preserve"> 1079.12     0.00   N </t>
  </si>
  <si>
    <t xml:space="preserve"> 1082.20     0.00   N </t>
  </si>
  <si>
    <t xml:space="preserve"> 1105.25     0.00   N </t>
  </si>
  <si>
    <t xml:space="preserve"> 1103.71     0.00   N </t>
  </si>
  <si>
    <t xml:space="preserve"> 1082.52     0.00   N </t>
  </si>
  <si>
    <t xml:space="preserve"> 1104.62     0.00   N </t>
  </si>
  <si>
    <t xml:space="preserve"> 1082.49     0.00   N </t>
  </si>
  <si>
    <t xml:space="preserve"> 1104.67     0.00   N </t>
  </si>
  <si>
    <t xml:space="preserve"> 1079.76     0.00   N </t>
  </si>
  <si>
    <t xml:space="preserve"> 1082.20     0.00   N 2</t>
  </si>
  <si>
    <t xml:space="preserve"> 1057.58     0.00   S </t>
  </si>
  <si>
    <t xml:space="preserve"> 1055.82     0.00   S </t>
  </si>
  <si>
    <t xml:space="preserve"> 1055.84     0.00   S </t>
  </si>
  <si>
    <t xml:space="preserve"> 1056.39     0.00   S </t>
  </si>
  <si>
    <t xml:space="preserve"> 1057.30     0.00   S </t>
  </si>
  <si>
    <t xml:space="preserve"> 1057.97     0.00   S </t>
  </si>
  <si>
    <t xml:space="preserve"> 1056.44     0.00   S </t>
  </si>
  <si>
    <t xml:space="preserve"> 1058.85     0.00   S </t>
  </si>
  <si>
    <t xml:space="preserve"> 1056.75     0.00   S </t>
  </si>
  <si>
    <t xml:space="preserve"> 1057.66     0.00   S </t>
  </si>
  <si>
    <t xml:space="preserve"> 1057.63     0.00   S </t>
  </si>
  <si>
    <t xml:space="preserve"> 1071.21     0.00   S </t>
  </si>
  <si>
    <t xml:space="preserve"> 1058.21     0.00   S </t>
  </si>
  <si>
    <t xml:space="preserve"> 1058.57     0.00   S </t>
  </si>
  <si>
    <t xml:space="preserve"> 1055.20     0.00   S </t>
  </si>
  <si>
    <t xml:space="preserve"> 1058.57     0.00   S 2</t>
  </si>
  <si>
    <t xml:space="preserve"> 1049.48     0.00   O </t>
  </si>
  <si>
    <t xml:space="preserve"> 1047.63     0.00   O </t>
  </si>
  <si>
    <t xml:space="preserve"> 1048.21     0.00   O </t>
  </si>
  <si>
    <t xml:space="preserve"> 1048.57     0.00   O </t>
  </si>
  <si>
    <t xml:space="preserve"> 1047.55     0.00   O </t>
  </si>
  <si>
    <t xml:space="preserve"> 1074.34     0.00   O </t>
  </si>
  <si>
    <t xml:space="preserve"> 1048.50     0.00   O </t>
  </si>
  <si>
    <t xml:space="preserve"> 1074.39     0.00   O </t>
  </si>
  <si>
    <t xml:space="preserve"> 1053.31     0.00   O </t>
  </si>
  <si>
    <t xml:space="preserve"> 1049.12     0.00   O </t>
  </si>
  <si>
    <t xml:space="preserve"> 1048.85     0.00   O </t>
  </si>
  <si>
    <t xml:space="preserve"> 1048.49     0.00   O </t>
  </si>
  <si>
    <t xml:space="preserve"> 1048.54     0.00   O </t>
  </si>
  <si>
    <t xml:space="preserve"> 1073.43     0.00   O </t>
  </si>
  <si>
    <t xml:space="preserve"> 1047.94     0.00   O </t>
  </si>
  <si>
    <t xml:space="preserve"> 1083.94     0.00   O </t>
  </si>
  <si>
    <t xml:space="preserve"> 1051.30     0.00   O </t>
  </si>
  <si>
    <t xml:space="preserve"> 1049.84     0.00   O </t>
  </si>
  <si>
    <t xml:space="preserve"> 1050.36     0.00   O </t>
  </si>
  <si>
    <t xml:space="preserve"> 1050.39     0.00   O </t>
  </si>
  <si>
    <t xml:space="preserve"> 1050.03     0.00   O </t>
  </si>
  <si>
    <t xml:space="preserve"> 1050.03     0.00   O 2</t>
  </si>
  <si>
    <t xml:space="preserve"> 1047.12     0.00   E </t>
  </si>
  <si>
    <t xml:space="preserve"> 1073.11     0.00   E </t>
  </si>
  <si>
    <t xml:space="preserve"> 1071.30     0.00   E </t>
  </si>
  <si>
    <t xml:space="preserve"> 1046.75     0.00   E </t>
  </si>
  <si>
    <t xml:space="preserve"> 1031.21     0.00   E </t>
  </si>
  <si>
    <t xml:space="preserve"> 1072.13     0.00   E </t>
  </si>
  <si>
    <t xml:space="preserve"> 1072.57     0.00   E </t>
  </si>
  <si>
    <t xml:space="preserve"> 1072.49     0.00   E </t>
  </si>
  <si>
    <t xml:space="preserve"> 1047.66     0.00   E </t>
  </si>
  <si>
    <t xml:space="preserve"> 1072.76     0.00   E </t>
  </si>
  <si>
    <t xml:space="preserve"> 1071.85     0.00   E </t>
  </si>
  <si>
    <t xml:space="preserve"> 1074.02     0.00   E </t>
  </si>
  <si>
    <t xml:space="preserve"> 1097.97     0.00   E </t>
  </si>
  <si>
    <t xml:space="preserve"> 1071.89     0.00   E </t>
  </si>
  <si>
    <t xml:space="preserve"> 1071.58     0.00   E </t>
  </si>
  <si>
    <t xml:space="preserve"> 1072.20     0.00   E </t>
  </si>
  <si>
    <t xml:space="preserve"> 1046.39     0.00   E </t>
  </si>
  <si>
    <t xml:space="preserve"> 1131.04     0.00   E </t>
  </si>
  <si>
    <t xml:space="preserve"> 1073.43     0.00   E </t>
  </si>
  <si>
    <t xml:space="preserve"> 1047.01     0.00   E </t>
  </si>
  <si>
    <t xml:space="preserve"> 1043.90     0.00   E </t>
  </si>
  <si>
    <t xml:space="preserve"> 1098.88     0.00   E </t>
  </si>
  <si>
    <t xml:space="preserve"> 1097.40     0.00   E </t>
  </si>
  <si>
    <t xml:space="preserve"> 1047.30     0.00   E </t>
  </si>
  <si>
    <t xml:space="preserve"> 1072.76     0.00   E 2</t>
  </si>
  <si>
    <t xml:space="preserve"> 1092.18     0.00   N </t>
  </si>
  <si>
    <t xml:space="preserve"> 1093.11     0.00   N </t>
  </si>
  <si>
    <t xml:space="preserve"> 1093.67     0.00   N </t>
  </si>
  <si>
    <t xml:space="preserve"> 1119.79     0.00   N </t>
  </si>
  <si>
    <t xml:space="preserve"> 1105.91     0.00   N </t>
  </si>
  <si>
    <t xml:space="preserve"> 1092.10     0.00   N </t>
  </si>
  <si>
    <t xml:space="preserve"> 1094.02     0.00   N </t>
  </si>
  <si>
    <t xml:space="preserve"> 1094.93     0.00   N </t>
  </si>
  <si>
    <t xml:space="preserve"> 1092.76     0.00   N </t>
  </si>
  <si>
    <t xml:space="preserve"> 1106.82     0.00   N </t>
  </si>
  <si>
    <t xml:space="preserve"> 1093.04     0.00   N </t>
  </si>
  <si>
    <t xml:space="preserve"> 1118.88     0.00   N </t>
  </si>
  <si>
    <t xml:space="preserve"> 1093.95     0.00   N </t>
  </si>
  <si>
    <t xml:space="preserve"> 1118.93     0.00   N </t>
  </si>
  <si>
    <t xml:space="preserve"> 1075.32     0.00   N </t>
  </si>
  <si>
    <t xml:space="preserve"> 1068.54     0.00   N </t>
  </si>
  <si>
    <t xml:space="preserve"> 1094.02     0.00   N 2</t>
  </si>
  <si>
    <t xml:space="preserve"> 1072.20     0.00   S </t>
  </si>
  <si>
    <t xml:space="preserve"> 1070.39     0.00   S </t>
  </si>
  <si>
    <t xml:space="preserve"> 1070.03     0.00   S </t>
  </si>
  <si>
    <t xml:space="preserve"> 1071.27     0.00   S </t>
  </si>
  <si>
    <t xml:space="preserve"> 1095.25     0.00   S </t>
  </si>
  <si>
    <t xml:space="preserve"> 1069.40     0.00   S </t>
  </si>
  <si>
    <t xml:space="preserve"> 1069.45     0.00   S </t>
  </si>
  <si>
    <t xml:space="preserve"> 1071.30     0.00   S </t>
  </si>
  <si>
    <t xml:space="preserve"> 1070.94     0.00   S </t>
  </si>
  <si>
    <t xml:space="preserve"> 1097.06     0.00   S </t>
  </si>
  <si>
    <t xml:space="preserve"> 1069.29     0.00   S </t>
  </si>
  <si>
    <t xml:space="preserve"> 1096.15     0.00   S </t>
  </si>
  <si>
    <t xml:space="preserve"> 1070.31     0.00   S </t>
  </si>
  <si>
    <t xml:space="preserve"> 1071.19     0.00   S </t>
  </si>
  <si>
    <t xml:space="preserve"> 1070.36     0.00   S </t>
  </si>
  <si>
    <t xml:space="preserve"> 1074.02     0.00   S </t>
  </si>
  <si>
    <t xml:space="preserve"> 1080.46     0.00   S </t>
  </si>
  <si>
    <t xml:space="preserve"> 1070.28     0.00   S </t>
  </si>
  <si>
    <t xml:space="preserve"> 1082.12     0.00   S </t>
  </si>
  <si>
    <t>CERO</t>
  </si>
  <si>
    <t>FAVOR</t>
  </si>
  <si>
    <t>POCO</t>
  </si>
  <si>
    <t>CONTRA</t>
  </si>
  <si>
    <t>MUCHO</t>
  </si>
  <si>
    <t>FAV M</t>
  </si>
  <si>
    <t>FAV P</t>
  </si>
  <si>
    <t>CONT P</t>
  </si>
  <si>
    <t>CONT M</t>
  </si>
  <si>
    <t>MEDIAN</t>
  </si>
  <si>
    <t xml:space="preserve"> 1042.76     1065.48   O                                                        </t>
  </si>
  <si>
    <t xml:space="preserve"> 1041.85     1065.48   O                                                        </t>
  </si>
  <si>
    <t xml:space="preserve"> 1041.85     1064.58   O                                                        </t>
  </si>
  <si>
    <t xml:space="preserve"> 1041.85     1064.93   O                                                        </t>
  </si>
  <si>
    <t xml:space="preserve"> 1041.85     1064.58   O 2                                                      </t>
  </si>
  <si>
    <t xml:space="preserve"> 1086.39     1062.76   N                                                        </t>
  </si>
  <si>
    <t xml:space="preserve"> 1086.39     1063.67   N                                                        </t>
  </si>
  <si>
    <t xml:space="preserve"> 1086.39     1062.76   N 2                                                      </t>
  </si>
  <si>
    <t xml:space="preserve"> 1039.12     1068.21   O                                                        </t>
  </si>
  <si>
    <t xml:space="preserve"> 1039.12     1068.57   O                                                        </t>
  </si>
  <si>
    <t xml:space="preserve"> 1039.12     1069.12   O                                                        </t>
  </si>
  <si>
    <t xml:space="preserve"> 1039.12     1068.21   O 2                                                      </t>
  </si>
  <si>
    <t xml:space="preserve"> 1083.67     1066.39   N                                                        </t>
  </si>
  <si>
    <t xml:space="preserve"> 1082.76     1066.39   N                                                        </t>
  </si>
  <si>
    <t xml:space="preserve"> 1082.76     1067.30   N                                                        </t>
  </si>
  <si>
    <t xml:space="preserve"> 1083.67     1066.75   N                                                        </t>
  </si>
  <si>
    <t xml:space="preserve"> 1083.67     1067.30   N                                                        </t>
  </si>
  <si>
    <t xml:space="preserve"> 1082.76     1066.39   N 2                                                      </t>
  </si>
  <si>
    <t xml:space="preserve"> 1045.48     1061.85   O                                                        </t>
  </si>
  <si>
    <t xml:space="preserve"> 1045.84     1061.85   O                                                        </t>
  </si>
  <si>
    <t xml:space="preserve"> 1045.84     1062.76   O                                                        </t>
  </si>
  <si>
    <t xml:space="preserve"> 1045.48     1062.20   O                                                        </t>
  </si>
  <si>
    <t xml:space="preserve"> 1045.48     1061.85   O 2                                                      </t>
  </si>
  <si>
    <t xml:space="preserve"> 1089.40     1060.03   N                                                        </t>
  </si>
  <si>
    <t xml:space="preserve"> 1089.12     1060.03   N                                                        </t>
  </si>
  <si>
    <t xml:space="preserve"> 1089.48     1060.03   N                                                        </t>
  </si>
  <si>
    <t xml:space="preserve"> 1090.03     1060.03   N                                                        </t>
  </si>
  <si>
    <t xml:space="preserve"> 1089.12     1060.03   N 2                                                      </t>
  </si>
  <si>
    <t xml:space="preserve"> 1037.30     1070.03   O                                                        </t>
  </si>
  <si>
    <t xml:space="preserve"> 1037.30     1070.94   O                                                        </t>
  </si>
  <si>
    <t xml:space="preserve"> 1036.39     1071.85   O                                                        </t>
  </si>
  <si>
    <t xml:space="preserve"> 1036.39     1045.84   O                                                        </t>
  </si>
  <si>
    <t xml:space="preserve"> 1037.30     1045.48   O                                                        </t>
  </si>
  <si>
    <t xml:space="preserve"> 1037.30     1071.85   O                                                        </t>
  </si>
  <si>
    <t xml:space="preserve"> 1036.39     1070.03   O 2                                                      </t>
  </si>
  <si>
    <t xml:space="preserve"> 1080.94     1070.03   N                                                        </t>
  </si>
  <si>
    <t xml:space="preserve"> 1080.03     1070.03   N                                                        </t>
  </si>
  <si>
    <t xml:space="preserve"> 1080.94     1070.94   N                                                        </t>
  </si>
  <si>
    <t xml:space="preserve"> 1080.39     1091.85   N                                                        </t>
  </si>
  <si>
    <t xml:space="preserve"> 1080.03     1070.94   N                                                        </t>
  </si>
  <si>
    <t xml:space="preserve"> 1081.85     1091.85   N                                                        </t>
  </si>
  <si>
    <t xml:space="preserve"> 1081.85     1069.12   N                                                        </t>
  </si>
  <si>
    <t xml:space="preserve"> 1079.12     1070.39   N                                                        </t>
  </si>
  <si>
    <t xml:space="preserve"> 1080.03     1070.03   N 2                                                      </t>
  </si>
  <si>
    <t xml:space="preserve"> 1049.12     1057.30   O                                                        </t>
  </si>
  <si>
    <t xml:space="preserve"> 1050.03     1058.21   O                                                        </t>
  </si>
  <si>
    <t xml:space="preserve"> 1050.03     1057.30   O                                                        </t>
  </si>
  <si>
    <t xml:space="preserve"> 1050.03     1058.57   O                                                        </t>
  </si>
  <si>
    <t xml:space="preserve"> 1048.21     1059.12   O                                                        </t>
  </si>
  <si>
    <t xml:space="preserve"> 1047.66     1058.57   O                                                        </t>
  </si>
  <si>
    <t xml:space="preserve"> 1048.57     1058.21   O                                                        </t>
  </si>
  <si>
    <t xml:space="preserve"> 1049.12     1058.21   O 2                                                      </t>
  </si>
  <si>
    <t xml:space="preserve"> 1092.76     1057.30   N                                                        </t>
  </si>
  <si>
    <t xml:space="preserve"> 1092.76     1056.39   N                                                        </t>
  </si>
  <si>
    <t xml:space="preserve"> 1093.67     1056.39   N                                                        </t>
  </si>
  <si>
    <t xml:space="preserve"> 1092.76     1055.48   N                                                        </t>
  </si>
  <si>
    <t xml:space="preserve"> 1092.20     1058.21   N                                                        </t>
  </si>
  <si>
    <t xml:space="preserve"> 1092.76     1057.30   N </t>
  </si>
  <si>
    <t>DIFF</t>
  </si>
  <si>
    <t>FAVOR M</t>
  </si>
  <si>
    <t>VFF</t>
  </si>
  <si>
    <t>VF</t>
  </si>
  <si>
    <t>VC</t>
  </si>
  <si>
    <t>VCC</t>
  </si>
  <si>
    <t>T</t>
  </si>
  <si>
    <t xml:space="preserve"> 1037.53     0.00   E </t>
  </si>
  <si>
    <t xml:space="preserve"> 1125.75     0.00   E </t>
  </si>
  <si>
    <t xml:space="preserve"> 1066.64     0.00   E </t>
  </si>
  <si>
    <t xml:space="preserve"> 1087.30     0.00   N </t>
  </si>
  <si>
    <t xml:space="preserve"> 1087.55     0.00   N </t>
  </si>
  <si>
    <t xml:space="preserve"> 1062.76     0.00   N </t>
  </si>
  <si>
    <t xml:space="preserve"> 1086.64     0.00   N </t>
  </si>
  <si>
    <t xml:space="preserve"> 1099.39     0.00   N </t>
  </si>
  <si>
    <t xml:space="preserve"> 1087.03     0.00   N </t>
  </si>
  <si>
    <t xml:space="preserve"> 1086.73     0.00   N </t>
  </si>
  <si>
    <t xml:space="preserve"> 1074.85     0.00   N </t>
  </si>
  <si>
    <t xml:space="preserve"> 1062.49     0.00   S </t>
  </si>
  <si>
    <t xml:space="preserve"> 1063.40     0.00   S </t>
  </si>
  <si>
    <t xml:space="preserve"> 1089.79     0.00   S </t>
  </si>
  <si>
    <t xml:space="preserve"> 1063.84     0.00   S </t>
  </si>
  <si>
    <t xml:space="preserve"> 1063.09     0.00   S </t>
  </si>
  <si>
    <t xml:space="preserve"> 1063.11     0.00   S </t>
  </si>
  <si>
    <t>vs</t>
  </si>
  <si>
    <t>T teorico</t>
  </si>
  <si>
    <t>l1</t>
  </si>
  <si>
    <t>l2</t>
  </si>
  <si>
    <t>delta</t>
  </si>
  <si>
    <t>DELTAS</t>
  </si>
  <si>
    <t>MEDIANA</t>
  </si>
  <si>
    <t xml:space="preserve"> -0.00     0.18   N </t>
  </si>
  <si>
    <t xml:space="preserve"> -0.00     0.29   N </t>
  </si>
  <si>
    <t xml:space="preserve"> -0.00     0.18   N 2</t>
  </si>
  <si>
    <t xml:space="preserve"> 0.74     -0.01   N </t>
  </si>
  <si>
    <t xml:space="preserve"> 0.93     -0.01   N </t>
  </si>
  <si>
    <t xml:space="preserve"> 0.93     0.18   N </t>
  </si>
  <si>
    <t xml:space="preserve"> 0.93     0.07   N </t>
  </si>
  <si>
    <t xml:space="preserve"> 1.12     -0.12   N </t>
  </si>
  <si>
    <t xml:space="preserve"> 0.93     -0.01   N 2</t>
  </si>
  <si>
    <t xml:space="preserve"> -0.74     0.44   N </t>
  </si>
  <si>
    <t xml:space="preserve"> -0.74     0.36   N </t>
  </si>
  <si>
    <t xml:space="preserve"> -0.74     0.48   N </t>
  </si>
  <si>
    <t xml:space="preserve"> -0.93     0.36   N </t>
  </si>
  <si>
    <t xml:space="preserve"> -0.67     0.36   N </t>
  </si>
  <si>
    <t xml:space="preserve"> -0.75     0.55   N </t>
  </si>
  <si>
    <t xml:space="preserve"> -0.93     0.36   N 2</t>
  </si>
  <si>
    <t xml:space="preserve"> 0.19     1.29   N </t>
  </si>
  <si>
    <t xml:space="preserve"> 0.37     1.10   N </t>
  </si>
  <si>
    <t xml:space="preserve"> 0.37     1.29   N </t>
  </si>
  <si>
    <t xml:space="preserve"> 0.26     1.29   N </t>
  </si>
  <si>
    <t xml:space="preserve"> 0.19     1.10   N </t>
  </si>
  <si>
    <t xml:space="preserve"> 0.19     1.29   N 2</t>
  </si>
  <si>
    <t xml:space="preserve"> -0.19     -0.93   N </t>
  </si>
  <si>
    <t xml:space="preserve"> -0.37     -1.11   N </t>
  </si>
  <si>
    <t xml:space="preserve"> -0.37     -0.74   N </t>
  </si>
  <si>
    <t xml:space="preserve"> -5.37     -0.74   N </t>
  </si>
  <si>
    <t xml:space="preserve"> -0.19     -0.74   N </t>
  </si>
  <si>
    <t xml:space="preserve"> -0.19     -1.11   N </t>
  </si>
  <si>
    <t xml:space="preserve"> -0.30     -0.93   N </t>
  </si>
  <si>
    <t xml:space="preserve"> -0.19     -0.93   N 2</t>
  </si>
  <si>
    <t xml:space="preserve"> 2.79     0.55   N </t>
  </si>
  <si>
    <t xml:space="preserve"> 2.42     0.36   N </t>
  </si>
  <si>
    <t xml:space="preserve"> 2.61     0.55   N </t>
  </si>
  <si>
    <t xml:space="preserve"> 2.61     0.85   N </t>
  </si>
  <si>
    <t xml:space="preserve"> 2.98     1.03   N </t>
  </si>
  <si>
    <t xml:space="preserve"> 2.79     0.73   N </t>
  </si>
  <si>
    <t xml:space="preserve"> 2.61     0.73   N </t>
  </si>
  <si>
    <t xml:space="preserve"> 2.61     0.55   N 2</t>
  </si>
  <si>
    <t xml:space="preserve"> -2.43     -0.19   N </t>
  </si>
  <si>
    <t xml:space="preserve"> -2.42     -0.01   N </t>
  </si>
  <si>
    <t xml:space="preserve"> -2.24     -0.01   N </t>
  </si>
  <si>
    <t xml:space="preserve"> -2.61     -0.01   N </t>
  </si>
  <si>
    <t xml:space="preserve"> -2.60     -0.19   N </t>
  </si>
  <si>
    <t xml:space="preserve"> -2.42     0.07   N </t>
  </si>
  <si>
    <t xml:space="preserve"> -2.29     -0.01   N </t>
  </si>
  <si>
    <t xml:space="preserve"> -2.42     -0.37   N </t>
  </si>
  <si>
    <t xml:space="preserve"> -2.79     -0.19   N </t>
  </si>
  <si>
    <t xml:space="preserve"> -2.42     -0.01   N 2</t>
  </si>
  <si>
    <t xml:space="preserve"> -0.19     2.84   N </t>
  </si>
  <si>
    <t xml:space="preserve"> -0.19     2.76   N </t>
  </si>
  <si>
    <t xml:space="preserve"> -0.00     2.95   N </t>
  </si>
  <si>
    <t xml:space="preserve"> -0.37     2.77   N </t>
  </si>
  <si>
    <t xml:space="preserve"> -0.00     2.40   N </t>
  </si>
  <si>
    <t xml:space="preserve"> -0.19     2.77   N </t>
  </si>
  <si>
    <t xml:space="preserve"> -0.19     2.95   N </t>
  </si>
  <si>
    <t xml:space="preserve"> -0.00     2.39   N </t>
  </si>
  <si>
    <t xml:space="preserve"> -0.00     2.58   N </t>
  </si>
  <si>
    <t xml:space="preserve"> -0.19     2.76   N 2</t>
  </si>
  <si>
    <t xml:space="preserve"> -5.18     -2.22   N </t>
  </si>
  <si>
    <t xml:space="preserve"> -5.10     -1.48   N </t>
  </si>
  <si>
    <t xml:space="preserve"> -5.18     -2.03   N </t>
  </si>
  <si>
    <t xml:space="preserve"> -4.98     -2.22   N </t>
  </si>
  <si>
    <t xml:space="preserve"> -5.18     -1.86   N </t>
  </si>
  <si>
    <t xml:space="preserve"> -5.25     -1.74   N </t>
  </si>
  <si>
    <t xml:space="preserve"> -0.19     -2.34   N </t>
  </si>
  <si>
    <t xml:space="preserve"> -4.98     -2.03   N </t>
  </si>
  <si>
    <t xml:space="preserve"> -5.37     -2.34   N 2</t>
  </si>
  <si>
    <t xml:space="preserve"> -5.17     -2.22   N </t>
  </si>
  <si>
    <t xml:space="preserve"> -4.80     -2.04   N </t>
  </si>
  <si>
    <t xml:space="preserve"> -4.41     -2.96   N </t>
  </si>
  <si>
    <t xml:space="preserve"> 0.37     -2.59   N </t>
  </si>
  <si>
    <t xml:space="preserve"> -4.72     -2.40   N </t>
  </si>
  <si>
    <t xml:space="preserve"> -4.98     -2.59   N </t>
  </si>
  <si>
    <t xml:space="preserve"> 0.74     -2.60   N </t>
  </si>
  <si>
    <t xml:space="preserve"> -4.80     -2.41   N </t>
  </si>
  <si>
    <t xml:space="preserve"> 0.50     -2.71   N 2</t>
  </si>
  <si>
    <t xml:space="preserve"> 0.37     -2.96   N </t>
  </si>
  <si>
    <t xml:space="preserve"> 0.19     -2.59   N </t>
  </si>
  <si>
    <t xml:space="preserve"> 0.56     -2.96   N </t>
  </si>
  <si>
    <t xml:space="preserve"> 0.45     -2.78   N </t>
  </si>
  <si>
    <t xml:space="preserve"> 0.74     -2.59   N </t>
  </si>
  <si>
    <t xml:space="preserve"> 0.56     -2.78   N </t>
  </si>
  <si>
    <t xml:space="preserve"> 0.87     -2.59   N </t>
  </si>
  <si>
    <t xml:space="preserve"> 0.74     -2.59   N 2</t>
  </si>
  <si>
    <t xml:space="preserve"> 0.48     -2.77   N </t>
  </si>
  <si>
    <t xml:space="preserve"> 0.37     -2.22   N K</t>
  </si>
  <si>
    <t>OE</t>
  </si>
  <si>
    <t>NS</t>
  </si>
  <si>
    <t>O1.1</t>
  </si>
  <si>
    <t>E1.1</t>
  </si>
  <si>
    <t>S1.4</t>
  </si>
  <si>
    <t>N1.4</t>
  </si>
  <si>
    <t>O2.7</t>
  </si>
  <si>
    <t>E2.7</t>
  </si>
  <si>
    <t>N3</t>
  </si>
  <si>
    <t>S2.9</t>
  </si>
  <si>
    <t>ref</t>
  </si>
  <si>
    <t xml:space="preserve"> 0.37     -0.37  OK </t>
  </si>
  <si>
    <t xml:space="preserve"> 0.19     -0.19  OK </t>
  </si>
  <si>
    <t xml:space="preserve"> 0.19     -0.01  OK </t>
  </si>
  <si>
    <t xml:space="preserve"> -0.00     -0.01  OK </t>
  </si>
  <si>
    <t xml:space="preserve"> 0.19     0.11  OK 2</t>
  </si>
  <si>
    <t xml:space="preserve"> -0.00     -0.01  OK 2</t>
  </si>
  <si>
    <t xml:space="preserve"> 0.74     -0.19  OK </t>
  </si>
  <si>
    <t xml:space="preserve"> 0.93     -0.01  OK </t>
  </si>
  <si>
    <t xml:space="preserve"> 0.86     -0.19  OK 2</t>
  </si>
  <si>
    <t xml:space="preserve"> -0.37     -0.74  OK </t>
  </si>
  <si>
    <t xml:space="preserve"> -0.19     -0.74  OK </t>
  </si>
  <si>
    <t xml:space="preserve"> -0.19     -0.86  OK </t>
  </si>
  <si>
    <t xml:space="preserve"> -0.26     -0.93  OK 2</t>
  </si>
  <si>
    <t xml:space="preserve"> -0.74     0.55  OK </t>
  </si>
  <si>
    <t xml:space="preserve"> -0.93     0.36  OK </t>
  </si>
  <si>
    <t xml:space="preserve"> -0.86     0.36  OK </t>
  </si>
  <si>
    <t xml:space="preserve"> -0.74     0.36  OK 2</t>
  </si>
  <si>
    <t xml:space="preserve"> 0.37     0.92  OK </t>
  </si>
  <si>
    <t xml:space="preserve"> 0.19     0.92  OK </t>
  </si>
  <si>
    <t xml:space="preserve"> 0.19     1.10  OK </t>
  </si>
  <si>
    <t xml:space="preserve"> 0.26     1.10  OK 2</t>
  </si>
  <si>
    <t xml:space="preserve"> 0.56     1.29  OK </t>
  </si>
  <si>
    <t xml:space="preserve"> 0.37     1.29  OK </t>
  </si>
  <si>
    <t xml:space="preserve"> 0.37     1.47  OK </t>
  </si>
  <si>
    <t xml:space="preserve"> 0.37     1.47  OK 2</t>
  </si>
  <si>
    <t xml:space="preserve"> -1.00     0.36  OK </t>
  </si>
  <si>
    <t xml:space="preserve"> -1.12     0.55  OK </t>
  </si>
  <si>
    <t xml:space="preserve"> -1.30     0.55  OK </t>
  </si>
  <si>
    <t xml:space="preserve"> -0.93     0.48  OK </t>
  </si>
  <si>
    <t xml:space="preserve"> -1.12     0.55  OK 2</t>
  </si>
  <si>
    <t xml:space="preserve"> -0.19     -0.93  OK </t>
  </si>
  <si>
    <t xml:space="preserve"> -0.45     -0.93  OK </t>
  </si>
  <si>
    <t xml:space="preserve"> -0.37     -0.93  OK </t>
  </si>
  <si>
    <t xml:space="preserve"> -0.37     -0.93  OK 2</t>
  </si>
  <si>
    <t xml:space="preserve"> 1.30     -0.19  OK </t>
  </si>
  <si>
    <t xml:space="preserve"> 1.12     -0.19  OK </t>
  </si>
  <si>
    <t xml:space="preserve"> 1.30     -0.19  OK 2</t>
  </si>
  <si>
    <t xml:space="preserve"> 1.97     -0.37  OK </t>
  </si>
  <si>
    <t xml:space="preserve"> 1.86     -0.19  OK </t>
  </si>
  <si>
    <t xml:space="preserve"> 1.86     -0.30  OK </t>
  </si>
  <si>
    <t xml:space="preserve"> 1.67     -0.37  OK </t>
  </si>
  <si>
    <t xml:space="preserve"> 1.86     -0.37  OK 2</t>
  </si>
  <si>
    <t xml:space="preserve"> -0.56     -1.19  OK </t>
  </si>
  <si>
    <t xml:space="preserve"> -0.56     -1.48  OK </t>
  </si>
  <si>
    <t xml:space="preserve"> -0.56     -1.85  OK </t>
  </si>
  <si>
    <t xml:space="preserve"> -0.56     -1.59  OK 2</t>
  </si>
  <si>
    <t xml:space="preserve"> -1.68     0.55  OK </t>
  </si>
  <si>
    <t xml:space="preserve"> -1.73     0.62  OK </t>
  </si>
  <si>
    <t xml:space="preserve"> -1.49     0.73  OK </t>
  </si>
  <si>
    <t xml:space="preserve"> -1.67     0.73  OK </t>
  </si>
  <si>
    <t xml:space="preserve"> -1.49     0.73  OK 2</t>
  </si>
  <si>
    <t xml:space="preserve"> 0.74     1.84  OK </t>
  </si>
  <si>
    <t xml:space="preserve"> 0.56     2.02  OK </t>
  </si>
  <si>
    <t xml:space="preserve"> 0.63     2.02  OK </t>
  </si>
  <si>
    <t xml:space="preserve"> 0.56     1.84  OK 2</t>
  </si>
  <si>
    <t xml:space="preserve"> 0.93     3.68  OK </t>
  </si>
  <si>
    <t xml:space="preserve"> 1.12     3.20  OK </t>
  </si>
  <si>
    <t xml:space="preserve"> 0.93     3.32  OK </t>
  </si>
  <si>
    <t xml:space="preserve"> 0.93     3.13  OK </t>
  </si>
  <si>
    <t xml:space="preserve"> 0.93     3.20  OK 2</t>
  </si>
  <si>
    <t xml:space="preserve"> -2.98     0.92  OK </t>
  </si>
  <si>
    <t xml:space="preserve"> -3.17     1.10  OK </t>
  </si>
  <si>
    <t xml:space="preserve"> -3.17     0.55  OK </t>
  </si>
  <si>
    <t xml:space="preserve"> -3.17     0.92  OK </t>
  </si>
  <si>
    <t xml:space="preserve"> -2.60     1.10  OK 2</t>
  </si>
  <si>
    <t xml:space="preserve"> -0.74     -2.95  OK </t>
  </si>
  <si>
    <t xml:space="preserve"> -5.94     -2.89  OK </t>
  </si>
  <si>
    <t xml:space="preserve"> -5.94     -3.14  OK </t>
  </si>
  <si>
    <t xml:space="preserve"> -6.14     -3.14  OK </t>
  </si>
  <si>
    <t xml:space="preserve"> -0.86     -3.32  OK 2</t>
  </si>
  <si>
    <t xml:space="preserve"> 3.35     -0.37  OK </t>
  </si>
  <si>
    <t xml:space="preserve"> 3.16     -0.37  OK </t>
  </si>
  <si>
    <t xml:space="preserve"> 3.24     -0.56  OK </t>
  </si>
  <si>
    <t xml:space="preserve"> 3.16     -0.56  OK 2</t>
  </si>
  <si>
    <t xml:space="preserve"> -5.94     -2.95  OK </t>
  </si>
  <si>
    <t xml:space="preserve"> -0.74     -3.32  OK </t>
  </si>
  <si>
    <t xml:space="preserve"> -0.67     -3.14  OK </t>
  </si>
  <si>
    <t xml:space="preserve"> -5.94     -2.84  OK </t>
  </si>
  <si>
    <t xml:space="preserve"> -0.74     -3.07  OK </t>
  </si>
  <si>
    <t>.+1.5</t>
  </si>
  <si>
    <t>.-1.5</t>
  </si>
  <si>
    <t>.+2.2</t>
  </si>
  <si>
    <t>.-2.2</t>
  </si>
  <si>
    <t>.+3.2</t>
  </si>
  <si>
    <t>.-3.2</t>
  </si>
  <si>
    <t>.+4.3</t>
  </si>
  <si>
    <t>.-4.3</t>
  </si>
  <si>
    <t>4s</t>
  </si>
  <si>
    <t>4o</t>
  </si>
  <si>
    <t>4e</t>
  </si>
  <si>
    <t>4n</t>
  </si>
  <si>
    <t>3n</t>
  </si>
  <si>
    <t>3e</t>
  </si>
  <si>
    <t>3s</t>
  </si>
  <si>
    <t>3o</t>
  </si>
  <si>
    <t>2o</t>
  </si>
  <si>
    <t>2s</t>
  </si>
  <si>
    <t>2e</t>
  </si>
  <si>
    <t>2n</t>
  </si>
  <si>
    <t>1n</t>
  </si>
  <si>
    <t>1e</t>
  </si>
  <si>
    <t>1s</t>
  </si>
  <si>
    <t xml:space="preserve"> -0.13     0.06  OK </t>
  </si>
  <si>
    <t xml:space="preserve"> 0.16     0.06  OK </t>
  </si>
  <si>
    <t xml:space="preserve"> -0.42     0.06  OK </t>
  </si>
  <si>
    <t xml:space="preserve"> 0.16     -0.23  OK </t>
  </si>
  <si>
    <t xml:space="preserve"> -0.13     -0.23  OK </t>
  </si>
  <si>
    <t xml:space="preserve"> -0.13     -0.11  OK 2</t>
  </si>
  <si>
    <t xml:space="preserve"> 1.33     -0.23  OK </t>
  </si>
  <si>
    <t xml:space="preserve"> 1.63     -0.34  OK </t>
  </si>
  <si>
    <t xml:space="preserve"> 1.04     -0.23  OK </t>
  </si>
  <si>
    <t xml:space="preserve"> 1.63     -0.23  OK </t>
  </si>
  <si>
    <t xml:space="preserve"> 1.63     -0.51  OK </t>
  </si>
  <si>
    <t xml:space="preserve"> 1.54     -0.51  OK </t>
  </si>
  <si>
    <t xml:space="preserve"> 1.63     -0.40  OK </t>
  </si>
  <si>
    <t xml:space="preserve"> 1.63     -0.23  OK 2</t>
  </si>
  <si>
    <t xml:space="preserve"> -0.42     -1.37  OK </t>
  </si>
  <si>
    <t xml:space="preserve"> -0.54     -1.77  OK </t>
  </si>
  <si>
    <t xml:space="preserve"> -0.71     -1.94  OK </t>
  </si>
  <si>
    <t xml:space="preserve"> -0.60     -1.94  OK </t>
  </si>
  <si>
    <t xml:space="preserve"> -0.54     -1.37  OK </t>
  </si>
  <si>
    <t xml:space="preserve"> -0.60     -1.66  OK </t>
  </si>
  <si>
    <t xml:space="preserve"> -0.71     -1.37  OK 2</t>
  </si>
  <si>
    <t xml:space="preserve"> -1.89     0.35  OK </t>
  </si>
  <si>
    <t xml:space="preserve"> -1.59     0.35  OK </t>
  </si>
  <si>
    <t xml:space="preserve"> -1.89     0.35  OK 2</t>
  </si>
  <si>
    <t xml:space="preserve"> 0.05     1.49  OK </t>
  </si>
  <si>
    <t xml:space="preserve"> 0.16     1.49  OK </t>
  </si>
  <si>
    <t xml:space="preserve"> 0.46     1.49  OK </t>
  </si>
  <si>
    <t xml:space="preserve"> 0.46     1.78  OK </t>
  </si>
  <si>
    <t xml:space="preserve"> 0.34     1.49  OK </t>
  </si>
  <si>
    <t xml:space="preserve"> 0.46     1.78  OK 2</t>
  </si>
  <si>
    <t xml:space="preserve"> 0.16     2.06  OK </t>
  </si>
  <si>
    <t xml:space="preserve"> 0.28     2.06  OK </t>
  </si>
  <si>
    <t xml:space="preserve"> 0.46     2.06  OK </t>
  </si>
  <si>
    <t xml:space="preserve"> 0.46     2.06  OK 2</t>
  </si>
  <si>
    <t xml:space="preserve"> -2.18     0.35  OK </t>
  </si>
  <si>
    <t xml:space="preserve"> -2.47     0.35  OK </t>
  </si>
  <si>
    <t xml:space="preserve"> -2.27     0.35  OK </t>
  </si>
  <si>
    <t xml:space="preserve"> -2.18     0.17  OK 2</t>
  </si>
  <si>
    <t xml:space="preserve"> -0.42     -2.23  OK </t>
  </si>
  <si>
    <t xml:space="preserve"> -0.42     -2.23  OK 2</t>
  </si>
  <si>
    <t xml:space="preserve"> 1.92     -0.23  OK </t>
  </si>
  <si>
    <t xml:space="preserve"> 1.92     -0.40  OK </t>
  </si>
  <si>
    <t xml:space="preserve"> 2.21     -0.51  OK </t>
  </si>
  <si>
    <t xml:space="preserve"> 1.92     -0.51  OK </t>
  </si>
  <si>
    <t xml:space="preserve"> 1.92     -0.23  OK 2</t>
  </si>
  <si>
    <t xml:space="preserve"> 2.80     -0.51  OK </t>
  </si>
  <si>
    <t xml:space="preserve"> 2.51     -0.51  OK </t>
  </si>
  <si>
    <t xml:space="preserve"> 3.00     -0.63  OK </t>
  </si>
  <si>
    <t xml:space="preserve"> 2.83     -0.51  OK </t>
  </si>
  <si>
    <t xml:space="preserve"> 2.62     -0.51  OK </t>
  </si>
  <si>
    <t xml:space="preserve"> 2.80     -0.51  OK 2</t>
  </si>
  <si>
    <t xml:space="preserve"> -0.42     -2.80  OK </t>
  </si>
  <si>
    <t xml:space="preserve"> -0.72     -2.80  OK </t>
  </si>
  <si>
    <t xml:space="preserve"> -0.83     -2.92  OK </t>
  </si>
  <si>
    <t xml:space="preserve"> -0.71     -2.80  OK </t>
  </si>
  <si>
    <t xml:space="preserve"> -0.54     -2.80  OK </t>
  </si>
  <si>
    <t xml:space="preserve"> -1.01     -2.80  OK 2</t>
  </si>
  <si>
    <t xml:space="preserve"> -3.06     0.63  OK </t>
  </si>
  <si>
    <t xml:space="preserve"> -2.77     0.63  OK </t>
  </si>
  <si>
    <t xml:space="preserve"> -2.77     0.23  OK </t>
  </si>
  <si>
    <t xml:space="preserve"> -3.06     0.35  OK </t>
  </si>
  <si>
    <t xml:space="preserve"> -2.77     0.06  OK </t>
  </si>
  <si>
    <t xml:space="preserve"> -3.35     0.35  OK </t>
  </si>
  <si>
    <t xml:space="preserve"> -3.35     0.63  OK 2</t>
  </si>
  <si>
    <t xml:space="preserve"> 0.16     2.92  OK </t>
  </si>
  <si>
    <t xml:space="preserve"> 0.75     2.92  OK </t>
  </si>
  <si>
    <t xml:space="preserve"> 0.34     2.63  OK </t>
  </si>
  <si>
    <t xml:space="preserve"> 0.46     2.92  OK </t>
  </si>
  <si>
    <t xml:space="preserve"> 0.57     2.63  OK </t>
  </si>
  <si>
    <t xml:space="preserve"> 0.16     2.81  OK 2</t>
  </si>
  <si>
    <t xml:space="preserve"> 0.75     3.21  OK </t>
  </si>
  <si>
    <t xml:space="preserve"> 0.75     3.50  OK </t>
  </si>
  <si>
    <t xml:space="preserve"> 0.64     3.38  OK </t>
  </si>
  <si>
    <t xml:space="preserve"> 0.57     2.92  OK </t>
  </si>
  <si>
    <t xml:space="preserve"> 0.46     3.50  OK </t>
  </si>
  <si>
    <t xml:space="preserve"> 0.75     3.50  OK 2</t>
  </si>
  <si>
    <t xml:space="preserve"> -3.82     0.06  OK </t>
  </si>
  <si>
    <t xml:space="preserve"> -3.35     0.17  OK </t>
  </si>
  <si>
    <t xml:space="preserve"> -3.94     0.35  OK </t>
  </si>
  <si>
    <t xml:space="preserve"> -3.44     0.63  OK </t>
  </si>
  <si>
    <t xml:space="preserve"> -3.64     0.63  OK </t>
  </si>
  <si>
    <t xml:space="preserve"> -3.74     0.35  OK </t>
  </si>
  <si>
    <t xml:space="preserve"> -3.64     0.35  OK </t>
  </si>
  <si>
    <t xml:space="preserve"> -0.72     -3.38  OK </t>
  </si>
  <si>
    <t xml:space="preserve"> -1.01     -3.55  OK </t>
  </si>
  <si>
    <t xml:space="preserve"> -1.01     -3.38  OK </t>
  </si>
  <si>
    <t xml:space="preserve"> -0.89     -3.49  OK </t>
  </si>
  <si>
    <t xml:space="preserve"> -0.89     -3.38  OK </t>
  </si>
  <si>
    <t xml:space="preserve"> -0.83     -3.67  OK </t>
  </si>
  <si>
    <t xml:space="preserve"> -1.01     -3.38  OK 2</t>
  </si>
  <si>
    <t xml:space="preserve"> 3.51     -0.23  OK </t>
  </si>
  <si>
    <t xml:space="preserve"> 3.10     -0.51  OK </t>
  </si>
  <si>
    <t xml:space="preserve"> 3.51     -0.51  OK </t>
  </si>
  <si>
    <t xml:space="preserve"> 3.39     -0.51  OK </t>
  </si>
  <si>
    <t xml:space="preserve"> 3.10     -0.51  OK 2</t>
  </si>
  <si>
    <t xml:space="preserve"> 4.27     -0.91  OK </t>
  </si>
  <si>
    <t xml:space="preserve"> 4.27     -0.80  OK </t>
  </si>
  <si>
    <t xml:space="preserve"> 4.27     -0.51  OK </t>
  </si>
  <si>
    <t xml:space="preserve"> 4.38     -0.80  OK </t>
  </si>
  <si>
    <t xml:space="preserve"> 4.27     -0.69  OK </t>
  </si>
  <si>
    <t xml:space="preserve"> 4.27     -1.09  OK </t>
  </si>
  <si>
    <t xml:space="preserve"> 4.27     -0.51  OK 2</t>
  </si>
  <si>
    <t xml:space="preserve"> -0.71     -3.78  OK </t>
  </si>
  <si>
    <t xml:space="preserve"> -8.88     -3.95  OK </t>
  </si>
  <si>
    <t xml:space="preserve"> -8.58     -4.24  OK </t>
  </si>
  <si>
    <t xml:space="preserve"> -9.19     -3.96  OK </t>
  </si>
  <si>
    <t xml:space="preserve"> -0.72     -3.95  OK </t>
  </si>
  <si>
    <t xml:space="preserve"> -9.19     -4.06  OK </t>
  </si>
  <si>
    <t xml:space="preserve"> -0.89     -3.95  OK </t>
  </si>
  <si>
    <t xml:space="preserve"> -0.72     -4.24  OK </t>
  </si>
  <si>
    <t xml:space="preserve"> -1.01     -4.24  OK </t>
  </si>
  <si>
    <t xml:space="preserve"> -8.58     -3.95  OK 2</t>
  </si>
  <si>
    <t xml:space="preserve"> -4.53     0.63  OK </t>
  </si>
  <si>
    <t xml:space="preserve"> -4.53     0.35  OK </t>
  </si>
  <si>
    <t xml:space="preserve"> -4.12     0.35  OK </t>
  </si>
  <si>
    <t xml:space="preserve"> -4.53     0.35  OK 2</t>
  </si>
  <si>
    <t xml:space="preserve"> 0.46     4.07  OK </t>
  </si>
  <si>
    <t xml:space="preserve"> 0.16     3.90  OK </t>
  </si>
  <si>
    <t xml:space="preserve"> 0.75     4.07  OK </t>
  </si>
  <si>
    <t xml:space="preserve"> 0.34     4.07  OK </t>
  </si>
  <si>
    <t xml:space="preserve"> 0.46     4.36  OK </t>
  </si>
  <si>
    <t xml:space="preserve"> 0.46     3.90  OK </t>
  </si>
  <si>
    <t xml:space="preserve"> 0.28     4.07  OK </t>
  </si>
  <si>
    <t xml:space="preserve"> 0.16     4.18  OK </t>
  </si>
  <si>
    <t>1.5 O</t>
  </si>
  <si>
    <t>1.5 S</t>
  </si>
  <si>
    <t>1.5 E</t>
  </si>
  <si>
    <t>1.5 N</t>
  </si>
  <si>
    <t>2 N</t>
  </si>
  <si>
    <t>2 E</t>
  </si>
  <si>
    <t>2 S</t>
  </si>
  <si>
    <t>2 O</t>
  </si>
  <si>
    <t>2.5 O</t>
  </si>
  <si>
    <t>2.5 S</t>
  </si>
  <si>
    <t>2.5 E</t>
  </si>
  <si>
    <t>2.5 N</t>
  </si>
  <si>
    <t>3.1 N</t>
  </si>
  <si>
    <t>3.8 N</t>
  </si>
  <si>
    <t>3.1 E</t>
  </si>
  <si>
    <t>3.1 S</t>
  </si>
  <si>
    <t>3.1 O</t>
  </si>
  <si>
    <t>3.8 O</t>
  </si>
  <si>
    <t>3.8 S</t>
  </si>
  <si>
    <t>3.8 E</t>
  </si>
  <si>
    <t>.+2.0</t>
  </si>
  <si>
    <t>.-2.0</t>
  </si>
  <si>
    <t>.+2.5</t>
  </si>
  <si>
    <t>.-2.5</t>
  </si>
  <si>
    <t>.+3.1</t>
  </si>
  <si>
    <t>.-3.1</t>
  </si>
  <si>
    <t>.+3.8</t>
  </si>
  <si>
    <t>.-3.8</t>
  </si>
  <si>
    <t xml:space="preserve"> 3.24     7.25   N </t>
  </si>
  <si>
    <t xml:space="preserve"> 3.00     10.90   N </t>
  </si>
  <si>
    <t xml:space="preserve"> 2.72     8.66   N </t>
  </si>
  <si>
    <t xml:space="preserve"> 3.03     12.82   N </t>
  </si>
  <si>
    <t xml:space="preserve"> 2.74     10.78   N 2</t>
  </si>
  <si>
    <t xml:space="preserve"> 3.91     325.46  N-E</t>
  </si>
  <si>
    <t xml:space="preserve"> 3.63     332.29  N-E</t>
  </si>
  <si>
    <t xml:space="preserve"> 4.26     328.68  N-E</t>
  </si>
  <si>
    <t xml:space="preserve"> 4.12     327.50  N-E</t>
  </si>
  <si>
    <t xml:space="preserve"> 3.91     325.46  N-E2</t>
  </si>
  <si>
    <t xml:space="preserve"> 3.37     284.54   E </t>
  </si>
  <si>
    <t xml:space="preserve"> 3.32     280.10   E </t>
  </si>
  <si>
    <t xml:space="preserve"> 3.28     275.58   E </t>
  </si>
  <si>
    <t xml:space="preserve"> 3.21     280.43   E </t>
  </si>
  <si>
    <t xml:space="preserve"> 2.74     271.14   E 2</t>
  </si>
  <si>
    <t xml:space="preserve"> 11.06     260.68   E </t>
  </si>
  <si>
    <t xml:space="preserve"> 4.04     241.05  S-E</t>
  </si>
  <si>
    <t xml:space="preserve"> 4.08     239.76  S-E</t>
  </si>
  <si>
    <t xml:space="preserve"> 4.26     242.73  S-E</t>
  </si>
  <si>
    <t xml:space="preserve"> 4.08     239.76  S-E2</t>
  </si>
  <si>
    <t xml:space="preserve"> 2.85     182.32   S </t>
  </si>
  <si>
    <t xml:space="preserve"> 2.89     189.59   S </t>
  </si>
  <si>
    <t xml:space="preserve"> 2.87     187.55   S </t>
  </si>
  <si>
    <t xml:space="preserve"> 2.87     187.55   S 2</t>
  </si>
  <si>
    <t xml:space="preserve"> 3.84     144.11  S-O</t>
  </si>
  <si>
    <t xml:space="preserve"> 3.92     149.55  S-O</t>
  </si>
  <si>
    <t xml:space="preserve"> 4.00     150.29  S-O</t>
  </si>
  <si>
    <t xml:space="preserve"> 3.69     147.50  S-O</t>
  </si>
  <si>
    <t xml:space="preserve"> 4.14     147.16  S-O2</t>
  </si>
  <si>
    <t xml:space="preserve"> 2.81     99.66   O </t>
  </si>
  <si>
    <t xml:space="preserve"> 2.81     99.69   O </t>
  </si>
  <si>
    <t xml:space="preserve"> 3.07     98.85   O </t>
  </si>
  <si>
    <t xml:space="preserve"> 3.05     95.88   O </t>
  </si>
  <si>
    <t xml:space="preserve"> 2.86     104.90   O 2</t>
  </si>
  <si>
    <t xml:space="preserve"> 3.94     56.70  N-O</t>
  </si>
  <si>
    <t xml:space="preserve"> 3.58     57.92  N-O</t>
  </si>
  <si>
    <t>V</t>
  </si>
  <si>
    <t>REF</t>
  </si>
  <si>
    <t>Vprom x angulo</t>
  </si>
  <si>
    <t xml:space="preserve"> 4.03     5.83   N </t>
  </si>
  <si>
    <t xml:space="preserve"> 3.78     6.23   N </t>
  </si>
  <si>
    <t xml:space="preserve"> 4.03     5.84   N </t>
  </si>
  <si>
    <t xml:space="preserve"> 4.02     2.10   N 2</t>
  </si>
  <si>
    <t xml:space="preserve"> 4.31     55.68  N-O</t>
  </si>
  <si>
    <t xml:space="preserve"> 4.67     54.76  N-O</t>
  </si>
  <si>
    <t xml:space="preserve"> 4.68     54.89  N-O</t>
  </si>
  <si>
    <t xml:space="preserve"> 4.68     54.89  N-O2</t>
  </si>
  <si>
    <t xml:space="preserve"> 4.01     96.76   O </t>
  </si>
  <si>
    <t xml:space="preserve"> 4.15     100.22   O </t>
  </si>
  <si>
    <t xml:space="preserve"> 4.10     94.37   O </t>
  </si>
  <si>
    <t xml:space="preserve"> 3.90     100.90   O </t>
  </si>
  <si>
    <t xml:space="preserve"> 3.86     97.05   O 2</t>
  </si>
  <si>
    <t xml:space="preserve"> 4.42     145.44  S-O</t>
  </si>
  <si>
    <t xml:space="preserve"> 4.45     151.20  S-O</t>
  </si>
  <si>
    <t xml:space="preserve"> 4.64     147.26  S-O</t>
  </si>
  <si>
    <t xml:space="preserve"> 4.65     151.05  S-O</t>
  </si>
  <si>
    <t xml:space="preserve"> 4.28     148.31  S-O2</t>
  </si>
  <si>
    <t xml:space="preserve"> 3.96     189.32   S </t>
  </si>
  <si>
    <t xml:space="preserve"> 3.68     188.39   S </t>
  </si>
  <si>
    <t xml:space="preserve"> 4.01     193.01   S </t>
  </si>
  <si>
    <t xml:space="preserve"> 3.66     185.92   S 2</t>
  </si>
  <si>
    <t xml:space="preserve"> 4.58     235.64  S-E</t>
  </si>
  <si>
    <t xml:space="preserve"> 4.37     233.72  S-E</t>
  </si>
  <si>
    <t xml:space="preserve"> 4.59     235.74  S-E</t>
  </si>
  <si>
    <t xml:space="preserve"> 4.80     237.43  S-E</t>
  </si>
  <si>
    <t xml:space="preserve"> 5.10     232.48  S-E2</t>
  </si>
  <si>
    <t xml:space="preserve"> 3.80     274.82   E </t>
  </si>
  <si>
    <t xml:space="preserve"> 3.80     274.81   E </t>
  </si>
  <si>
    <t xml:space="preserve"> 4.06     274.50   E </t>
  </si>
  <si>
    <t xml:space="preserve"> 4.05     272.24   E </t>
  </si>
  <si>
    <t xml:space="preserve"> 4.06     274.50   E 2</t>
  </si>
  <si>
    <t xml:space="preserve"> 4.80     321.31  N-E</t>
  </si>
  <si>
    <t xml:space="preserve"> 4.33     318.02  N-E</t>
  </si>
  <si>
    <t xml:space="preserve"> 4.60     319.28  N-E</t>
  </si>
  <si>
    <t xml:space="preserve"> 4.68     320.10  N-E</t>
  </si>
  <si>
    <t xml:space="preserve"> 4.72     320.57  N-E</t>
  </si>
  <si>
    <t xml:space="preserve"> 4.62     55.89  N-O</t>
  </si>
  <si>
    <t xml:space="preserve">Es posible que cuando el viento viene paralelo a alguna de las coordenadas, </t>
  </si>
  <si>
    <t>la turbulencia generada por el brazo del anemometro haga que la medicion sea menor</t>
  </si>
  <si>
    <t>Se propone calibrar el anemometro en angulos medios (45° y 215°)</t>
  </si>
  <si>
    <t xml:space="preserve"> -0.11     -0.01  OK </t>
  </si>
  <si>
    <t xml:space="preserve"> 0.93     0.73  OK </t>
  </si>
  <si>
    <t xml:space="preserve"> 0.93     0.85  OK </t>
  </si>
  <si>
    <t xml:space="preserve"> 0.75     0.92  OK </t>
  </si>
  <si>
    <t xml:space="preserve"> 0.75     0.73  OK </t>
  </si>
  <si>
    <t xml:space="preserve"> 0.82     0.92  OK </t>
  </si>
  <si>
    <t xml:space="preserve"> 0.82     0.73  OK </t>
  </si>
  <si>
    <t xml:space="preserve"> 1.12     0.92  OK 2</t>
  </si>
  <si>
    <t xml:space="preserve"> 1.12     0.99  OK </t>
  </si>
  <si>
    <t xml:space="preserve"> 1.12     0.92  OK </t>
  </si>
  <si>
    <t xml:space="preserve"> 1.31     0.99  OK </t>
  </si>
  <si>
    <t xml:space="preserve"> 1.19     0.92  OK </t>
  </si>
  <si>
    <t xml:space="preserve"> 1.31     1.11  OK </t>
  </si>
  <si>
    <t xml:space="preserve"> 1.31     1.11  OK 2</t>
  </si>
  <si>
    <t xml:space="preserve"> 1.42     1.11  OK </t>
  </si>
  <si>
    <t xml:space="preserve"> 1.49     1.18  OK </t>
  </si>
  <si>
    <t xml:space="preserve"> 1.49     1.29  OK </t>
  </si>
  <si>
    <t xml:space="preserve"> 1.49     1.11  OK </t>
  </si>
  <si>
    <t xml:space="preserve"> 1.42     1.29  OK </t>
  </si>
  <si>
    <t xml:space="preserve"> 1.49     1.11  OK 2</t>
  </si>
  <si>
    <t xml:space="preserve"> 1.87     1.48  OK </t>
  </si>
  <si>
    <t xml:space="preserve"> 1.87     1.55  OK </t>
  </si>
  <si>
    <t xml:space="preserve"> 1.79     1.48  OK </t>
  </si>
  <si>
    <t xml:space="preserve"> 1.87     1.59  OK </t>
  </si>
  <si>
    <t xml:space="preserve"> 2.05     1.59  OK </t>
  </si>
  <si>
    <t xml:space="preserve"> 1.79     1.59  OK </t>
  </si>
  <si>
    <t xml:space="preserve"> 1.68     1.48  OK </t>
  </si>
  <si>
    <t xml:space="preserve"> 1.79     1.48  OK 2</t>
  </si>
  <si>
    <t xml:space="preserve"> 2.05     1.85  OK </t>
  </si>
  <si>
    <t xml:space="preserve"> 2.24     1.85  OK </t>
  </si>
  <si>
    <t xml:space="preserve"> 2.05     1.66  OK </t>
  </si>
  <si>
    <t xml:space="preserve"> 2.24     1.66  OK </t>
  </si>
  <si>
    <t xml:space="preserve"> 2.24     1.55  OK </t>
  </si>
  <si>
    <t xml:space="preserve"> 2.05     1.85  OK 2</t>
  </si>
  <si>
    <t xml:space="preserve"> 2.61     2.22  OK </t>
  </si>
  <si>
    <t xml:space="preserve"> 2.43     2.22  OK </t>
  </si>
  <si>
    <t xml:space="preserve"> 2.42     2.03  OK </t>
  </si>
  <si>
    <t xml:space="preserve"> 2.80     2.22  OK </t>
  </si>
  <si>
    <t xml:space="preserve"> 2.80     2.40  OK </t>
  </si>
  <si>
    <t xml:space="preserve"> 2.91     2.22  OK </t>
  </si>
  <si>
    <t xml:space="preserve"> 2.50     2.03  OK </t>
  </si>
  <si>
    <t xml:space="preserve"> 2.61     2.40  OK </t>
  </si>
  <si>
    <t xml:space="preserve"> 2.42     2.22  OK 2</t>
  </si>
  <si>
    <t xml:space="preserve"> -1.12     -0.75  OK </t>
  </si>
  <si>
    <t xml:space="preserve"> -0.82     -0.82  OK </t>
  </si>
  <si>
    <t xml:space="preserve"> -1.05     -0.93  OK </t>
  </si>
  <si>
    <t xml:space="preserve"> -1.12     -0.93  OK </t>
  </si>
  <si>
    <t xml:space="preserve"> -1.12     -0.56  OK </t>
  </si>
  <si>
    <t xml:space="preserve"> -1.12     -0.63  OK </t>
  </si>
  <si>
    <t xml:space="preserve"> -0.93     -0.56  OK 2</t>
  </si>
  <si>
    <t xml:space="preserve"> -1.12     -0.93  OK 2</t>
  </si>
  <si>
    <t xml:space="preserve"> -1.49     -0.93  OK </t>
  </si>
  <si>
    <t xml:space="preserve"> -1.49     -1.12  OK </t>
  </si>
  <si>
    <t xml:space="preserve"> -1.49     -1.30  OK </t>
  </si>
  <si>
    <t xml:space="preserve"> -1.49     -1.12  OK 2</t>
  </si>
  <si>
    <t xml:space="preserve"> -1.87     -1.30  OK </t>
  </si>
  <si>
    <t xml:space="preserve"> -1.68     -1.30  OK </t>
  </si>
  <si>
    <t xml:space="preserve"> -1.68     -1.49  OK </t>
  </si>
  <si>
    <t xml:space="preserve"> -1.87     -1.30  OK 2</t>
  </si>
  <si>
    <t xml:space="preserve"> -2.24     -1.49  OK </t>
  </si>
  <si>
    <t xml:space="preserve"> -1.87     -1.49  OK </t>
  </si>
  <si>
    <t xml:space="preserve"> -2.05     -1.49  OK </t>
  </si>
  <si>
    <t xml:space="preserve"> -2.17     -1.67  OK </t>
  </si>
  <si>
    <t xml:space="preserve"> -2.24     -1.60  OK 2</t>
  </si>
  <si>
    <t xml:space="preserve"> -2.54     -2.04  OK </t>
  </si>
  <si>
    <t xml:space="preserve"> -2.62     -2.23  OK </t>
  </si>
  <si>
    <t xml:space="preserve"> -2.62     -2.04  OK </t>
  </si>
  <si>
    <t xml:space="preserve"> -2.62     -1.86  OK </t>
  </si>
  <si>
    <t xml:space="preserve"> -2.62     -1.93  OK </t>
  </si>
  <si>
    <t xml:space="preserve"> -2.43     -2.04  OK </t>
  </si>
  <si>
    <t xml:space="preserve"> -2.50     -2.04  OK </t>
  </si>
  <si>
    <t xml:space="preserve">  0.19     0.18  OK </t>
  </si>
  <si>
    <t>Oep</t>
  </si>
  <si>
    <t>NSp</t>
  </si>
  <si>
    <t>v</t>
  </si>
  <si>
    <t xml:space="preserve"> 4.31     8.83   N </t>
  </si>
  <si>
    <t xml:space="preserve"> 4.47     8.52   N </t>
  </si>
  <si>
    <t xml:space="preserve"> 3.87     9.85   N </t>
  </si>
  <si>
    <t xml:space="preserve"> 4.31     8.83   N 2</t>
  </si>
  <si>
    <t xml:space="preserve"> 4.15     45.80  N-O</t>
  </si>
  <si>
    <t xml:space="preserve"> 4.39     43.91  N-O</t>
  </si>
  <si>
    <t xml:space="preserve"> 4.10     39.55  N-O</t>
  </si>
  <si>
    <t xml:space="preserve"> 4.24     41.77  N-O2</t>
  </si>
  <si>
    <t xml:space="preserve"> 3.34     103.02   O </t>
  </si>
  <si>
    <t xml:space="preserve"> 3.29     96.53   O </t>
  </si>
  <si>
    <t xml:space="preserve"> 3.33     101.21   O </t>
  </si>
  <si>
    <t xml:space="preserve"> 3.09     100.05   O </t>
  </si>
  <si>
    <t xml:space="preserve"> 3.39     105.71   O 2</t>
  </si>
  <si>
    <t xml:space="preserve"> 4.22     145.48  S-O</t>
  </si>
  <si>
    <t xml:space="preserve"> 4.31     147.60  S-O</t>
  </si>
  <si>
    <t xml:space="preserve"> 4.36     146.64  S-O</t>
  </si>
  <si>
    <t xml:space="preserve"> 4.24     149.06  S-O</t>
  </si>
  <si>
    <t xml:space="preserve"> 4.57     145.13  S-O2</t>
  </si>
  <si>
    <t xml:space="preserve"> 3.97     189.27   S </t>
  </si>
  <si>
    <t xml:space="preserve"> 3.94     186.15   S </t>
  </si>
  <si>
    <t xml:space="preserve"> 4.11     187.74   S </t>
  </si>
  <si>
    <t xml:space="preserve"> 3.96     189.28   S </t>
  </si>
  <si>
    <t xml:space="preserve"> 3.94     186.15   S 2</t>
  </si>
  <si>
    <t xml:space="preserve"> 3.69     226.32  S-E</t>
  </si>
  <si>
    <t xml:space="preserve"> 4.14     226.88  S-E</t>
  </si>
  <si>
    <t xml:space="preserve"> 4.14     226.90  S-E</t>
  </si>
  <si>
    <t xml:space="preserve"> 4.06     228.02  S-E</t>
  </si>
  <si>
    <t xml:space="preserve"> 3.87     226.57  S-E2</t>
  </si>
  <si>
    <t xml:space="preserve"> 3.39     286.92   E </t>
  </si>
  <si>
    <t xml:space="preserve"> 3.26     277.81   E </t>
  </si>
  <si>
    <t xml:space="preserve"> 3.57     284.31   E </t>
  </si>
  <si>
    <t xml:space="preserve"> 3.53     281.69   E </t>
  </si>
  <si>
    <t xml:space="preserve"> 3.32     282.45   E 2</t>
  </si>
  <si>
    <t xml:space="preserve"> 4.53     331.58  N-E</t>
  </si>
  <si>
    <t xml:space="preserve"> 4.29     329.88  N-E</t>
  </si>
  <si>
    <t xml:space="preserve"> 2.22     10.71   N </t>
  </si>
  <si>
    <t xml:space="preserve"> 1.95     12.16   N </t>
  </si>
  <si>
    <t xml:space="preserve"> 2.18     3.89   N </t>
  </si>
  <si>
    <t xml:space="preserve"> 2.11     11.24   N 2</t>
  </si>
  <si>
    <t xml:space="preserve"> 2.21     51.37  N-O</t>
  </si>
  <si>
    <t xml:space="preserve"> 2.42     55.29  N-O</t>
  </si>
  <si>
    <t xml:space="preserve"> 2.34     58.52  N-O</t>
  </si>
  <si>
    <t xml:space="preserve"> 2.21     51.37  N-O2</t>
  </si>
  <si>
    <t xml:space="preserve"> 2.05     103.38   O </t>
  </si>
  <si>
    <t xml:space="preserve"> 2.13     100.01   O </t>
  </si>
  <si>
    <t xml:space="preserve"> 2.15     102.75   O </t>
  </si>
  <si>
    <t xml:space="preserve"> 2.05     103.38   O 2</t>
  </si>
  <si>
    <t xml:space="preserve"> 2.75     147.81  S-O</t>
  </si>
  <si>
    <t xml:space="preserve"> 2.39     149.82  S-O</t>
  </si>
  <si>
    <t xml:space="preserve"> 2.62     152.71  S-O</t>
  </si>
  <si>
    <t xml:space="preserve"> 2.39     149.82  S-O2</t>
  </si>
  <si>
    <t xml:space="preserve"> 2.36     189.23   S </t>
  </si>
  <si>
    <t xml:space="preserve"> 2.10     190.39   S </t>
  </si>
  <si>
    <t xml:space="preserve"> 2.13     194.62   S </t>
  </si>
  <si>
    <t xml:space="preserve"> 2.42     195.42   S </t>
  </si>
  <si>
    <t xml:space="preserve"> 2.42     195.42   S 2</t>
  </si>
  <si>
    <t xml:space="preserve"> 2.66     227.43  S-E</t>
  </si>
  <si>
    <t xml:space="preserve"> 2.49     231.91  S-E</t>
  </si>
  <si>
    <t xml:space="preserve"> 2.66     227.43  S-E2</t>
  </si>
  <si>
    <t xml:space="preserve"> 2.25     278.21   E </t>
  </si>
  <si>
    <t xml:space="preserve"> 1.96     271.65   E </t>
  </si>
  <si>
    <t xml:space="preserve"> 1.96     274.68   E </t>
  </si>
  <si>
    <t xml:space="preserve"> 1.98     279.31   E </t>
  </si>
  <si>
    <t xml:space="preserve"> 2.23     274.12   E 2</t>
  </si>
  <si>
    <t xml:space="preserve"> 2.39     323.16  N-E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</si>
</sst>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.000E+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5" borderId="0" xfId="0" applyFill="1"/>
    <xf numFmtId="0" fontId="0" fillId="0" borderId="0" xfId="0" applyFill="1" applyBorder="1"/>
    <xf numFmtId="0" fontId="0" fillId="0" borderId="0" xfId="0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correlacion'!$C$2:$C$41</c:f>
              <c:numCache>
                <c:formatCode>General</c:formatCode>
                <c:ptCount val="40"/>
                <c:pt idx="0">
                  <c:v>1044.57</c:v>
                </c:pt>
                <c:pt idx="1">
                  <c:v>1044.02</c:v>
                </c:pt>
                <c:pt idx="2">
                  <c:v>1044.02</c:v>
                </c:pt>
                <c:pt idx="3">
                  <c:v>1039.3499999999999</c:v>
                </c:pt>
                <c:pt idx="4">
                  <c:v>1044.02</c:v>
                </c:pt>
                <c:pt idx="5">
                  <c:v>1044.02</c:v>
                </c:pt>
                <c:pt idx="6">
                  <c:v>1044.02</c:v>
                </c:pt>
                <c:pt idx="7">
                  <c:v>1045.8399999999999</c:v>
                </c:pt>
                <c:pt idx="8">
                  <c:v>1043.67</c:v>
                </c:pt>
                <c:pt idx="9">
                  <c:v>1044.02</c:v>
                </c:pt>
                <c:pt idx="10">
                  <c:v>1044.02</c:v>
                </c:pt>
                <c:pt idx="11">
                  <c:v>1044.02</c:v>
                </c:pt>
                <c:pt idx="12">
                  <c:v>1103.03</c:v>
                </c:pt>
                <c:pt idx="13">
                  <c:v>1044.02</c:v>
                </c:pt>
                <c:pt idx="14">
                  <c:v>1044.02</c:v>
                </c:pt>
                <c:pt idx="15">
                  <c:v>1103.03</c:v>
                </c:pt>
                <c:pt idx="16">
                  <c:v>1044.02</c:v>
                </c:pt>
                <c:pt idx="17">
                  <c:v>1044.02</c:v>
                </c:pt>
                <c:pt idx="18">
                  <c:v>1103.03</c:v>
                </c:pt>
                <c:pt idx="19">
                  <c:v>1044.02</c:v>
                </c:pt>
                <c:pt idx="20">
                  <c:v>1044.02</c:v>
                </c:pt>
                <c:pt idx="21">
                  <c:v>1043.95</c:v>
                </c:pt>
                <c:pt idx="22">
                  <c:v>1044.57</c:v>
                </c:pt>
                <c:pt idx="23">
                  <c:v>1044.02</c:v>
                </c:pt>
                <c:pt idx="24">
                  <c:v>1044</c:v>
                </c:pt>
                <c:pt idx="25">
                  <c:v>1043.67</c:v>
                </c:pt>
                <c:pt idx="26">
                  <c:v>1044.02</c:v>
                </c:pt>
                <c:pt idx="27">
                  <c:v>1044.02</c:v>
                </c:pt>
                <c:pt idx="28">
                  <c:v>1103.03</c:v>
                </c:pt>
                <c:pt idx="29">
                  <c:v>1044.02</c:v>
                </c:pt>
                <c:pt idx="30">
                  <c:v>1044.02</c:v>
                </c:pt>
                <c:pt idx="31">
                  <c:v>1103.03</c:v>
                </c:pt>
                <c:pt idx="32">
                  <c:v>1044.02</c:v>
                </c:pt>
                <c:pt idx="33">
                  <c:v>1044.02</c:v>
                </c:pt>
                <c:pt idx="34">
                  <c:v>1103.94</c:v>
                </c:pt>
                <c:pt idx="35">
                  <c:v>1044.93</c:v>
                </c:pt>
                <c:pt idx="36">
                  <c:v>1044.93</c:v>
                </c:pt>
                <c:pt idx="37">
                  <c:v>1015.71</c:v>
                </c:pt>
                <c:pt idx="38">
                  <c:v>1044.93</c:v>
                </c:pt>
                <c:pt idx="39">
                  <c:v>1044.93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5-4CD3-8516-ED02000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VIENTO'!$J$2:$J$41</c:f>
              <c:numCache>
                <c:formatCode>General</c:formatCode>
                <c:ptCount val="40"/>
                <c:pt idx="0">
                  <c:v>1088.8800000000001</c:v>
                </c:pt>
                <c:pt idx="1">
                  <c:v>1063.4000000000001</c:v>
                </c:pt>
                <c:pt idx="2">
                  <c:v>1062.2</c:v>
                </c:pt>
                <c:pt idx="3">
                  <c:v>1061.8499999999999</c:v>
                </c:pt>
                <c:pt idx="4">
                  <c:v>1062.1300000000001</c:v>
                </c:pt>
                <c:pt idx="5">
                  <c:v>1063.1099999999999</c:v>
                </c:pt>
                <c:pt idx="6">
                  <c:v>1062.76</c:v>
                </c:pt>
                <c:pt idx="7">
                  <c:v>1062.2</c:v>
                </c:pt>
                <c:pt idx="8">
                  <c:v>1062.2</c:v>
                </c:pt>
                <c:pt idx="9">
                  <c:v>1064.93</c:v>
                </c:pt>
                <c:pt idx="10">
                  <c:v>1062.2</c:v>
                </c:pt>
                <c:pt idx="11">
                  <c:v>1062.76</c:v>
                </c:pt>
                <c:pt idx="12">
                  <c:v>1062.18</c:v>
                </c:pt>
                <c:pt idx="13">
                  <c:v>1062.2</c:v>
                </c:pt>
                <c:pt idx="14">
                  <c:v>1122.1199999999999</c:v>
                </c:pt>
                <c:pt idx="15">
                  <c:v>1063</c:v>
                </c:pt>
                <c:pt idx="16">
                  <c:v>1062.2</c:v>
                </c:pt>
                <c:pt idx="17">
                  <c:v>1064.02</c:v>
                </c:pt>
                <c:pt idx="18">
                  <c:v>1063.1099999999999</c:v>
                </c:pt>
                <c:pt idx="19">
                  <c:v>1062.76</c:v>
                </c:pt>
                <c:pt idx="20">
                  <c:v>1063.04</c:v>
                </c:pt>
                <c:pt idx="21">
                  <c:v>1062.2</c:v>
                </c:pt>
                <c:pt idx="22">
                  <c:v>1062.76</c:v>
                </c:pt>
                <c:pt idx="23">
                  <c:v>1063</c:v>
                </c:pt>
                <c:pt idx="24">
                  <c:v>1062.2</c:v>
                </c:pt>
                <c:pt idx="25">
                  <c:v>1064.93</c:v>
                </c:pt>
                <c:pt idx="26">
                  <c:v>1062.2</c:v>
                </c:pt>
                <c:pt idx="27">
                  <c:v>1062.76</c:v>
                </c:pt>
                <c:pt idx="28">
                  <c:v>1087.97</c:v>
                </c:pt>
                <c:pt idx="29">
                  <c:v>1062.46</c:v>
                </c:pt>
                <c:pt idx="30">
                  <c:v>1063.1099999999999</c:v>
                </c:pt>
                <c:pt idx="31">
                  <c:v>1064.02</c:v>
                </c:pt>
                <c:pt idx="32">
                  <c:v>1062.2</c:v>
                </c:pt>
                <c:pt idx="33">
                  <c:v>1062.76</c:v>
                </c:pt>
                <c:pt idx="34">
                  <c:v>1062.1300000000001</c:v>
                </c:pt>
                <c:pt idx="35">
                  <c:v>1062.2</c:v>
                </c:pt>
                <c:pt idx="36">
                  <c:v>1062.76</c:v>
                </c:pt>
                <c:pt idx="37">
                  <c:v>1062.0999999999999</c:v>
                </c:pt>
                <c:pt idx="38">
                  <c:v>1062.2</c:v>
                </c:pt>
                <c:pt idx="39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E-4BF5-B7EB-D18F93C4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VIENTO'!$K$2:$K$41</c:f>
              <c:numCache>
                <c:formatCode>General</c:formatCode>
                <c:ptCount val="40"/>
                <c:pt idx="0">
                  <c:v>1084.02</c:v>
                </c:pt>
                <c:pt idx="1">
                  <c:v>1084.02</c:v>
                </c:pt>
                <c:pt idx="2">
                  <c:v>1084.02</c:v>
                </c:pt>
                <c:pt idx="3">
                  <c:v>1084</c:v>
                </c:pt>
                <c:pt idx="4">
                  <c:v>1085.8399999999999</c:v>
                </c:pt>
                <c:pt idx="5">
                  <c:v>1084</c:v>
                </c:pt>
                <c:pt idx="6">
                  <c:v>1085.8399999999999</c:v>
                </c:pt>
                <c:pt idx="7">
                  <c:v>1084</c:v>
                </c:pt>
                <c:pt idx="8">
                  <c:v>1083.1099999999999</c:v>
                </c:pt>
                <c:pt idx="9">
                  <c:v>1084.02</c:v>
                </c:pt>
                <c:pt idx="10">
                  <c:v>1084.02</c:v>
                </c:pt>
                <c:pt idx="11">
                  <c:v>1083.1099999999999</c:v>
                </c:pt>
                <c:pt idx="12">
                  <c:v>1084.02</c:v>
                </c:pt>
                <c:pt idx="13">
                  <c:v>1084.02</c:v>
                </c:pt>
                <c:pt idx="14">
                  <c:v>1082.93</c:v>
                </c:pt>
                <c:pt idx="15">
                  <c:v>1084.02</c:v>
                </c:pt>
                <c:pt idx="16">
                  <c:v>1084.02</c:v>
                </c:pt>
                <c:pt idx="17">
                  <c:v>1084.02</c:v>
                </c:pt>
                <c:pt idx="18">
                  <c:v>1059.29</c:v>
                </c:pt>
                <c:pt idx="19">
                  <c:v>1084.02</c:v>
                </c:pt>
                <c:pt idx="20">
                  <c:v>1083.9100000000001</c:v>
                </c:pt>
                <c:pt idx="21">
                  <c:v>1109.79</c:v>
                </c:pt>
                <c:pt idx="22">
                  <c:v>1084.67</c:v>
                </c:pt>
                <c:pt idx="23">
                  <c:v>1083.4000000000001</c:v>
                </c:pt>
                <c:pt idx="24">
                  <c:v>1108.8800000000001</c:v>
                </c:pt>
                <c:pt idx="25">
                  <c:v>1083.24</c:v>
                </c:pt>
                <c:pt idx="26">
                  <c:v>1085.25</c:v>
                </c:pt>
                <c:pt idx="27">
                  <c:v>1084.67</c:v>
                </c:pt>
                <c:pt idx="28">
                  <c:v>1083.4000000000001</c:v>
                </c:pt>
                <c:pt idx="29">
                  <c:v>1085.25</c:v>
                </c:pt>
                <c:pt idx="30">
                  <c:v>1083.4000000000001</c:v>
                </c:pt>
                <c:pt idx="31">
                  <c:v>1085.25</c:v>
                </c:pt>
                <c:pt idx="32">
                  <c:v>1085.58</c:v>
                </c:pt>
                <c:pt idx="33">
                  <c:v>1083.4000000000001</c:v>
                </c:pt>
                <c:pt idx="34">
                  <c:v>1084.93</c:v>
                </c:pt>
                <c:pt idx="35">
                  <c:v>1084.02</c:v>
                </c:pt>
                <c:pt idx="36">
                  <c:v>1086.1500000000001</c:v>
                </c:pt>
                <c:pt idx="37">
                  <c:v>1083.29</c:v>
                </c:pt>
                <c:pt idx="38">
                  <c:v>1085.25</c:v>
                </c:pt>
                <c:pt idx="39">
                  <c:v>1084.67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8-49C0-8802-DCBFD332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VIENTO'!$L$2:$L$41</c:f>
              <c:numCache>
                <c:formatCode>General</c:formatCode>
                <c:ptCount val="40"/>
                <c:pt idx="0">
                  <c:v>1059.76</c:v>
                </c:pt>
                <c:pt idx="1">
                  <c:v>1060.3900000000001</c:v>
                </c:pt>
                <c:pt idx="2">
                  <c:v>1060.94</c:v>
                </c:pt>
                <c:pt idx="3">
                  <c:v>1047.57</c:v>
                </c:pt>
                <c:pt idx="4">
                  <c:v>1062.2</c:v>
                </c:pt>
                <c:pt idx="5">
                  <c:v>1085.25</c:v>
                </c:pt>
                <c:pt idx="6">
                  <c:v>1060.98</c:v>
                </c:pt>
                <c:pt idx="7">
                  <c:v>1059.6500000000001</c:v>
                </c:pt>
                <c:pt idx="8">
                  <c:v>1060.3900000000001</c:v>
                </c:pt>
                <c:pt idx="9">
                  <c:v>1060.3900000000001</c:v>
                </c:pt>
                <c:pt idx="10">
                  <c:v>1060.3900000000001</c:v>
                </c:pt>
                <c:pt idx="11">
                  <c:v>1060.3900000000001</c:v>
                </c:pt>
                <c:pt idx="12">
                  <c:v>1060.03</c:v>
                </c:pt>
                <c:pt idx="13">
                  <c:v>1071.04</c:v>
                </c:pt>
                <c:pt idx="14">
                  <c:v>1062.2</c:v>
                </c:pt>
                <c:pt idx="15">
                  <c:v>1060.31</c:v>
                </c:pt>
                <c:pt idx="16">
                  <c:v>1059.45</c:v>
                </c:pt>
                <c:pt idx="17">
                  <c:v>1059.48</c:v>
                </c:pt>
                <c:pt idx="18">
                  <c:v>1060.3900000000001</c:v>
                </c:pt>
                <c:pt idx="19">
                  <c:v>1060.3900000000001</c:v>
                </c:pt>
                <c:pt idx="20">
                  <c:v>1060.3900000000001</c:v>
                </c:pt>
                <c:pt idx="21">
                  <c:v>1060.03</c:v>
                </c:pt>
                <c:pt idx="22">
                  <c:v>1047.57</c:v>
                </c:pt>
                <c:pt idx="23">
                  <c:v>1062.2</c:v>
                </c:pt>
                <c:pt idx="24">
                  <c:v>1060.31</c:v>
                </c:pt>
                <c:pt idx="25">
                  <c:v>1060.3599999999999</c:v>
                </c:pt>
                <c:pt idx="26">
                  <c:v>1059.48</c:v>
                </c:pt>
                <c:pt idx="27">
                  <c:v>1060.3900000000001</c:v>
                </c:pt>
                <c:pt idx="28">
                  <c:v>1060.3900000000001</c:v>
                </c:pt>
                <c:pt idx="29">
                  <c:v>1060.3900000000001</c:v>
                </c:pt>
                <c:pt idx="30">
                  <c:v>1060.03</c:v>
                </c:pt>
                <c:pt idx="31">
                  <c:v>1047.57</c:v>
                </c:pt>
                <c:pt idx="32">
                  <c:v>1062.2</c:v>
                </c:pt>
                <c:pt idx="33">
                  <c:v>1085.25</c:v>
                </c:pt>
                <c:pt idx="34">
                  <c:v>1060.98</c:v>
                </c:pt>
                <c:pt idx="35">
                  <c:v>1059.6500000000001</c:v>
                </c:pt>
                <c:pt idx="36">
                  <c:v>1060.3900000000001</c:v>
                </c:pt>
                <c:pt idx="37">
                  <c:v>1059.48</c:v>
                </c:pt>
                <c:pt idx="38">
                  <c:v>1060.3900000000001</c:v>
                </c:pt>
                <c:pt idx="39">
                  <c:v>1060.3900000000001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F-447C-8049-8CDE172E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VIENTO'!$O$2:$O$41</c:f>
              <c:numCache>
                <c:formatCode>General</c:formatCode>
                <c:ptCount val="40"/>
                <c:pt idx="0">
                  <c:v>1045.8399999999999</c:v>
                </c:pt>
                <c:pt idx="1">
                  <c:v>1103.8</c:v>
                </c:pt>
                <c:pt idx="2">
                  <c:v>1045.8399999999999</c:v>
                </c:pt>
                <c:pt idx="3">
                  <c:v>1045.8399999999999</c:v>
                </c:pt>
                <c:pt idx="4">
                  <c:v>1103.94</c:v>
                </c:pt>
                <c:pt idx="5">
                  <c:v>1045.8399999999999</c:v>
                </c:pt>
                <c:pt idx="6">
                  <c:v>1045.8399999999999</c:v>
                </c:pt>
                <c:pt idx="7">
                  <c:v>1104.7</c:v>
                </c:pt>
                <c:pt idx="8">
                  <c:v>1044.93</c:v>
                </c:pt>
                <c:pt idx="9">
                  <c:v>1045.8399999999999</c:v>
                </c:pt>
                <c:pt idx="10">
                  <c:v>1104.7</c:v>
                </c:pt>
                <c:pt idx="11">
                  <c:v>1045.8399999999999</c:v>
                </c:pt>
                <c:pt idx="12">
                  <c:v>1045.8399999999999</c:v>
                </c:pt>
                <c:pt idx="13">
                  <c:v>1071.6600000000001</c:v>
                </c:pt>
                <c:pt idx="14">
                  <c:v>1044.31</c:v>
                </c:pt>
                <c:pt idx="15">
                  <c:v>1071.6600000000001</c:v>
                </c:pt>
                <c:pt idx="16">
                  <c:v>1046.95</c:v>
                </c:pt>
                <c:pt idx="17">
                  <c:v>1044.93</c:v>
                </c:pt>
                <c:pt idx="18">
                  <c:v>1044.93</c:v>
                </c:pt>
                <c:pt idx="19">
                  <c:v>1047.6600000000001</c:v>
                </c:pt>
                <c:pt idx="20">
                  <c:v>1045.48</c:v>
                </c:pt>
                <c:pt idx="21">
                  <c:v>1045.8399999999999</c:v>
                </c:pt>
                <c:pt idx="22">
                  <c:v>1045.8399999999999</c:v>
                </c:pt>
                <c:pt idx="23">
                  <c:v>1045.8399999999999</c:v>
                </c:pt>
                <c:pt idx="24">
                  <c:v>1104.8499999999999</c:v>
                </c:pt>
                <c:pt idx="25">
                  <c:v>1045.8399999999999</c:v>
                </c:pt>
                <c:pt idx="26">
                  <c:v>1045.8399999999999</c:v>
                </c:pt>
                <c:pt idx="27">
                  <c:v>1105.75</c:v>
                </c:pt>
                <c:pt idx="28">
                  <c:v>1045.8399999999999</c:v>
                </c:pt>
                <c:pt idx="29">
                  <c:v>1045.8399999999999</c:v>
                </c:pt>
                <c:pt idx="30">
                  <c:v>1045.8399999999999</c:v>
                </c:pt>
                <c:pt idx="31">
                  <c:v>1046.75</c:v>
                </c:pt>
                <c:pt idx="32">
                  <c:v>1045.48</c:v>
                </c:pt>
                <c:pt idx="33">
                  <c:v>1045.8399999999999</c:v>
                </c:pt>
                <c:pt idx="34">
                  <c:v>1070.75</c:v>
                </c:pt>
                <c:pt idx="35">
                  <c:v>1045.22</c:v>
                </c:pt>
                <c:pt idx="36">
                  <c:v>1045.8399999999999</c:v>
                </c:pt>
                <c:pt idx="37">
                  <c:v>1047.6600000000001</c:v>
                </c:pt>
                <c:pt idx="38">
                  <c:v>1045.48</c:v>
                </c:pt>
                <c:pt idx="39">
                  <c:v>1045.8399999999999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F-4239-B4BA-47A5D4EA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VIENTO'!$P$2:$P$41</c:f>
              <c:numCache>
                <c:formatCode>General</c:formatCode>
                <c:ptCount val="40"/>
                <c:pt idx="0">
                  <c:v>1068.57</c:v>
                </c:pt>
                <c:pt idx="1">
                  <c:v>1068.57</c:v>
                </c:pt>
                <c:pt idx="2">
                  <c:v>1068.57</c:v>
                </c:pt>
                <c:pt idx="3">
                  <c:v>1068.57</c:v>
                </c:pt>
                <c:pt idx="4">
                  <c:v>1043.67</c:v>
                </c:pt>
                <c:pt idx="5">
                  <c:v>1068.21</c:v>
                </c:pt>
                <c:pt idx="6">
                  <c:v>1026.6600000000001</c:v>
                </c:pt>
                <c:pt idx="7">
                  <c:v>1070.3900000000001</c:v>
                </c:pt>
                <c:pt idx="8">
                  <c:v>1068.54</c:v>
                </c:pt>
                <c:pt idx="9">
                  <c:v>1068.57</c:v>
                </c:pt>
                <c:pt idx="10">
                  <c:v>1068.57</c:v>
                </c:pt>
                <c:pt idx="11">
                  <c:v>1069.1199999999999</c:v>
                </c:pt>
                <c:pt idx="12">
                  <c:v>1068.21</c:v>
                </c:pt>
                <c:pt idx="13">
                  <c:v>1070.3900000000001</c:v>
                </c:pt>
                <c:pt idx="14">
                  <c:v>1094.3399999999999</c:v>
                </c:pt>
                <c:pt idx="15">
                  <c:v>1068.26</c:v>
                </c:pt>
                <c:pt idx="16">
                  <c:v>1043.4000000000001</c:v>
                </c:pt>
                <c:pt idx="17">
                  <c:v>1068.57</c:v>
                </c:pt>
                <c:pt idx="18">
                  <c:v>1068.57</c:v>
                </c:pt>
                <c:pt idx="19">
                  <c:v>1068.57</c:v>
                </c:pt>
                <c:pt idx="20">
                  <c:v>1069.48</c:v>
                </c:pt>
                <c:pt idx="21">
                  <c:v>1069.79</c:v>
                </c:pt>
                <c:pt idx="22">
                  <c:v>1093.71</c:v>
                </c:pt>
                <c:pt idx="23">
                  <c:v>1068.74</c:v>
                </c:pt>
                <c:pt idx="24">
                  <c:v>1068.57</c:v>
                </c:pt>
                <c:pt idx="25">
                  <c:v>1043.67</c:v>
                </c:pt>
                <c:pt idx="26">
                  <c:v>1069.1199999999999</c:v>
                </c:pt>
                <c:pt idx="27">
                  <c:v>1069.48</c:v>
                </c:pt>
                <c:pt idx="28">
                  <c:v>1094.3399999999999</c:v>
                </c:pt>
                <c:pt idx="29">
                  <c:v>1068.26</c:v>
                </c:pt>
                <c:pt idx="30">
                  <c:v>1043.24</c:v>
                </c:pt>
                <c:pt idx="31">
                  <c:v>1068.57</c:v>
                </c:pt>
                <c:pt idx="32">
                  <c:v>1068.57</c:v>
                </c:pt>
                <c:pt idx="33">
                  <c:v>1094.3399999999999</c:v>
                </c:pt>
                <c:pt idx="34">
                  <c:v>1093.71</c:v>
                </c:pt>
                <c:pt idx="35">
                  <c:v>1067.94</c:v>
                </c:pt>
                <c:pt idx="36">
                  <c:v>1068.57</c:v>
                </c:pt>
                <c:pt idx="37">
                  <c:v>1044.02</c:v>
                </c:pt>
                <c:pt idx="38">
                  <c:v>1068.57</c:v>
                </c:pt>
                <c:pt idx="39">
                  <c:v>1068.57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5-41BF-878B-4A2C3726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VIENTO'!$Q$2:$Q$41</c:f>
              <c:numCache>
                <c:formatCode>General</c:formatCode>
                <c:ptCount val="40"/>
                <c:pt idx="0">
                  <c:v>1090.28</c:v>
                </c:pt>
                <c:pt idx="1">
                  <c:v>1090.7</c:v>
                </c:pt>
                <c:pt idx="2">
                  <c:v>1089.4000000000001</c:v>
                </c:pt>
                <c:pt idx="3">
                  <c:v>1090.03</c:v>
                </c:pt>
                <c:pt idx="4">
                  <c:v>1077.57</c:v>
                </c:pt>
                <c:pt idx="5">
                  <c:v>1089.48</c:v>
                </c:pt>
                <c:pt idx="6">
                  <c:v>1089.48</c:v>
                </c:pt>
                <c:pt idx="7">
                  <c:v>1089.43</c:v>
                </c:pt>
                <c:pt idx="8">
                  <c:v>1090.7</c:v>
                </c:pt>
                <c:pt idx="9">
                  <c:v>1089.4000000000001</c:v>
                </c:pt>
                <c:pt idx="10">
                  <c:v>1089.1199999999999</c:v>
                </c:pt>
                <c:pt idx="11">
                  <c:v>1092.2</c:v>
                </c:pt>
                <c:pt idx="12">
                  <c:v>1091.6099999999999</c:v>
                </c:pt>
                <c:pt idx="13">
                  <c:v>1088.8499999999999</c:v>
                </c:pt>
                <c:pt idx="14">
                  <c:v>1089.48</c:v>
                </c:pt>
                <c:pt idx="15">
                  <c:v>1089.48</c:v>
                </c:pt>
                <c:pt idx="16">
                  <c:v>1089.48</c:v>
                </c:pt>
                <c:pt idx="17">
                  <c:v>1090.75</c:v>
                </c:pt>
                <c:pt idx="18">
                  <c:v>1088.5</c:v>
                </c:pt>
                <c:pt idx="19">
                  <c:v>1101.04</c:v>
                </c:pt>
                <c:pt idx="20">
                  <c:v>1089.48</c:v>
                </c:pt>
                <c:pt idx="21">
                  <c:v>1089.45</c:v>
                </c:pt>
                <c:pt idx="22">
                  <c:v>1091.3</c:v>
                </c:pt>
                <c:pt idx="23">
                  <c:v>1091.6099999999999</c:v>
                </c:pt>
                <c:pt idx="24">
                  <c:v>1091.58</c:v>
                </c:pt>
                <c:pt idx="25">
                  <c:v>1090.7</c:v>
                </c:pt>
                <c:pt idx="26">
                  <c:v>1089.4000000000001</c:v>
                </c:pt>
                <c:pt idx="27">
                  <c:v>1089.1199999999999</c:v>
                </c:pt>
                <c:pt idx="28">
                  <c:v>1091.3</c:v>
                </c:pt>
                <c:pt idx="29">
                  <c:v>1090.7</c:v>
                </c:pt>
                <c:pt idx="30">
                  <c:v>1088.8499999999999</c:v>
                </c:pt>
                <c:pt idx="31">
                  <c:v>1090.3900000000001</c:v>
                </c:pt>
                <c:pt idx="32">
                  <c:v>1089.48</c:v>
                </c:pt>
                <c:pt idx="33">
                  <c:v>1089.48</c:v>
                </c:pt>
                <c:pt idx="34">
                  <c:v>1089.45</c:v>
                </c:pt>
                <c:pt idx="35">
                  <c:v>1091.3</c:v>
                </c:pt>
                <c:pt idx="36">
                  <c:v>1089.45</c:v>
                </c:pt>
                <c:pt idx="37">
                  <c:v>1092.2</c:v>
                </c:pt>
                <c:pt idx="38">
                  <c:v>1091.6099999999999</c:v>
                </c:pt>
                <c:pt idx="39">
                  <c:v>1088.8499999999999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3-406F-B411-AEE81409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VIENTO'!$R$2:$R$41</c:f>
              <c:numCache>
                <c:formatCode>General</c:formatCode>
                <c:ptCount val="40"/>
                <c:pt idx="0">
                  <c:v>1066.75</c:v>
                </c:pt>
                <c:pt idx="1">
                  <c:v>1066.75</c:v>
                </c:pt>
                <c:pt idx="2">
                  <c:v>1066.75</c:v>
                </c:pt>
                <c:pt idx="3">
                  <c:v>1090.3900000000001</c:v>
                </c:pt>
                <c:pt idx="4">
                  <c:v>1066.3900000000001</c:v>
                </c:pt>
                <c:pt idx="5">
                  <c:v>1066.72</c:v>
                </c:pt>
                <c:pt idx="6">
                  <c:v>1066.75</c:v>
                </c:pt>
                <c:pt idx="7">
                  <c:v>1066.75</c:v>
                </c:pt>
                <c:pt idx="8">
                  <c:v>1066.75</c:v>
                </c:pt>
                <c:pt idx="9">
                  <c:v>1066.75</c:v>
                </c:pt>
                <c:pt idx="10">
                  <c:v>1066.75</c:v>
                </c:pt>
                <c:pt idx="11">
                  <c:v>1090.94</c:v>
                </c:pt>
                <c:pt idx="12">
                  <c:v>1077.4100000000001</c:v>
                </c:pt>
                <c:pt idx="13">
                  <c:v>1067.6300000000001</c:v>
                </c:pt>
                <c:pt idx="14">
                  <c:v>1067.6600000000001</c:v>
                </c:pt>
                <c:pt idx="15">
                  <c:v>1090.3900000000001</c:v>
                </c:pt>
                <c:pt idx="16">
                  <c:v>1066.75</c:v>
                </c:pt>
                <c:pt idx="17">
                  <c:v>1066.3900000000001</c:v>
                </c:pt>
                <c:pt idx="18">
                  <c:v>1067.3</c:v>
                </c:pt>
                <c:pt idx="19">
                  <c:v>1078.48</c:v>
                </c:pt>
                <c:pt idx="20">
                  <c:v>1067.6600000000001</c:v>
                </c:pt>
                <c:pt idx="21">
                  <c:v>1066.75</c:v>
                </c:pt>
                <c:pt idx="22">
                  <c:v>1066.75</c:v>
                </c:pt>
                <c:pt idx="23">
                  <c:v>1066.75</c:v>
                </c:pt>
                <c:pt idx="24">
                  <c:v>1066.3900000000001</c:v>
                </c:pt>
                <c:pt idx="25">
                  <c:v>1067.3</c:v>
                </c:pt>
                <c:pt idx="26">
                  <c:v>1065.6600000000001</c:v>
                </c:pt>
                <c:pt idx="27">
                  <c:v>1066.3900000000001</c:v>
                </c:pt>
                <c:pt idx="28">
                  <c:v>1068.57</c:v>
                </c:pt>
                <c:pt idx="29">
                  <c:v>1091.6099999999999</c:v>
                </c:pt>
                <c:pt idx="30">
                  <c:v>1065.77</c:v>
                </c:pt>
                <c:pt idx="31">
                  <c:v>1091.6099999999999</c:v>
                </c:pt>
                <c:pt idx="32">
                  <c:v>1066.1300000000001</c:v>
                </c:pt>
                <c:pt idx="33">
                  <c:v>1065.8399999999999</c:v>
                </c:pt>
                <c:pt idx="34">
                  <c:v>1065.8399999999999</c:v>
                </c:pt>
                <c:pt idx="35">
                  <c:v>1066.3900000000001</c:v>
                </c:pt>
                <c:pt idx="36">
                  <c:v>1077.57</c:v>
                </c:pt>
                <c:pt idx="37">
                  <c:v>1066.6400000000001</c:v>
                </c:pt>
                <c:pt idx="38">
                  <c:v>1066.75</c:v>
                </c:pt>
                <c:pt idx="39">
                  <c:v>1066.75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1-449F-A441-693844D8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VIENTO'!$U$2:$U$41</c:f>
              <c:numCache>
                <c:formatCode>General</c:formatCode>
                <c:ptCount val="40"/>
                <c:pt idx="0">
                  <c:v>1036.75</c:v>
                </c:pt>
                <c:pt idx="1">
                  <c:v>1035.8399999999999</c:v>
                </c:pt>
                <c:pt idx="2">
                  <c:v>1034.93</c:v>
                </c:pt>
                <c:pt idx="3">
                  <c:v>1034.58</c:v>
                </c:pt>
                <c:pt idx="4">
                  <c:v>1035.3</c:v>
                </c:pt>
                <c:pt idx="5">
                  <c:v>1035.22</c:v>
                </c:pt>
                <c:pt idx="6">
                  <c:v>1035.8399999999999</c:v>
                </c:pt>
                <c:pt idx="7">
                  <c:v>1035.48</c:v>
                </c:pt>
                <c:pt idx="8">
                  <c:v>1035.8399999999999</c:v>
                </c:pt>
                <c:pt idx="9">
                  <c:v>1036.75</c:v>
                </c:pt>
                <c:pt idx="10">
                  <c:v>1034.93</c:v>
                </c:pt>
                <c:pt idx="11">
                  <c:v>1035.48</c:v>
                </c:pt>
                <c:pt idx="12">
                  <c:v>1034.93</c:v>
                </c:pt>
                <c:pt idx="13">
                  <c:v>1034.93</c:v>
                </c:pt>
                <c:pt idx="14">
                  <c:v>1035.8399999999999</c:v>
                </c:pt>
                <c:pt idx="15">
                  <c:v>1036.3900000000001</c:v>
                </c:pt>
                <c:pt idx="16">
                  <c:v>1035.8399999999999</c:v>
                </c:pt>
                <c:pt idx="17">
                  <c:v>1036.3900000000001</c:v>
                </c:pt>
                <c:pt idx="18">
                  <c:v>1036.75</c:v>
                </c:pt>
                <c:pt idx="19">
                  <c:v>1036.3900000000001</c:v>
                </c:pt>
                <c:pt idx="20">
                  <c:v>1034.93</c:v>
                </c:pt>
                <c:pt idx="21">
                  <c:v>1034.77</c:v>
                </c:pt>
                <c:pt idx="22">
                  <c:v>1037.6600000000001</c:v>
                </c:pt>
                <c:pt idx="23">
                  <c:v>1035.8399999999999</c:v>
                </c:pt>
                <c:pt idx="24">
                  <c:v>1035.8399999999999</c:v>
                </c:pt>
                <c:pt idx="25">
                  <c:v>1034.93</c:v>
                </c:pt>
                <c:pt idx="26">
                  <c:v>1035.48</c:v>
                </c:pt>
                <c:pt idx="27">
                  <c:v>1034.93</c:v>
                </c:pt>
                <c:pt idx="28">
                  <c:v>1034.93</c:v>
                </c:pt>
                <c:pt idx="29">
                  <c:v>1035.8399999999999</c:v>
                </c:pt>
                <c:pt idx="30">
                  <c:v>1035.48</c:v>
                </c:pt>
                <c:pt idx="31">
                  <c:v>1035.8399999999999</c:v>
                </c:pt>
                <c:pt idx="32">
                  <c:v>1034.58</c:v>
                </c:pt>
                <c:pt idx="33">
                  <c:v>1035.8399999999999</c:v>
                </c:pt>
                <c:pt idx="34">
                  <c:v>1035.8399999999999</c:v>
                </c:pt>
                <c:pt idx="35">
                  <c:v>1036.3900000000001</c:v>
                </c:pt>
                <c:pt idx="36">
                  <c:v>1034.93</c:v>
                </c:pt>
                <c:pt idx="37">
                  <c:v>1035.8399999999999</c:v>
                </c:pt>
                <c:pt idx="38">
                  <c:v>1036.75</c:v>
                </c:pt>
                <c:pt idx="39">
                  <c:v>1033.67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91-40A3-8277-103C517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VIENTO'!$V$2:$V$41</c:f>
              <c:numCache>
                <c:formatCode>General</c:formatCode>
                <c:ptCount val="40"/>
                <c:pt idx="0">
                  <c:v>1059.1199999999999</c:v>
                </c:pt>
                <c:pt idx="1">
                  <c:v>1083.43</c:v>
                </c:pt>
                <c:pt idx="2">
                  <c:v>1060.67</c:v>
                </c:pt>
                <c:pt idx="3">
                  <c:v>1059.48</c:v>
                </c:pt>
                <c:pt idx="4">
                  <c:v>1058.21</c:v>
                </c:pt>
                <c:pt idx="5">
                  <c:v>1059.45</c:v>
                </c:pt>
                <c:pt idx="6">
                  <c:v>1059.48</c:v>
                </c:pt>
                <c:pt idx="7">
                  <c:v>1059.1199999999999</c:v>
                </c:pt>
                <c:pt idx="8">
                  <c:v>1058.57</c:v>
                </c:pt>
                <c:pt idx="9">
                  <c:v>1059.48</c:v>
                </c:pt>
                <c:pt idx="10">
                  <c:v>1061.3</c:v>
                </c:pt>
                <c:pt idx="11">
                  <c:v>1059.48</c:v>
                </c:pt>
                <c:pt idx="12">
                  <c:v>1060.03</c:v>
                </c:pt>
                <c:pt idx="13">
                  <c:v>1033.48</c:v>
                </c:pt>
                <c:pt idx="14">
                  <c:v>1032.47</c:v>
                </c:pt>
                <c:pt idx="15">
                  <c:v>1061.3</c:v>
                </c:pt>
                <c:pt idx="16">
                  <c:v>1059.48</c:v>
                </c:pt>
                <c:pt idx="17">
                  <c:v>1058.21</c:v>
                </c:pt>
                <c:pt idx="18">
                  <c:v>1059.1199999999999</c:v>
                </c:pt>
                <c:pt idx="19">
                  <c:v>1035.6600000000001</c:v>
                </c:pt>
                <c:pt idx="20">
                  <c:v>1059.48</c:v>
                </c:pt>
                <c:pt idx="21">
                  <c:v>1059.1199999999999</c:v>
                </c:pt>
                <c:pt idx="22">
                  <c:v>1059.1199999999999</c:v>
                </c:pt>
                <c:pt idx="23">
                  <c:v>1032.93</c:v>
                </c:pt>
                <c:pt idx="24">
                  <c:v>1058.57</c:v>
                </c:pt>
                <c:pt idx="25">
                  <c:v>1059.1199999999999</c:v>
                </c:pt>
                <c:pt idx="26">
                  <c:v>1058.8800000000001</c:v>
                </c:pt>
                <c:pt idx="27">
                  <c:v>1085.58</c:v>
                </c:pt>
                <c:pt idx="28">
                  <c:v>1059.76</c:v>
                </c:pt>
                <c:pt idx="29">
                  <c:v>1058.57</c:v>
                </c:pt>
                <c:pt idx="30">
                  <c:v>1060.3900000000001</c:v>
                </c:pt>
                <c:pt idx="31">
                  <c:v>1058.57</c:v>
                </c:pt>
                <c:pt idx="32">
                  <c:v>1059.1199999999999</c:v>
                </c:pt>
                <c:pt idx="33">
                  <c:v>1058.54</c:v>
                </c:pt>
                <c:pt idx="34">
                  <c:v>1058.57</c:v>
                </c:pt>
                <c:pt idx="35">
                  <c:v>1117.4100000000001</c:v>
                </c:pt>
                <c:pt idx="36">
                  <c:v>1062.2</c:v>
                </c:pt>
                <c:pt idx="37">
                  <c:v>1059.48</c:v>
                </c:pt>
                <c:pt idx="38">
                  <c:v>1058.21</c:v>
                </c:pt>
                <c:pt idx="39">
                  <c:v>1058.54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D-4C67-B97F-69491B93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VIENTO'!$W$2:$W$41</c:f>
              <c:numCache>
                <c:formatCode>General</c:formatCode>
                <c:ptCount val="40"/>
                <c:pt idx="0">
                  <c:v>1080.3900000000001</c:v>
                </c:pt>
                <c:pt idx="1">
                  <c:v>1078.57</c:v>
                </c:pt>
                <c:pt idx="2">
                  <c:v>1080.03</c:v>
                </c:pt>
                <c:pt idx="3">
                  <c:v>1068.32</c:v>
                </c:pt>
                <c:pt idx="4">
                  <c:v>1080.3900000000001</c:v>
                </c:pt>
                <c:pt idx="5">
                  <c:v>1081.3</c:v>
                </c:pt>
                <c:pt idx="6">
                  <c:v>1080.3900000000001</c:v>
                </c:pt>
                <c:pt idx="7">
                  <c:v>1081.3</c:v>
                </c:pt>
                <c:pt idx="8">
                  <c:v>1080.3900000000001</c:v>
                </c:pt>
                <c:pt idx="9">
                  <c:v>1080.03</c:v>
                </c:pt>
                <c:pt idx="10">
                  <c:v>1068.48</c:v>
                </c:pt>
                <c:pt idx="11">
                  <c:v>1083.1099999999999</c:v>
                </c:pt>
                <c:pt idx="12">
                  <c:v>1106.1500000000001</c:v>
                </c:pt>
                <c:pt idx="13">
                  <c:v>1105.58</c:v>
                </c:pt>
                <c:pt idx="14">
                  <c:v>1078.8499999999999</c:v>
                </c:pt>
                <c:pt idx="15">
                  <c:v>1079.48</c:v>
                </c:pt>
                <c:pt idx="16">
                  <c:v>1080.3900000000001</c:v>
                </c:pt>
                <c:pt idx="17">
                  <c:v>1079.48</c:v>
                </c:pt>
                <c:pt idx="18">
                  <c:v>1079.1199999999999</c:v>
                </c:pt>
                <c:pt idx="19">
                  <c:v>1079.1199999999999</c:v>
                </c:pt>
                <c:pt idx="20">
                  <c:v>1082.2</c:v>
                </c:pt>
                <c:pt idx="21">
                  <c:v>1105.25</c:v>
                </c:pt>
                <c:pt idx="22">
                  <c:v>1103.71</c:v>
                </c:pt>
                <c:pt idx="23">
                  <c:v>1078.8499999999999</c:v>
                </c:pt>
                <c:pt idx="24">
                  <c:v>1079.48</c:v>
                </c:pt>
                <c:pt idx="25">
                  <c:v>1080.03</c:v>
                </c:pt>
                <c:pt idx="26">
                  <c:v>1080.03</c:v>
                </c:pt>
                <c:pt idx="27">
                  <c:v>1082.2</c:v>
                </c:pt>
                <c:pt idx="28">
                  <c:v>1082.52</c:v>
                </c:pt>
                <c:pt idx="29">
                  <c:v>1104.6199999999999</c:v>
                </c:pt>
                <c:pt idx="30">
                  <c:v>1082.49</c:v>
                </c:pt>
                <c:pt idx="31">
                  <c:v>1105.25</c:v>
                </c:pt>
                <c:pt idx="32">
                  <c:v>1104.67</c:v>
                </c:pt>
                <c:pt idx="33">
                  <c:v>1079.76</c:v>
                </c:pt>
                <c:pt idx="34">
                  <c:v>1080.3900000000001</c:v>
                </c:pt>
                <c:pt idx="35">
                  <c:v>1079.48</c:v>
                </c:pt>
                <c:pt idx="36">
                  <c:v>1079.48</c:v>
                </c:pt>
                <c:pt idx="37">
                  <c:v>1079.1199999999999</c:v>
                </c:pt>
                <c:pt idx="38">
                  <c:v>1079.1199999999999</c:v>
                </c:pt>
                <c:pt idx="39">
                  <c:v>1082.2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1-4C78-B3DD-A48CAC55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correlacion'!$D$2:$D$41</c:f>
              <c:numCache>
                <c:formatCode>General</c:formatCode>
                <c:ptCount val="40"/>
                <c:pt idx="0">
                  <c:v>1126.6600000000001</c:v>
                </c:pt>
                <c:pt idx="1">
                  <c:v>1069.48</c:v>
                </c:pt>
                <c:pt idx="2">
                  <c:v>1067.6300000000001</c:v>
                </c:pt>
                <c:pt idx="3">
                  <c:v>1067.6600000000001</c:v>
                </c:pt>
                <c:pt idx="4">
                  <c:v>1067.6600000000001</c:v>
                </c:pt>
                <c:pt idx="5">
                  <c:v>1069.48</c:v>
                </c:pt>
                <c:pt idx="6">
                  <c:v>1093.43</c:v>
                </c:pt>
                <c:pt idx="7">
                  <c:v>1092.8499999999999</c:v>
                </c:pt>
                <c:pt idx="8">
                  <c:v>1067.03</c:v>
                </c:pt>
                <c:pt idx="9">
                  <c:v>1126.6600000000001</c:v>
                </c:pt>
                <c:pt idx="10">
                  <c:v>1068.57</c:v>
                </c:pt>
                <c:pt idx="11">
                  <c:v>1067.97</c:v>
                </c:pt>
                <c:pt idx="12">
                  <c:v>1067.03</c:v>
                </c:pt>
                <c:pt idx="13">
                  <c:v>1067.3</c:v>
                </c:pt>
                <c:pt idx="14">
                  <c:v>1126.6600000000001</c:v>
                </c:pt>
                <c:pt idx="15">
                  <c:v>1068.57</c:v>
                </c:pt>
                <c:pt idx="16">
                  <c:v>1042.18</c:v>
                </c:pt>
                <c:pt idx="17">
                  <c:v>1066.75</c:v>
                </c:pt>
                <c:pt idx="18">
                  <c:v>1126.6600000000001</c:v>
                </c:pt>
                <c:pt idx="19">
                  <c:v>1068.57</c:v>
                </c:pt>
                <c:pt idx="20">
                  <c:v>1066.67</c:v>
                </c:pt>
                <c:pt idx="21">
                  <c:v>1042.2</c:v>
                </c:pt>
                <c:pt idx="22">
                  <c:v>1067.3</c:v>
                </c:pt>
                <c:pt idx="23">
                  <c:v>1068.57</c:v>
                </c:pt>
                <c:pt idx="24">
                  <c:v>1067.97</c:v>
                </c:pt>
                <c:pt idx="25">
                  <c:v>1066.1300000000001</c:v>
                </c:pt>
                <c:pt idx="26">
                  <c:v>1067.3</c:v>
                </c:pt>
                <c:pt idx="27">
                  <c:v>1125.5899999999999</c:v>
                </c:pt>
                <c:pt idx="28">
                  <c:v>1068.57</c:v>
                </c:pt>
                <c:pt idx="29">
                  <c:v>1067.97</c:v>
                </c:pt>
                <c:pt idx="30">
                  <c:v>1067.03</c:v>
                </c:pt>
                <c:pt idx="31">
                  <c:v>1067.3</c:v>
                </c:pt>
                <c:pt idx="32">
                  <c:v>1126.52</c:v>
                </c:pt>
                <c:pt idx="33">
                  <c:v>1068.57</c:v>
                </c:pt>
                <c:pt idx="34">
                  <c:v>1040.75</c:v>
                </c:pt>
                <c:pt idx="35">
                  <c:v>1066.75</c:v>
                </c:pt>
                <c:pt idx="36">
                  <c:v>1066.75</c:v>
                </c:pt>
                <c:pt idx="37">
                  <c:v>1068.57</c:v>
                </c:pt>
                <c:pt idx="38">
                  <c:v>1067.97</c:v>
                </c:pt>
                <c:pt idx="39">
                  <c:v>1066.1300000000001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D-48B6-B060-1DD05DA8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VIENTO'!$X$2:$X$41</c:f>
              <c:numCache>
                <c:formatCode>General</c:formatCode>
                <c:ptCount val="40"/>
                <c:pt idx="0">
                  <c:v>1057.58</c:v>
                </c:pt>
                <c:pt idx="1">
                  <c:v>1055.82</c:v>
                </c:pt>
                <c:pt idx="2">
                  <c:v>1055.8399999999999</c:v>
                </c:pt>
                <c:pt idx="3">
                  <c:v>1056.3900000000001</c:v>
                </c:pt>
                <c:pt idx="4">
                  <c:v>1057.3</c:v>
                </c:pt>
                <c:pt idx="5">
                  <c:v>1059.48</c:v>
                </c:pt>
                <c:pt idx="6">
                  <c:v>1057.97</c:v>
                </c:pt>
                <c:pt idx="7">
                  <c:v>1056.44</c:v>
                </c:pt>
                <c:pt idx="8">
                  <c:v>1058.8499999999999</c:v>
                </c:pt>
                <c:pt idx="9">
                  <c:v>1056.75</c:v>
                </c:pt>
                <c:pt idx="10">
                  <c:v>1055.8399999999999</c:v>
                </c:pt>
                <c:pt idx="11">
                  <c:v>1057.6600000000001</c:v>
                </c:pt>
                <c:pt idx="12">
                  <c:v>1059.48</c:v>
                </c:pt>
                <c:pt idx="13">
                  <c:v>1057.58</c:v>
                </c:pt>
                <c:pt idx="14">
                  <c:v>1057.6300000000001</c:v>
                </c:pt>
                <c:pt idx="15">
                  <c:v>1055.8399999999999</c:v>
                </c:pt>
                <c:pt idx="16">
                  <c:v>1056.75</c:v>
                </c:pt>
                <c:pt idx="17">
                  <c:v>1057.3</c:v>
                </c:pt>
                <c:pt idx="18">
                  <c:v>1071.21</c:v>
                </c:pt>
                <c:pt idx="19">
                  <c:v>1059.48</c:v>
                </c:pt>
                <c:pt idx="20">
                  <c:v>1056.75</c:v>
                </c:pt>
                <c:pt idx="21">
                  <c:v>1058.21</c:v>
                </c:pt>
                <c:pt idx="22">
                  <c:v>1056.3900000000001</c:v>
                </c:pt>
                <c:pt idx="23">
                  <c:v>1057.6600000000001</c:v>
                </c:pt>
                <c:pt idx="24">
                  <c:v>1058.57</c:v>
                </c:pt>
                <c:pt idx="25">
                  <c:v>1056.3900000000001</c:v>
                </c:pt>
                <c:pt idx="26">
                  <c:v>1056.3900000000001</c:v>
                </c:pt>
                <c:pt idx="27">
                  <c:v>1056.75</c:v>
                </c:pt>
                <c:pt idx="28">
                  <c:v>1058.57</c:v>
                </c:pt>
                <c:pt idx="29">
                  <c:v>1057.6600000000001</c:v>
                </c:pt>
                <c:pt idx="30">
                  <c:v>1058.57</c:v>
                </c:pt>
                <c:pt idx="31">
                  <c:v>1055.8399999999999</c:v>
                </c:pt>
                <c:pt idx="32">
                  <c:v>1055.2</c:v>
                </c:pt>
                <c:pt idx="33">
                  <c:v>1058.57</c:v>
                </c:pt>
                <c:pt idx="34">
                  <c:v>1056.75</c:v>
                </c:pt>
                <c:pt idx="35">
                  <c:v>1056.3900000000001</c:v>
                </c:pt>
                <c:pt idx="36">
                  <c:v>1058.21</c:v>
                </c:pt>
                <c:pt idx="37">
                  <c:v>1059.48</c:v>
                </c:pt>
                <c:pt idx="38">
                  <c:v>1055.2</c:v>
                </c:pt>
                <c:pt idx="39">
                  <c:v>1058.57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6-436F-9483-5465982A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VIENTO'!$AA$2:$AA$41</c:f>
              <c:numCache>
                <c:formatCode>General</c:formatCode>
                <c:ptCount val="40"/>
                <c:pt idx="0">
                  <c:v>1049.48</c:v>
                </c:pt>
                <c:pt idx="1">
                  <c:v>1047.6300000000001</c:v>
                </c:pt>
                <c:pt idx="2">
                  <c:v>1048.21</c:v>
                </c:pt>
                <c:pt idx="3">
                  <c:v>1049.48</c:v>
                </c:pt>
                <c:pt idx="4">
                  <c:v>1048.57</c:v>
                </c:pt>
                <c:pt idx="5">
                  <c:v>1048.21</c:v>
                </c:pt>
                <c:pt idx="6">
                  <c:v>1047.6600000000001</c:v>
                </c:pt>
                <c:pt idx="7">
                  <c:v>1047.55</c:v>
                </c:pt>
                <c:pt idx="8">
                  <c:v>1074.3399999999999</c:v>
                </c:pt>
                <c:pt idx="9">
                  <c:v>1048.5</c:v>
                </c:pt>
                <c:pt idx="10">
                  <c:v>1048.57</c:v>
                </c:pt>
                <c:pt idx="11">
                  <c:v>1074.3900000000001</c:v>
                </c:pt>
                <c:pt idx="12">
                  <c:v>1053.31</c:v>
                </c:pt>
                <c:pt idx="13">
                  <c:v>1049.1199999999999</c:v>
                </c:pt>
                <c:pt idx="14">
                  <c:v>1047.6600000000001</c:v>
                </c:pt>
                <c:pt idx="15">
                  <c:v>1074.3399999999999</c:v>
                </c:pt>
                <c:pt idx="16">
                  <c:v>1048.8499999999999</c:v>
                </c:pt>
                <c:pt idx="17">
                  <c:v>1048.49</c:v>
                </c:pt>
                <c:pt idx="18">
                  <c:v>1048.21</c:v>
                </c:pt>
                <c:pt idx="19">
                  <c:v>1047.6600000000001</c:v>
                </c:pt>
                <c:pt idx="20">
                  <c:v>1048.54</c:v>
                </c:pt>
                <c:pt idx="21">
                  <c:v>1048.57</c:v>
                </c:pt>
                <c:pt idx="22">
                  <c:v>1073.43</c:v>
                </c:pt>
                <c:pt idx="23">
                  <c:v>1047.94</c:v>
                </c:pt>
                <c:pt idx="24">
                  <c:v>1083.94</c:v>
                </c:pt>
                <c:pt idx="25">
                  <c:v>1049.48</c:v>
                </c:pt>
                <c:pt idx="26">
                  <c:v>1051.3</c:v>
                </c:pt>
                <c:pt idx="27">
                  <c:v>1048.21</c:v>
                </c:pt>
                <c:pt idx="28">
                  <c:v>1048.57</c:v>
                </c:pt>
                <c:pt idx="29">
                  <c:v>1049.8399999999999</c:v>
                </c:pt>
                <c:pt idx="30">
                  <c:v>1047.94</c:v>
                </c:pt>
                <c:pt idx="31">
                  <c:v>1050.3599999999999</c:v>
                </c:pt>
                <c:pt idx="32">
                  <c:v>1083.94</c:v>
                </c:pt>
                <c:pt idx="33">
                  <c:v>1050.3900000000001</c:v>
                </c:pt>
                <c:pt idx="34">
                  <c:v>1049.48</c:v>
                </c:pt>
                <c:pt idx="35">
                  <c:v>1051.3</c:v>
                </c:pt>
                <c:pt idx="36">
                  <c:v>1050.03</c:v>
                </c:pt>
                <c:pt idx="37">
                  <c:v>1049.48</c:v>
                </c:pt>
                <c:pt idx="38">
                  <c:v>1051.3</c:v>
                </c:pt>
                <c:pt idx="39">
                  <c:v>1050.03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C-4AEC-A49B-3A175536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VIENTO'!$AB$2:$AB$41</c:f>
              <c:numCache>
                <c:formatCode>General</c:formatCode>
                <c:ptCount val="40"/>
                <c:pt idx="0">
                  <c:v>1047.1199999999999</c:v>
                </c:pt>
                <c:pt idx="1">
                  <c:v>1073.1099999999999</c:v>
                </c:pt>
                <c:pt idx="2">
                  <c:v>1071.3</c:v>
                </c:pt>
                <c:pt idx="3">
                  <c:v>1046.75</c:v>
                </c:pt>
                <c:pt idx="4">
                  <c:v>1031.21</c:v>
                </c:pt>
                <c:pt idx="5">
                  <c:v>1073.1099999999999</c:v>
                </c:pt>
                <c:pt idx="6">
                  <c:v>1072.1300000000001</c:v>
                </c:pt>
                <c:pt idx="7">
                  <c:v>1072.57</c:v>
                </c:pt>
                <c:pt idx="8">
                  <c:v>1072.49</c:v>
                </c:pt>
                <c:pt idx="9">
                  <c:v>1047.6600000000001</c:v>
                </c:pt>
                <c:pt idx="10">
                  <c:v>1047.6600000000001</c:v>
                </c:pt>
                <c:pt idx="11">
                  <c:v>1073.1099999999999</c:v>
                </c:pt>
                <c:pt idx="12">
                  <c:v>1072.76</c:v>
                </c:pt>
                <c:pt idx="13">
                  <c:v>1071.8499999999999</c:v>
                </c:pt>
                <c:pt idx="14">
                  <c:v>1074.02</c:v>
                </c:pt>
                <c:pt idx="15">
                  <c:v>1097.97</c:v>
                </c:pt>
                <c:pt idx="16">
                  <c:v>1071.8900000000001</c:v>
                </c:pt>
                <c:pt idx="17">
                  <c:v>1071.58</c:v>
                </c:pt>
                <c:pt idx="18">
                  <c:v>1071.3</c:v>
                </c:pt>
                <c:pt idx="19">
                  <c:v>1072.2</c:v>
                </c:pt>
                <c:pt idx="20">
                  <c:v>1072.2</c:v>
                </c:pt>
                <c:pt idx="21">
                  <c:v>1072.2</c:v>
                </c:pt>
                <c:pt idx="22">
                  <c:v>1046.3900000000001</c:v>
                </c:pt>
                <c:pt idx="23">
                  <c:v>1131.04</c:v>
                </c:pt>
                <c:pt idx="24">
                  <c:v>1073.1099999999999</c:v>
                </c:pt>
                <c:pt idx="25">
                  <c:v>1073.43</c:v>
                </c:pt>
                <c:pt idx="26">
                  <c:v>1047.01</c:v>
                </c:pt>
                <c:pt idx="27">
                  <c:v>1072.2</c:v>
                </c:pt>
                <c:pt idx="28">
                  <c:v>1074.02</c:v>
                </c:pt>
                <c:pt idx="29">
                  <c:v>1073.1099999999999</c:v>
                </c:pt>
                <c:pt idx="30">
                  <c:v>1073.1099999999999</c:v>
                </c:pt>
                <c:pt idx="31">
                  <c:v>1071.8499999999999</c:v>
                </c:pt>
                <c:pt idx="32">
                  <c:v>1043.9000000000001</c:v>
                </c:pt>
                <c:pt idx="33">
                  <c:v>1074.02</c:v>
                </c:pt>
                <c:pt idx="34">
                  <c:v>1098.8800000000001</c:v>
                </c:pt>
                <c:pt idx="35">
                  <c:v>1097.4000000000001</c:v>
                </c:pt>
                <c:pt idx="36">
                  <c:v>1072.49</c:v>
                </c:pt>
                <c:pt idx="37">
                  <c:v>1073.1099999999999</c:v>
                </c:pt>
                <c:pt idx="38">
                  <c:v>1047.3</c:v>
                </c:pt>
                <c:pt idx="39">
                  <c:v>1072.76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6-46B7-954C-2DCE6868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VIENTO'!$AC$2:$AC$41</c:f>
              <c:numCache>
                <c:formatCode>General</c:formatCode>
                <c:ptCount val="40"/>
                <c:pt idx="0">
                  <c:v>1092.18</c:v>
                </c:pt>
                <c:pt idx="1">
                  <c:v>1092.2</c:v>
                </c:pt>
                <c:pt idx="2">
                  <c:v>1092.2</c:v>
                </c:pt>
                <c:pt idx="3">
                  <c:v>1092.2</c:v>
                </c:pt>
                <c:pt idx="4">
                  <c:v>1093.1099999999999</c:v>
                </c:pt>
                <c:pt idx="5">
                  <c:v>1093.67</c:v>
                </c:pt>
                <c:pt idx="6">
                  <c:v>1119.79</c:v>
                </c:pt>
                <c:pt idx="7">
                  <c:v>1105.9100000000001</c:v>
                </c:pt>
                <c:pt idx="8">
                  <c:v>1092.0999999999999</c:v>
                </c:pt>
                <c:pt idx="9">
                  <c:v>1094.02</c:v>
                </c:pt>
                <c:pt idx="10">
                  <c:v>1094.93</c:v>
                </c:pt>
                <c:pt idx="11">
                  <c:v>1093.1099999999999</c:v>
                </c:pt>
                <c:pt idx="12">
                  <c:v>1094.02</c:v>
                </c:pt>
                <c:pt idx="13">
                  <c:v>1092.76</c:v>
                </c:pt>
                <c:pt idx="14">
                  <c:v>1119.79</c:v>
                </c:pt>
                <c:pt idx="15">
                  <c:v>1106.82</c:v>
                </c:pt>
                <c:pt idx="16">
                  <c:v>1094.02</c:v>
                </c:pt>
                <c:pt idx="17">
                  <c:v>1094.02</c:v>
                </c:pt>
                <c:pt idx="18">
                  <c:v>1094.02</c:v>
                </c:pt>
                <c:pt idx="19">
                  <c:v>1092.76</c:v>
                </c:pt>
                <c:pt idx="20">
                  <c:v>1093.04</c:v>
                </c:pt>
                <c:pt idx="21">
                  <c:v>1092.0999999999999</c:v>
                </c:pt>
                <c:pt idx="22">
                  <c:v>1093.1099999999999</c:v>
                </c:pt>
                <c:pt idx="23">
                  <c:v>1094.02</c:v>
                </c:pt>
                <c:pt idx="24">
                  <c:v>1094.02</c:v>
                </c:pt>
                <c:pt idx="25">
                  <c:v>1093.67</c:v>
                </c:pt>
                <c:pt idx="26">
                  <c:v>1118.8800000000001</c:v>
                </c:pt>
                <c:pt idx="27">
                  <c:v>1093.95</c:v>
                </c:pt>
                <c:pt idx="28">
                  <c:v>1118.93</c:v>
                </c:pt>
                <c:pt idx="29">
                  <c:v>1075.32</c:v>
                </c:pt>
                <c:pt idx="30">
                  <c:v>1094.02</c:v>
                </c:pt>
                <c:pt idx="31">
                  <c:v>1093.1099999999999</c:v>
                </c:pt>
                <c:pt idx="32">
                  <c:v>1094.02</c:v>
                </c:pt>
                <c:pt idx="33">
                  <c:v>1093.1099999999999</c:v>
                </c:pt>
                <c:pt idx="34">
                  <c:v>1092.76</c:v>
                </c:pt>
                <c:pt idx="35">
                  <c:v>1093.95</c:v>
                </c:pt>
                <c:pt idx="36">
                  <c:v>1068.54</c:v>
                </c:pt>
                <c:pt idx="37">
                  <c:v>1093.1099999999999</c:v>
                </c:pt>
                <c:pt idx="38">
                  <c:v>1093.1099999999999</c:v>
                </c:pt>
                <c:pt idx="39">
                  <c:v>1094.02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C-480D-A169-598ED015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VIENTO'!$AD$2:$AD$41</c:f>
              <c:numCache>
                <c:formatCode>General</c:formatCode>
                <c:ptCount val="40"/>
                <c:pt idx="0">
                  <c:v>1072.2</c:v>
                </c:pt>
                <c:pt idx="1">
                  <c:v>1070.3900000000001</c:v>
                </c:pt>
                <c:pt idx="2">
                  <c:v>1070.3900000000001</c:v>
                </c:pt>
                <c:pt idx="3">
                  <c:v>1070.03</c:v>
                </c:pt>
                <c:pt idx="4">
                  <c:v>1071.27</c:v>
                </c:pt>
                <c:pt idx="5">
                  <c:v>1095.25</c:v>
                </c:pt>
                <c:pt idx="6">
                  <c:v>1069.4000000000001</c:v>
                </c:pt>
                <c:pt idx="7">
                  <c:v>1069.45</c:v>
                </c:pt>
                <c:pt idx="8">
                  <c:v>1072.2</c:v>
                </c:pt>
                <c:pt idx="9">
                  <c:v>1070.3900000000001</c:v>
                </c:pt>
                <c:pt idx="10">
                  <c:v>1070.3900000000001</c:v>
                </c:pt>
                <c:pt idx="11">
                  <c:v>1071.3</c:v>
                </c:pt>
                <c:pt idx="12">
                  <c:v>1070.94</c:v>
                </c:pt>
                <c:pt idx="13">
                  <c:v>1070.3900000000001</c:v>
                </c:pt>
                <c:pt idx="14">
                  <c:v>1071.3</c:v>
                </c:pt>
                <c:pt idx="15">
                  <c:v>1070.03</c:v>
                </c:pt>
                <c:pt idx="16">
                  <c:v>1097.06</c:v>
                </c:pt>
                <c:pt idx="17">
                  <c:v>1069.4000000000001</c:v>
                </c:pt>
                <c:pt idx="18">
                  <c:v>1069.29</c:v>
                </c:pt>
                <c:pt idx="19">
                  <c:v>1096.1500000000001</c:v>
                </c:pt>
                <c:pt idx="20">
                  <c:v>1070.31</c:v>
                </c:pt>
                <c:pt idx="21">
                  <c:v>1071.19</c:v>
                </c:pt>
                <c:pt idx="22">
                  <c:v>1070.3900000000001</c:v>
                </c:pt>
                <c:pt idx="23">
                  <c:v>1071.3</c:v>
                </c:pt>
                <c:pt idx="24">
                  <c:v>1070.03</c:v>
                </c:pt>
                <c:pt idx="25">
                  <c:v>1070.3599999999999</c:v>
                </c:pt>
                <c:pt idx="26">
                  <c:v>1070.3900000000001</c:v>
                </c:pt>
                <c:pt idx="27">
                  <c:v>1070.3900000000001</c:v>
                </c:pt>
                <c:pt idx="28">
                  <c:v>1070.3900000000001</c:v>
                </c:pt>
                <c:pt idx="29">
                  <c:v>1071.3</c:v>
                </c:pt>
                <c:pt idx="30">
                  <c:v>1074.02</c:v>
                </c:pt>
                <c:pt idx="31">
                  <c:v>1072.2</c:v>
                </c:pt>
                <c:pt idx="32">
                  <c:v>1070.94</c:v>
                </c:pt>
                <c:pt idx="33">
                  <c:v>1095.25</c:v>
                </c:pt>
                <c:pt idx="34">
                  <c:v>1080.46</c:v>
                </c:pt>
                <c:pt idx="35">
                  <c:v>1070.28</c:v>
                </c:pt>
                <c:pt idx="36">
                  <c:v>1070.3900000000001</c:v>
                </c:pt>
                <c:pt idx="37">
                  <c:v>1070.3900000000001</c:v>
                </c:pt>
                <c:pt idx="38">
                  <c:v>1071.3</c:v>
                </c:pt>
                <c:pt idx="39">
                  <c:v>1082.1199999999999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1-463C-96BA-47A80516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CERO'!$D$4:$D$53</c:f>
              <c:numCache>
                <c:formatCode>General</c:formatCode>
                <c:ptCount val="50"/>
                <c:pt idx="0">
                  <c:v>1044.02</c:v>
                </c:pt>
                <c:pt idx="1">
                  <c:v>1043.67</c:v>
                </c:pt>
                <c:pt idx="2">
                  <c:v>1044.02</c:v>
                </c:pt>
                <c:pt idx="3">
                  <c:v>1043.67</c:v>
                </c:pt>
                <c:pt idx="4">
                  <c:v>1044.02</c:v>
                </c:pt>
                <c:pt idx="5">
                  <c:v>1043.67</c:v>
                </c:pt>
                <c:pt idx="6">
                  <c:v>1044.02</c:v>
                </c:pt>
                <c:pt idx="7">
                  <c:v>1043.67</c:v>
                </c:pt>
                <c:pt idx="8">
                  <c:v>1044.02</c:v>
                </c:pt>
                <c:pt idx="9">
                  <c:v>1044.02</c:v>
                </c:pt>
                <c:pt idx="10">
                  <c:v>1043.67</c:v>
                </c:pt>
                <c:pt idx="11">
                  <c:v>1044.02</c:v>
                </c:pt>
                <c:pt idx="12">
                  <c:v>1043.67</c:v>
                </c:pt>
                <c:pt idx="13">
                  <c:v>1044.02</c:v>
                </c:pt>
                <c:pt idx="14">
                  <c:v>1043.67</c:v>
                </c:pt>
                <c:pt idx="15">
                  <c:v>1044.02</c:v>
                </c:pt>
                <c:pt idx="16">
                  <c:v>1044.57</c:v>
                </c:pt>
                <c:pt idx="17">
                  <c:v>1044.02</c:v>
                </c:pt>
                <c:pt idx="18">
                  <c:v>1043.67</c:v>
                </c:pt>
                <c:pt idx="19">
                  <c:v>1044.02</c:v>
                </c:pt>
                <c:pt idx="20">
                  <c:v>1043.67</c:v>
                </c:pt>
                <c:pt idx="21">
                  <c:v>1044.02</c:v>
                </c:pt>
                <c:pt idx="22">
                  <c:v>1043.67</c:v>
                </c:pt>
                <c:pt idx="23">
                  <c:v>1044.02</c:v>
                </c:pt>
                <c:pt idx="24">
                  <c:v>1043.67</c:v>
                </c:pt>
                <c:pt idx="25">
                  <c:v>1044.02</c:v>
                </c:pt>
                <c:pt idx="26">
                  <c:v>1043.67</c:v>
                </c:pt>
                <c:pt idx="27">
                  <c:v>1044.02</c:v>
                </c:pt>
                <c:pt idx="28">
                  <c:v>1043.67</c:v>
                </c:pt>
                <c:pt idx="29">
                  <c:v>1044.02</c:v>
                </c:pt>
                <c:pt idx="30">
                  <c:v>1043.67</c:v>
                </c:pt>
                <c:pt idx="31">
                  <c:v>1044.02</c:v>
                </c:pt>
                <c:pt idx="32">
                  <c:v>1043.67</c:v>
                </c:pt>
                <c:pt idx="33">
                  <c:v>1044.02</c:v>
                </c:pt>
                <c:pt idx="34">
                  <c:v>1044.02</c:v>
                </c:pt>
                <c:pt idx="35">
                  <c:v>1043.67</c:v>
                </c:pt>
                <c:pt idx="36">
                  <c:v>1044.02</c:v>
                </c:pt>
                <c:pt idx="37">
                  <c:v>1043.67</c:v>
                </c:pt>
                <c:pt idx="38">
                  <c:v>1044.02</c:v>
                </c:pt>
                <c:pt idx="39">
                  <c:v>1043.67</c:v>
                </c:pt>
                <c:pt idx="40">
                  <c:v>1044.02</c:v>
                </c:pt>
                <c:pt idx="41">
                  <c:v>1043.67</c:v>
                </c:pt>
                <c:pt idx="42">
                  <c:v>1044.02</c:v>
                </c:pt>
                <c:pt idx="43">
                  <c:v>1043.67</c:v>
                </c:pt>
                <c:pt idx="44">
                  <c:v>1044.02</c:v>
                </c:pt>
                <c:pt idx="45">
                  <c:v>1043.67</c:v>
                </c:pt>
                <c:pt idx="46">
                  <c:v>1044.02</c:v>
                </c:pt>
                <c:pt idx="47">
                  <c:v>1043.67</c:v>
                </c:pt>
                <c:pt idx="48">
                  <c:v>1044.02</c:v>
                </c:pt>
                <c:pt idx="49">
                  <c:v>1043.67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D-4478-9AB1-72EB0A9E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4543"/>
        <c:axId val="416006623"/>
      </c:scatterChart>
      <c:valAx>
        <c:axId val="4160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06623"/>
        <c:crosses val="autoZero"/>
        <c:crossBetween val="midCat"/>
      </c:valAx>
      <c:valAx>
        <c:axId val="4160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CERO'!$E$4:$E$52</c:f>
              <c:numCache>
                <c:formatCode>General</c:formatCode>
                <c:ptCount val="49"/>
                <c:pt idx="0">
                  <c:v>1066.75</c:v>
                </c:pt>
                <c:pt idx="1">
                  <c:v>1068.57</c:v>
                </c:pt>
                <c:pt idx="2">
                  <c:v>1066.75</c:v>
                </c:pt>
                <c:pt idx="3">
                  <c:v>1066.3900000000001</c:v>
                </c:pt>
                <c:pt idx="4">
                  <c:v>1092.52</c:v>
                </c:pt>
                <c:pt idx="5">
                  <c:v>1066.1300000000001</c:v>
                </c:pt>
                <c:pt idx="6">
                  <c:v>1037.53</c:v>
                </c:pt>
                <c:pt idx="7">
                  <c:v>1066.75</c:v>
                </c:pt>
                <c:pt idx="8">
                  <c:v>1066.75</c:v>
                </c:pt>
                <c:pt idx="9">
                  <c:v>1068.57</c:v>
                </c:pt>
                <c:pt idx="10">
                  <c:v>1066.75</c:v>
                </c:pt>
                <c:pt idx="11">
                  <c:v>1066.3900000000001</c:v>
                </c:pt>
                <c:pt idx="12">
                  <c:v>1092.52</c:v>
                </c:pt>
                <c:pt idx="13">
                  <c:v>1066.1300000000001</c:v>
                </c:pt>
                <c:pt idx="14">
                  <c:v>1125.75</c:v>
                </c:pt>
                <c:pt idx="15">
                  <c:v>1066.6400000000001</c:v>
                </c:pt>
                <c:pt idx="16">
                  <c:v>1066.75</c:v>
                </c:pt>
                <c:pt idx="17">
                  <c:v>1068.57</c:v>
                </c:pt>
                <c:pt idx="18">
                  <c:v>1066.75</c:v>
                </c:pt>
                <c:pt idx="19">
                  <c:v>1066.3900000000001</c:v>
                </c:pt>
                <c:pt idx="20">
                  <c:v>1092.52</c:v>
                </c:pt>
                <c:pt idx="21">
                  <c:v>1066.1300000000001</c:v>
                </c:pt>
                <c:pt idx="22">
                  <c:v>1066.3900000000001</c:v>
                </c:pt>
                <c:pt idx="23">
                  <c:v>1066.72</c:v>
                </c:pt>
                <c:pt idx="24">
                  <c:v>1066.75</c:v>
                </c:pt>
                <c:pt idx="25">
                  <c:v>1068.57</c:v>
                </c:pt>
                <c:pt idx="26">
                  <c:v>1066.75</c:v>
                </c:pt>
                <c:pt idx="27">
                  <c:v>1066.3900000000001</c:v>
                </c:pt>
                <c:pt idx="28">
                  <c:v>1066.67</c:v>
                </c:pt>
                <c:pt idx="29">
                  <c:v>1066.75</c:v>
                </c:pt>
                <c:pt idx="30">
                  <c:v>1066.3900000000001</c:v>
                </c:pt>
                <c:pt idx="31">
                  <c:v>1066.6400000000001</c:v>
                </c:pt>
                <c:pt idx="32">
                  <c:v>1066.75</c:v>
                </c:pt>
                <c:pt idx="33">
                  <c:v>1068.57</c:v>
                </c:pt>
                <c:pt idx="34">
                  <c:v>1066.75</c:v>
                </c:pt>
                <c:pt idx="35">
                  <c:v>1066.3900000000001</c:v>
                </c:pt>
                <c:pt idx="36">
                  <c:v>1066.72</c:v>
                </c:pt>
                <c:pt idx="37">
                  <c:v>1066.75</c:v>
                </c:pt>
                <c:pt idx="38">
                  <c:v>1066.3900000000001</c:v>
                </c:pt>
                <c:pt idx="39">
                  <c:v>1066.75</c:v>
                </c:pt>
                <c:pt idx="40">
                  <c:v>1066.75</c:v>
                </c:pt>
                <c:pt idx="41">
                  <c:v>1067.6600000000001</c:v>
                </c:pt>
                <c:pt idx="42">
                  <c:v>1066.75</c:v>
                </c:pt>
                <c:pt idx="43">
                  <c:v>1066.3900000000001</c:v>
                </c:pt>
                <c:pt idx="44">
                  <c:v>1040.75</c:v>
                </c:pt>
                <c:pt idx="45">
                  <c:v>1066.75</c:v>
                </c:pt>
                <c:pt idx="46">
                  <c:v>1066.3900000000001</c:v>
                </c:pt>
                <c:pt idx="47">
                  <c:v>1066.67</c:v>
                </c:pt>
                <c:pt idx="48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1-464E-A51F-932A9054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2191"/>
        <c:axId val="413941759"/>
      </c:scatterChart>
      <c:valAx>
        <c:axId val="413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41759"/>
        <c:crosses val="autoZero"/>
        <c:crossBetween val="midCat"/>
      </c:valAx>
      <c:valAx>
        <c:axId val="4139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CERO'!$F$4:$F$53</c:f>
              <c:numCache>
                <c:formatCode>General</c:formatCode>
                <c:ptCount val="50"/>
                <c:pt idx="0">
                  <c:v>1087.3</c:v>
                </c:pt>
                <c:pt idx="1">
                  <c:v>1087.55</c:v>
                </c:pt>
                <c:pt idx="2">
                  <c:v>1087.6600000000001</c:v>
                </c:pt>
                <c:pt idx="3">
                  <c:v>1089.48</c:v>
                </c:pt>
                <c:pt idx="4">
                  <c:v>1086.75</c:v>
                </c:pt>
                <c:pt idx="5">
                  <c:v>1087.3</c:v>
                </c:pt>
                <c:pt idx="6">
                  <c:v>1087.58</c:v>
                </c:pt>
                <c:pt idx="7">
                  <c:v>1086.75</c:v>
                </c:pt>
                <c:pt idx="8">
                  <c:v>1062.76</c:v>
                </c:pt>
                <c:pt idx="9">
                  <c:v>1086.6400000000001</c:v>
                </c:pt>
                <c:pt idx="10">
                  <c:v>1087.6600000000001</c:v>
                </c:pt>
                <c:pt idx="11">
                  <c:v>1089.48</c:v>
                </c:pt>
                <c:pt idx="12">
                  <c:v>1087.6600000000001</c:v>
                </c:pt>
                <c:pt idx="13">
                  <c:v>1087.3</c:v>
                </c:pt>
                <c:pt idx="14">
                  <c:v>1087.6300000000001</c:v>
                </c:pt>
                <c:pt idx="15">
                  <c:v>1087.6600000000001</c:v>
                </c:pt>
                <c:pt idx="16">
                  <c:v>1099.3900000000001</c:v>
                </c:pt>
                <c:pt idx="17">
                  <c:v>1087.55</c:v>
                </c:pt>
                <c:pt idx="18">
                  <c:v>1087.6600000000001</c:v>
                </c:pt>
                <c:pt idx="19">
                  <c:v>1089.48</c:v>
                </c:pt>
                <c:pt idx="20">
                  <c:v>1087.6600000000001</c:v>
                </c:pt>
                <c:pt idx="21">
                  <c:v>1087.3</c:v>
                </c:pt>
                <c:pt idx="22">
                  <c:v>1088.8800000000001</c:v>
                </c:pt>
                <c:pt idx="23">
                  <c:v>1087.03</c:v>
                </c:pt>
                <c:pt idx="24">
                  <c:v>1087.3</c:v>
                </c:pt>
                <c:pt idx="25">
                  <c:v>1063.0899999999999</c:v>
                </c:pt>
                <c:pt idx="26">
                  <c:v>1087.6600000000001</c:v>
                </c:pt>
                <c:pt idx="27">
                  <c:v>1089.48</c:v>
                </c:pt>
                <c:pt idx="28">
                  <c:v>1087.6600000000001</c:v>
                </c:pt>
                <c:pt idx="29">
                  <c:v>1087.3</c:v>
                </c:pt>
                <c:pt idx="30">
                  <c:v>1088.8800000000001</c:v>
                </c:pt>
                <c:pt idx="31">
                  <c:v>1087.03</c:v>
                </c:pt>
                <c:pt idx="32">
                  <c:v>1087.3</c:v>
                </c:pt>
                <c:pt idx="33">
                  <c:v>1086.73</c:v>
                </c:pt>
                <c:pt idx="34">
                  <c:v>1087.6600000000001</c:v>
                </c:pt>
                <c:pt idx="35">
                  <c:v>1089.48</c:v>
                </c:pt>
                <c:pt idx="36">
                  <c:v>1087.6600000000001</c:v>
                </c:pt>
                <c:pt idx="37">
                  <c:v>1087.3</c:v>
                </c:pt>
                <c:pt idx="38">
                  <c:v>1087.6300000000001</c:v>
                </c:pt>
                <c:pt idx="39">
                  <c:v>1087.6600000000001</c:v>
                </c:pt>
                <c:pt idx="40">
                  <c:v>1099.3900000000001</c:v>
                </c:pt>
                <c:pt idx="41">
                  <c:v>1087.6600000000001</c:v>
                </c:pt>
                <c:pt idx="42">
                  <c:v>1087.6600000000001</c:v>
                </c:pt>
                <c:pt idx="43">
                  <c:v>1089.48</c:v>
                </c:pt>
                <c:pt idx="44">
                  <c:v>1087.6600000000001</c:v>
                </c:pt>
                <c:pt idx="45">
                  <c:v>1087.3</c:v>
                </c:pt>
                <c:pt idx="46">
                  <c:v>1086.72</c:v>
                </c:pt>
                <c:pt idx="47">
                  <c:v>1086.75</c:v>
                </c:pt>
                <c:pt idx="48">
                  <c:v>1074.8499999999999</c:v>
                </c:pt>
                <c:pt idx="49">
                  <c:v>1086.6400000000001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A-49F1-97EF-59BF0D03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2607"/>
        <c:axId val="413918463"/>
      </c:scatterChart>
      <c:valAx>
        <c:axId val="4139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18463"/>
        <c:crosses val="autoZero"/>
        <c:crossBetween val="midCat"/>
      </c:valAx>
      <c:valAx>
        <c:axId val="4139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CERO'!$G$4:$G$53</c:f>
              <c:numCache>
                <c:formatCode>General</c:formatCode>
                <c:ptCount val="50"/>
                <c:pt idx="0">
                  <c:v>1064.02</c:v>
                </c:pt>
                <c:pt idx="1">
                  <c:v>1065.8399999999999</c:v>
                </c:pt>
                <c:pt idx="2">
                  <c:v>1064.02</c:v>
                </c:pt>
                <c:pt idx="3">
                  <c:v>1063.67</c:v>
                </c:pt>
                <c:pt idx="4">
                  <c:v>1088.8800000000001</c:v>
                </c:pt>
                <c:pt idx="5">
                  <c:v>1062.49</c:v>
                </c:pt>
                <c:pt idx="6">
                  <c:v>1063.67</c:v>
                </c:pt>
                <c:pt idx="7">
                  <c:v>1063.9100000000001</c:v>
                </c:pt>
                <c:pt idx="8">
                  <c:v>1064.02</c:v>
                </c:pt>
                <c:pt idx="9">
                  <c:v>1065.8399999999999</c:v>
                </c:pt>
                <c:pt idx="10">
                  <c:v>1064.02</c:v>
                </c:pt>
                <c:pt idx="11">
                  <c:v>1063.67</c:v>
                </c:pt>
                <c:pt idx="12">
                  <c:v>1088.8800000000001</c:v>
                </c:pt>
                <c:pt idx="13">
                  <c:v>1063.4000000000001</c:v>
                </c:pt>
                <c:pt idx="14">
                  <c:v>1063.67</c:v>
                </c:pt>
                <c:pt idx="15">
                  <c:v>1064</c:v>
                </c:pt>
                <c:pt idx="16">
                  <c:v>1064.02</c:v>
                </c:pt>
                <c:pt idx="17">
                  <c:v>1065.8399999999999</c:v>
                </c:pt>
                <c:pt idx="18">
                  <c:v>1064.02</c:v>
                </c:pt>
                <c:pt idx="19">
                  <c:v>1063.67</c:v>
                </c:pt>
                <c:pt idx="20">
                  <c:v>1063.95</c:v>
                </c:pt>
                <c:pt idx="21">
                  <c:v>1064.02</c:v>
                </c:pt>
                <c:pt idx="22">
                  <c:v>1064.58</c:v>
                </c:pt>
                <c:pt idx="23">
                  <c:v>1063.9100000000001</c:v>
                </c:pt>
                <c:pt idx="24">
                  <c:v>1064.02</c:v>
                </c:pt>
                <c:pt idx="25">
                  <c:v>1065.8399999999999</c:v>
                </c:pt>
                <c:pt idx="26">
                  <c:v>1064.93</c:v>
                </c:pt>
                <c:pt idx="27">
                  <c:v>1064.58</c:v>
                </c:pt>
                <c:pt idx="28">
                  <c:v>1089.79</c:v>
                </c:pt>
                <c:pt idx="29">
                  <c:v>1063.4000000000001</c:v>
                </c:pt>
                <c:pt idx="30">
                  <c:v>1064.58</c:v>
                </c:pt>
                <c:pt idx="31">
                  <c:v>1063.8399999999999</c:v>
                </c:pt>
                <c:pt idx="32">
                  <c:v>1064.02</c:v>
                </c:pt>
                <c:pt idx="33">
                  <c:v>1065.8399999999999</c:v>
                </c:pt>
                <c:pt idx="34">
                  <c:v>1064.02</c:v>
                </c:pt>
                <c:pt idx="35">
                  <c:v>1063.67</c:v>
                </c:pt>
                <c:pt idx="36">
                  <c:v>1063.0899999999999</c:v>
                </c:pt>
                <c:pt idx="37">
                  <c:v>1063.1099999999999</c:v>
                </c:pt>
                <c:pt idx="38">
                  <c:v>1063.67</c:v>
                </c:pt>
                <c:pt idx="39">
                  <c:v>1064.02</c:v>
                </c:pt>
                <c:pt idx="40">
                  <c:v>1064.02</c:v>
                </c:pt>
                <c:pt idx="41">
                  <c:v>1065.8399999999999</c:v>
                </c:pt>
                <c:pt idx="42">
                  <c:v>1064.02</c:v>
                </c:pt>
                <c:pt idx="43">
                  <c:v>1063.67</c:v>
                </c:pt>
                <c:pt idx="44">
                  <c:v>1064</c:v>
                </c:pt>
                <c:pt idx="45">
                  <c:v>1064.02</c:v>
                </c:pt>
                <c:pt idx="46">
                  <c:v>1033.9000000000001</c:v>
                </c:pt>
                <c:pt idx="47">
                  <c:v>1064.02</c:v>
                </c:pt>
                <c:pt idx="48">
                  <c:v>1064.02</c:v>
                </c:pt>
                <c:pt idx="4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4-4BAA-A2C7-044D0B7D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1775"/>
        <c:axId val="413944255"/>
      </c:scatterChart>
      <c:valAx>
        <c:axId val="4139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44255"/>
        <c:crosses val="autoZero"/>
        <c:crossBetween val="midCat"/>
      </c:valAx>
      <c:valAx>
        <c:axId val="4139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OE</a:t>
            </a:r>
          </a:p>
        </c:rich>
      </c:tx>
      <c:layout>
        <c:manualLayout>
          <c:xMode val="edge"/>
          <c:yMode val="edge"/>
          <c:x val="0.51374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22003499562555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xVal>
          <c:yVal>
            <c:numRef>
              <c:f>VEL!$E$20:$E$24</c:f>
              <c:numCache>
                <c:formatCode>General</c:formatCode>
                <c:ptCount val="5"/>
                <c:pt idx="0">
                  <c:v>2.6819999999999995</c:v>
                </c:pt>
                <c:pt idx="1">
                  <c:v>0.92999999999999994</c:v>
                </c:pt>
                <c:pt idx="2">
                  <c:v>0</c:v>
                </c:pt>
                <c:pt idx="3">
                  <c:v>-0.82899999999999996</c:v>
                </c:pt>
                <c:pt idx="4">
                  <c:v>-2.464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7-47AD-A454-8059306C9EC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xVal>
          <c:y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7-47AD-A454-8059306C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36671"/>
        <c:axId val="524940415"/>
      </c:scatterChart>
      <c:valAx>
        <c:axId val="52493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40415"/>
        <c:crosses val="autoZero"/>
        <c:crossBetween val="midCat"/>
      </c:valAx>
      <c:valAx>
        <c:axId val="524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3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0555555555555561E-2"/>
          <c:y val="5.4316127150772844E-2"/>
          <c:w val="0.21594162001426123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correlacion'!$E$2:$E$41</c:f>
              <c:numCache>
                <c:formatCode>General</c:formatCode>
                <c:ptCount val="40"/>
                <c:pt idx="0">
                  <c:v>1087.6600000000001</c:v>
                </c:pt>
                <c:pt idx="1">
                  <c:v>1088.57</c:v>
                </c:pt>
                <c:pt idx="2">
                  <c:v>1088.57</c:v>
                </c:pt>
                <c:pt idx="3">
                  <c:v>1088.57</c:v>
                </c:pt>
                <c:pt idx="4">
                  <c:v>1113.43</c:v>
                </c:pt>
                <c:pt idx="5">
                  <c:v>1089.76</c:v>
                </c:pt>
                <c:pt idx="6">
                  <c:v>1089.79</c:v>
                </c:pt>
                <c:pt idx="7">
                  <c:v>1090.6400000000001</c:v>
                </c:pt>
                <c:pt idx="8">
                  <c:v>1090.3900000000001</c:v>
                </c:pt>
                <c:pt idx="9">
                  <c:v>1088.8800000000001</c:v>
                </c:pt>
                <c:pt idx="10">
                  <c:v>1089.76</c:v>
                </c:pt>
                <c:pt idx="11">
                  <c:v>1087.58</c:v>
                </c:pt>
                <c:pt idx="12">
                  <c:v>1090.3900000000001</c:v>
                </c:pt>
                <c:pt idx="13">
                  <c:v>1088.49</c:v>
                </c:pt>
                <c:pt idx="14">
                  <c:v>1090.3900000000001</c:v>
                </c:pt>
                <c:pt idx="15">
                  <c:v>1088.49</c:v>
                </c:pt>
                <c:pt idx="16">
                  <c:v>1090.3900000000001</c:v>
                </c:pt>
                <c:pt idx="17">
                  <c:v>1089.79</c:v>
                </c:pt>
                <c:pt idx="18">
                  <c:v>1070.5899999999999</c:v>
                </c:pt>
                <c:pt idx="19">
                  <c:v>1062.47</c:v>
                </c:pt>
                <c:pt idx="20">
                  <c:v>1063.0899999999999</c:v>
                </c:pt>
                <c:pt idx="21">
                  <c:v>1088.21</c:v>
                </c:pt>
                <c:pt idx="22">
                  <c:v>1090.3900000000001</c:v>
                </c:pt>
                <c:pt idx="23">
                  <c:v>1089.79</c:v>
                </c:pt>
                <c:pt idx="24">
                  <c:v>1089.76</c:v>
                </c:pt>
                <c:pt idx="25">
                  <c:v>1089.79</c:v>
                </c:pt>
                <c:pt idx="26">
                  <c:v>1069.8599999999999</c:v>
                </c:pt>
                <c:pt idx="27">
                  <c:v>1090.3900000000001</c:v>
                </c:pt>
                <c:pt idx="28">
                  <c:v>1088.54</c:v>
                </c:pt>
                <c:pt idx="29">
                  <c:v>1090.3900000000001</c:v>
                </c:pt>
                <c:pt idx="30">
                  <c:v>1088.54</c:v>
                </c:pt>
                <c:pt idx="31">
                  <c:v>1090.3900000000001</c:v>
                </c:pt>
                <c:pt idx="32">
                  <c:v>1088.54</c:v>
                </c:pt>
                <c:pt idx="33">
                  <c:v>1090.3900000000001</c:v>
                </c:pt>
                <c:pt idx="34">
                  <c:v>1089.79</c:v>
                </c:pt>
                <c:pt idx="35">
                  <c:v>1089.76</c:v>
                </c:pt>
                <c:pt idx="36">
                  <c:v>1089.79</c:v>
                </c:pt>
                <c:pt idx="37">
                  <c:v>1089.76</c:v>
                </c:pt>
                <c:pt idx="38">
                  <c:v>1089.79</c:v>
                </c:pt>
                <c:pt idx="39">
                  <c:v>1046.22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D-4D29-A814-33A56584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NS</a:t>
            </a:r>
          </a:p>
        </c:rich>
      </c:tx>
      <c:layout>
        <c:manualLayout>
          <c:xMode val="edge"/>
          <c:yMode val="edge"/>
          <c:x val="0.51735952360793613"/>
          <c:y val="3.986710963455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02384782547343E-2"/>
          <c:y val="2.4330098272599646E-2"/>
          <c:w val="0.93324377463569741"/>
          <c:h val="0.95133980345480074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571858625198726E-2"/>
                  <c:y val="0.22690803184485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xVal>
          <c:yVal>
            <c:numRef>
              <c:f>VEL!$G$20:$G$24</c:f>
              <c:numCache>
                <c:formatCode>General</c:formatCode>
                <c:ptCount val="5"/>
                <c:pt idx="0">
                  <c:v>2.7170000000000001</c:v>
                </c:pt>
                <c:pt idx="1">
                  <c:v>1.2329999999999999</c:v>
                </c:pt>
                <c:pt idx="2">
                  <c:v>0.19099999999999998</c:v>
                </c:pt>
                <c:pt idx="3">
                  <c:v>-0.90900000000000003</c:v>
                </c:pt>
                <c:pt idx="4">
                  <c:v>-2.7046153846153844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7-42A8-ADF5-27FA5B70FF1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xVal>
          <c:y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7-42A8-ADF5-27FA5B70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08159"/>
        <c:axId val="531923135"/>
      </c:scatterChart>
      <c:valAx>
        <c:axId val="531908159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23135"/>
        <c:crosses val="autoZero"/>
        <c:crossBetween val="midCat"/>
      </c:valAx>
      <c:valAx>
        <c:axId val="531923135"/>
        <c:scaling>
          <c:orientation val="minMax"/>
          <c:max val="3.1"/>
          <c:min val="-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010752688172046E-2"/>
          <c:y val="4.6987033597544504E-2"/>
          <c:w val="0.20084892614229674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OE</a:t>
            </a:r>
          </a:p>
        </c:rich>
      </c:tx>
      <c:layout>
        <c:manualLayout>
          <c:xMode val="edge"/>
          <c:yMode val="edge"/>
          <c:x val="0.51374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9296395753999"/>
                  <c:y val="-5.734550623032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(2)'!$D$20:$D$28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(2)'!$E$20:$E$28</c:f>
              <c:numCache>
                <c:formatCode>General</c:formatCode>
                <c:ptCount val="9"/>
                <c:pt idx="0">
                  <c:v>3.214</c:v>
                </c:pt>
                <c:pt idx="1">
                  <c:v>1.8440000000000001</c:v>
                </c:pt>
                <c:pt idx="2">
                  <c:v>1.228</c:v>
                </c:pt>
                <c:pt idx="3">
                  <c:v>0.87800000000000011</c:v>
                </c:pt>
                <c:pt idx="4">
                  <c:v>9.4E-2</c:v>
                </c:pt>
                <c:pt idx="5">
                  <c:v>-0.80199999999999994</c:v>
                </c:pt>
                <c:pt idx="6">
                  <c:v>-1.0939999999999999</c:v>
                </c:pt>
                <c:pt idx="7">
                  <c:v>-1.6120000000000001</c:v>
                </c:pt>
                <c:pt idx="8">
                  <c:v>-3.0179999999999998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51-4AFF-9370-56FBA15B9C7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(2)'!$D$20:$D$28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(2)'!$D$20:$D$28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51-4AFF-9370-56FBA15B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36671"/>
        <c:axId val="524940415"/>
      </c:scatterChart>
      <c:valAx>
        <c:axId val="52493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40415"/>
        <c:crosses val="autoZero"/>
        <c:crossBetween val="midCat"/>
      </c:valAx>
      <c:valAx>
        <c:axId val="524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3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0555555555555561E-2"/>
          <c:y val="5.4316127150772844E-2"/>
          <c:w val="0.21594162001426123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NS</a:t>
            </a:r>
          </a:p>
        </c:rich>
      </c:tx>
      <c:layout>
        <c:manualLayout>
          <c:xMode val="edge"/>
          <c:yMode val="edge"/>
          <c:x val="0.51735952360793613"/>
          <c:y val="3.986710963455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02384782547343E-2"/>
          <c:y val="2.4330098272599646E-2"/>
          <c:w val="0.93324377463569741"/>
          <c:h val="0.95133980345480074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571858625198726E-2"/>
                  <c:y val="0.22690803184485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(2)'!$F$20:$F$28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(2)'!$G$20:$G$28</c:f>
              <c:numCache>
                <c:formatCode>General</c:formatCode>
                <c:ptCount val="9"/>
                <c:pt idx="0">
                  <c:v>3.306</c:v>
                </c:pt>
                <c:pt idx="1">
                  <c:v>1.9120000000000001</c:v>
                </c:pt>
                <c:pt idx="2">
                  <c:v>1.3979999999999999</c:v>
                </c:pt>
                <c:pt idx="3">
                  <c:v>0.99200000000000021</c:v>
                </c:pt>
                <c:pt idx="4">
                  <c:v>-5.2000000000000011E-2</c:v>
                </c:pt>
                <c:pt idx="5">
                  <c:v>-0.80199999999999994</c:v>
                </c:pt>
                <c:pt idx="6">
                  <c:v>-0.89200000000000002</c:v>
                </c:pt>
                <c:pt idx="7">
                  <c:v>-1.518</c:v>
                </c:pt>
                <c:pt idx="8">
                  <c:v>-3.0760000000000001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C-49A7-86A2-1F3C42073B4A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(2)'!$F$20:$F$28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(2)'!$F$20:$F$28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3C-49A7-86A2-1F3C4207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08159"/>
        <c:axId val="531923135"/>
      </c:scatterChart>
      <c:valAx>
        <c:axId val="531908159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23135"/>
        <c:crosses val="autoZero"/>
        <c:crossBetween val="midCat"/>
      </c:valAx>
      <c:valAx>
        <c:axId val="531923135"/>
        <c:scaling>
          <c:orientation val="minMax"/>
          <c:max val="3.1"/>
          <c:min val="-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010752688172046E-2"/>
          <c:y val="4.6987033597544504E-2"/>
          <c:w val="0.20084892614229674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57325092427963E-2"/>
                  <c:y val="0.2040131778779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(2)'!$E$35:$E$43</c:f>
              <c:numCache>
                <c:formatCode>General</c:formatCode>
                <c:ptCount val="9"/>
                <c:pt idx="0">
                  <c:v>3.2352273490436496</c:v>
                </c:pt>
                <c:pt idx="1">
                  <c:v>1.8537626601051171</c:v>
                </c:pt>
                <c:pt idx="2">
                  <c:v>1.2426117655969624</c:v>
                </c:pt>
                <c:pt idx="3">
                  <c:v>0.87805694576149229</c:v>
                </c:pt>
                <c:pt idx="4">
                  <c:v>9.4530418384771789E-2</c:v>
                </c:pt>
                <c:pt idx="5">
                  <c:v>-0.97247313587574225</c:v>
                </c:pt>
                <c:pt idx="6">
                  <c:v>-1.2244737645209063</c:v>
                </c:pt>
                <c:pt idx="7">
                  <c:v>-1.7695886527665123</c:v>
                </c:pt>
                <c:pt idx="8">
                  <c:v>-3.1551107746004732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12-4E65-BE57-E2D5D37C9CEE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2-4E65-BE57-E2D5D37C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(2)'!$G$35:$G$43</c:f>
              <c:numCache>
                <c:formatCode>General</c:formatCode>
                <c:ptCount val="9"/>
                <c:pt idx="0">
                  <c:v>3.4343173994259764</c:v>
                </c:pt>
                <c:pt idx="1">
                  <c:v>2.0502058433240307</c:v>
                </c:pt>
                <c:pt idx="2">
                  <c:v>1.4461341569854436</c:v>
                </c:pt>
                <c:pt idx="3">
                  <c:v>1.0587558736554903</c:v>
                </c:pt>
                <c:pt idx="4">
                  <c:v>0.19698730923589977</c:v>
                </c:pt>
                <c:pt idx="5">
                  <c:v>-0.82419900509525001</c:v>
                </c:pt>
                <c:pt idx="6">
                  <c:v>-0.99908157825074528</c:v>
                </c:pt>
                <c:pt idx="7">
                  <c:v>-1.6180000000000001</c:v>
                </c:pt>
                <c:pt idx="8">
                  <c:v>-3.1481226151470021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D-4468-A52B-73C2EE681FA9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D-4468-A52B-73C2EE68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57325092427963E-2"/>
                  <c:y val="0.2040131778779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(2)'!$F$52:$F$60</c:f>
              <c:numCache>
                <c:formatCode>General</c:formatCode>
                <c:ptCount val="9"/>
                <c:pt idx="0">
                  <c:v>4.7026058932708104</c:v>
                </c:pt>
                <c:pt idx="1">
                  <c:v>2.6305124645344486</c:v>
                </c:pt>
                <c:pt idx="2">
                  <c:v>1.7138319567976035</c:v>
                </c:pt>
                <c:pt idx="3">
                  <c:v>1.1670270672888738</c:v>
                </c:pt>
                <c:pt idx="4">
                  <c:v>-8.2039622247310883E-3</c:v>
                </c:pt>
                <c:pt idx="5">
                  <c:v>-1.6086292723499958</c:v>
                </c:pt>
                <c:pt idx="6">
                  <c:v>-1.9866113162155485</c:v>
                </c:pt>
                <c:pt idx="7">
                  <c:v>-2.8042427670114178</c:v>
                </c:pt>
                <c:pt idx="8">
                  <c:v>-4.8824220407986694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D-40F1-9B0B-221C1DEB9350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D-40F1-9B0B-221C1DEB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(2)'!$H$52:$H$60</c:f>
              <c:numCache>
                <c:formatCode>General</c:formatCode>
                <c:ptCount val="9"/>
                <c:pt idx="0">
                  <c:v>5.0012260378370721</c:v>
                </c:pt>
                <c:pt idx="1">
                  <c:v>2.9251625068607026</c:v>
                </c:pt>
                <c:pt idx="2">
                  <c:v>2.0191002804641416</c:v>
                </c:pt>
                <c:pt idx="3">
                  <c:v>1.438061907387866</c:v>
                </c:pt>
                <c:pt idx="4">
                  <c:v>0.14547369016934117</c:v>
                </c:pt>
                <c:pt idx="5">
                  <c:v>-1.3862291961830657</c:v>
                </c:pt>
                <c:pt idx="6">
                  <c:v>-1.6485399403790988</c:v>
                </c:pt>
                <c:pt idx="7">
                  <c:v>-2.576871156442178</c:v>
                </c:pt>
                <c:pt idx="8">
                  <c:v>-4.8719403257042178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F-41A0-BFC9-A310A6E4B1E2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7F-41A0-BFC9-A310A6E4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OE</a:t>
            </a:r>
          </a:p>
        </c:rich>
      </c:tx>
      <c:layout>
        <c:manualLayout>
          <c:xMode val="edge"/>
          <c:yMode val="edge"/>
          <c:x val="0.51374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099772933007651"/>
                  <c:y val="0.11349360399717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(corregido)'!$E$17:$E$27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(corregido)'!$F$17:$F$27</c:f>
              <c:numCache>
                <c:formatCode>General</c:formatCode>
                <c:ptCount val="11"/>
                <c:pt idx="0">
                  <c:v>4.2809999999999988</c:v>
                </c:pt>
                <c:pt idx="1">
                  <c:v>3.2400000000000007</c:v>
                </c:pt>
                <c:pt idx="2">
                  <c:v>2.7760000000000007</c:v>
                </c:pt>
                <c:pt idx="3">
                  <c:v>1.9490000000000003</c:v>
                </c:pt>
                <c:pt idx="4">
                  <c:v>1.5319999999999996</c:v>
                </c:pt>
                <c:pt idx="5">
                  <c:v>-7.1999999999999995E-2</c:v>
                </c:pt>
                <c:pt idx="6">
                  <c:v>-1.86</c:v>
                </c:pt>
                <c:pt idx="7">
                  <c:v>-2.2469999999999999</c:v>
                </c:pt>
                <c:pt idx="8">
                  <c:v>-2.9729999999999999</c:v>
                </c:pt>
                <c:pt idx="9">
                  <c:v>-3.6800000000000006</c:v>
                </c:pt>
                <c:pt idx="10">
                  <c:v>-4.4890000000000008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B-42C2-BD77-39CDD083C63A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(corregido)'!$E$17:$E$27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(corregido)'!$E$17:$E$27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B-42C2-BD77-39CDD083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36671"/>
        <c:axId val="524940415"/>
      </c:scatterChart>
      <c:valAx>
        <c:axId val="524936671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40415"/>
        <c:crosses val="autoZero"/>
        <c:crossBetween val="midCat"/>
      </c:valAx>
      <c:valAx>
        <c:axId val="524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3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0555555555555561E-2"/>
          <c:y val="5.4316127150772844E-2"/>
          <c:w val="0.21594162001426123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NS</a:t>
            </a:r>
          </a:p>
        </c:rich>
      </c:tx>
      <c:layout>
        <c:manualLayout>
          <c:xMode val="edge"/>
          <c:yMode val="edge"/>
          <c:x val="0.51735952360793613"/>
          <c:y val="3.986710963455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02384782547343E-2"/>
          <c:y val="2.4330098272599646E-2"/>
          <c:w val="0.93324377463569741"/>
          <c:h val="0.95133980345480074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709545715387725E-3"/>
                  <c:y val="0.23702095377612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(corregido)'!$G$17:$G$27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(corregido)'!$H$17:$H$27</c:f>
              <c:numCache>
                <c:formatCode>General</c:formatCode>
                <c:ptCount val="11"/>
                <c:pt idx="0">
                  <c:v>4.0759999999999996</c:v>
                </c:pt>
                <c:pt idx="1">
                  <c:v>3.343</c:v>
                </c:pt>
                <c:pt idx="2">
                  <c:v>2.851</c:v>
                </c:pt>
                <c:pt idx="3">
                  <c:v>2.0599999999999996</c:v>
                </c:pt>
                <c:pt idx="4">
                  <c:v>1.5479999999999998</c:v>
                </c:pt>
                <c:pt idx="5">
                  <c:v>-1.5000000000000003E-2</c:v>
                </c:pt>
                <c:pt idx="6">
                  <c:v>-1.609</c:v>
                </c:pt>
                <c:pt idx="7">
                  <c:v>-2.2150000000000003</c:v>
                </c:pt>
                <c:pt idx="8">
                  <c:v>-2.8120000000000003</c:v>
                </c:pt>
                <c:pt idx="9">
                  <c:v>-3.4539999999999997</c:v>
                </c:pt>
                <c:pt idx="10">
                  <c:v>-4.032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D-449F-A1A6-C5B1AD8F6D37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(corregido)'!$G$17:$G$27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(corregido)'!$G$17:$G$27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FD-449F-A1A6-C5B1AD8F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08159"/>
        <c:axId val="531923135"/>
      </c:scatterChart>
      <c:valAx>
        <c:axId val="531908159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23135"/>
        <c:crosses val="autoZero"/>
        <c:crossBetween val="midCat"/>
      </c:valAx>
      <c:valAx>
        <c:axId val="531923135"/>
        <c:scaling>
          <c:orientation val="minMax"/>
          <c:max val="4.2"/>
          <c:min val="-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010752688172046E-2"/>
          <c:y val="4.6987033597544504E-2"/>
          <c:w val="0.20084892614229674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604408319926871E-3"/>
                  <c:y val="0.23647624165673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(corregido)'!$E$35:$E$46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(corregido)'!$F$35:$F$46</c:f>
              <c:numCache>
                <c:formatCode>General</c:formatCode>
                <c:ptCount val="12"/>
                <c:pt idx="0">
                  <c:v>4.3448273843732839</c:v>
                </c:pt>
                <c:pt idx="1">
                  <c:v>3.2756562701235921</c:v>
                </c:pt>
                <c:pt idx="2">
                  <c:v>2.824652190978564</c:v>
                </c:pt>
                <c:pt idx="3">
                  <c:v>1.98178757691131</c:v>
                </c:pt>
                <c:pt idx="4">
                  <c:v>1.5638478186831348</c:v>
                </c:pt>
                <c:pt idx="5">
                  <c:v>-7.3545904032787573E-2</c:v>
                </c:pt>
                <c:pt idx="6">
                  <c:v>-1.892643653728826</c:v>
                </c:pt>
                <c:pt idx="7">
                  <c:v>-2.2713945055846199</c:v>
                </c:pt>
                <c:pt idx="8">
                  <c:v>-3.0110227498310271</c:v>
                </c:pt>
                <c:pt idx="9">
                  <c:v>-3.7002930964992493</c:v>
                </c:pt>
                <c:pt idx="10">
                  <c:v>-4.5127114908888206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3-48AF-9523-816B439802C2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(corregido)'!$E$35:$E$46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(corregido)'!$E$35:$E$46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3-48AF-9523-816B4398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correlacion'!$F$2:$F$41</c:f>
              <c:numCache>
                <c:formatCode>General</c:formatCode>
                <c:ptCount val="40"/>
                <c:pt idx="0">
                  <c:v>1067.6600000000001</c:v>
                </c:pt>
                <c:pt idx="1">
                  <c:v>1090.7</c:v>
                </c:pt>
                <c:pt idx="2">
                  <c:v>1067.03</c:v>
                </c:pt>
                <c:pt idx="3">
                  <c:v>1065.8399999999999</c:v>
                </c:pt>
                <c:pt idx="4">
                  <c:v>1064.93</c:v>
                </c:pt>
                <c:pt idx="5">
                  <c:v>1065.8399999999999</c:v>
                </c:pt>
                <c:pt idx="6">
                  <c:v>1065.48</c:v>
                </c:pt>
                <c:pt idx="7">
                  <c:v>1065.48</c:v>
                </c:pt>
                <c:pt idx="8">
                  <c:v>1065.82</c:v>
                </c:pt>
                <c:pt idx="9">
                  <c:v>1065.8399999999999</c:v>
                </c:pt>
                <c:pt idx="10">
                  <c:v>1065.8399999999999</c:v>
                </c:pt>
                <c:pt idx="11">
                  <c:v>1065.8399999999999</c:v>
                </c:pt>
                <c:pt idx="12">
                  <c:v>1065.8399999999999</c:v>
                </c:pt>
                <c:pt idx="13">
                  <c:v>1065.48</c:v>
                </c:pt>
                <c:pt idx="14">
                  <c:v>1076.6600000000001</c:v>
                </c:pt>
                <c:pt idx="15">
                  <c:v>1065.73</c:v>
                </c:pt>
                <c:pt idx="16">
                  <c:v>1064.93</c:v>
                </c:pt>
                <c:pt idx="17">
                  <c:v>1064.93</c:v>
                </c:pt>
                <c:pt idx="18">
                  <c:v>1064.93</c:v>
                </c:pt>
                <c:pt idx="19">
                  <c:v>1064.93</c:v>
                </c:pt>
                <c:pt idx="20">
                  <c:v>1065.48</c:v>
                </c:pt>
                <c:pt idx="21">
                  <c:v>1076.6600000000001</c:v>
                </c:pt>
                <c:pt idx="22">
                  <c:v>1064.8599999999999</c:v>
                </c:pt>
                <c:pt idx="23">
                  <c:v>1064.93</c:v>
                </c:pt>
                <c:pt idx="24">
                  <c:v>1064.93</c:v>
                </c:pt>
                <c:pt idx="25">
                  <c:v>1064.93</c:v>
                </c:pt>
                <c:pt idx="26">
                  <c:v>1064.93</c:v>
                </c:pt>
                <c:pt idx="27">
                  <c:v>1065.48</c:v>
                </c:pt>
                <c:pt idx="28">
                  <c:v>1034.78</c:v>
                </c:pt>
                <c:pt idx="29">
                  <c:v>1066.75</c:v>
                </c:pt>
                <c:pt idx="30">
                  <c:v>1064.93</c:v>
                </c:pt>
                <c:pt idx="31">
                  <c:v>1064.93</c:v>
                </c:pt>
                <c:pt idx="32">
                  <c:v>1064.93</c:v>
                </c:pt>
                <c:pt idx="33">
                  <c:v>1065.48</c:v>
                </c:pt>
                <c:pt idx="34">
                  <c:v>1090.7</c:v>
                </c:pt>
                <c:pt idx="35">
                  <c:v>1067.9100000000001</c:v>
                </c:pt>
                <c:pt idx="36">
                  <c:v>1064.93</c:v>
                </c:pt>
                <c:pt idx="37">
                  <c:v>1064.93</c:v>
                </c:pt>
                <c:pt idx="38">
                  <c:v>1064.93</c:v>
                </c:pt>
                <c:pt idx="3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1-4019-BE76-A51F62CA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(corregido)'!$G$35:$G$46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(corregido)'!$H$35:$H$46</c:f>
              <c:numCache>
                <c:formatCode>General</c:formatCode>
                <c:ptCount val="12"/>
                <c:pt idx="0">
                  <c:v>4.0954825112555415</c:v>
                </c:pt>
                <c:pt idx="1">
                  <c:v>3.4138706771053879</c:v>
                </c:pt>
                <c:pt idx="2">
                  <c:v>2.8786463832850329</c:v>
                </c:pt>
                <c:pt idx="3">
                  <c:v>2.1023796041628633</c:v>
                </c:pt>
                <c:pt idx="4">
                  <c:v>1.5864151411279455</c:v>
                </c:pt>
                <c:pt idx="5">
                  <c:v>-7.3545904032787573E-2</c:v>
                </c:pt>
                <c:pt idx="6">
                  <c:v>-1.7120473124303546</c:v>
                </c:pt>
                <c:pt idx="7">
                  <c:v>-2.2544677864187816</c:v>
                </c:pt>
                <c:pt idx="8">
                  <c:v>-2.893286193932429</c:v>
                </c:pt>
                <c:pt idx="9">
                  <c:v>-3.5793626527637565</c:v>
                </c:pt>
                <c:pt idx="10">
                  <c:v>-4.1125568689077117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0-45D7-A57E-CD7437513C0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(corregido)'!$G$35:$G$46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(corregido)'!$G$35:$G$46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B0-45D7-A57E-CD743751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57325092427963E-2"/>
                  <c:y val="0.2040131778779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(corregido)'!$E$35:$E$43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(corregido)'!$G$52:$G$60</c:f>
              <c:numCache>
                <c:formatCode>General</c:formatCode>
                <c:ptCount val="9"/>
                <c:pt idx="0">
                  <c:v>6.3669227304234042</c:v>
                </c:pt>
                <c:pt idx="1">
                  <c:v>4.7632462428732438</c:v>
                </c:pt>
                <c:pt idx="2">
                  <c:v>4.0867739477704568</c:v>
                </c:pt>
                <c:pt idx="3">
                  <c:v>2.8225402383550469</c:v>
                </c:pt>
                <c:pt idx="4">
                  <c:v>2.1956619449274557</c:v>
                </c:pt>
                <c:pt idx="5">
                  <c:v>-0.26030584075714347</c:v>
                </c:pt>
                <c:pt idx="6">
                  <c:v>-2.9888160397912493</c:v>
                </c:pt>
                <c:pt idx="7">
                  <c:v>-3.5569139126812956</c:v>
                </c:pt>
                <c:pt idx="8">
                  <c:v>-4.6663008097060548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9-4FE2-A0F8-DC0B4FA1A822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(corregido)'!$E$35:$E$43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(corregido)'!$E$35:$E$43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49-4FE2-A0F8-DC0B4FA1A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(corregido)'!$G$35:$G$43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(corregido)'!$I$52:$I$60</c:f>
              <c:numCache>
                <c:formatCode>General</c:formatCode>
                <c:ptCount val="9"/>
                <c:pt idx="0">
                  <c:v>5.9929241206772774</c:v>
                </c:pt>
                <c:pt idx="1">
                  <c:v>4.970557487783692</c:v>
                </c:pt>
                <c:pt idx="2">
                  <c:v>4.167761186868205</c:v>
                </c:pt>
                <c:pt idx="3">
                  <c:v>3.0034192352825304</c:v>
                </c:pt>
                <c:pt idx="4">
                  <c:v>2.2295112361301115</c:v>
                </c:pt>
                <c:pt idx="5">
                  <c:v>-0.26030584075714347</c:v>
                </c:pt>
                <c:pt idx="6">
                  <c:v>-2.7179350718919371</c:v>
                </c:pt>
                <c:pt idx="7">
                  <c:v>-3.5315251033730037</c:v>
                </c:pt>
                <c:pt idx="8">
                  <c:v>-4.4897048056583602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B-4D68-90E5-1BCA4A39DDC8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(corregido)'!$G$35:$G$43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(corregido)'!$G$35:$G$43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B-4D68-90E5-1BCA4A39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TEST1!$J$3:$J$10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TEST1!$K$3:$K$10</c:f>
              <c:numCache>
                <c:formatCode>General</c:formatCode>
                <c:ptCount val="8"/>
                <c:pt idx="0">
                  <c:v>2.9460000000000002</c:v>
                </c:pt>
                <c:pt idx="1">
                  <c:v>3.7959999999999994</c:v>
                </c:pt>
                <c:pt idx="2">
                  <c:v>2.9199999999999995</c:v>
                </c:pt>
                <c:pt idx="3">
                  <c:v>3.9180000000000001</c:v>
                </c:pt>
                <c:pt idx="4">
                  <c:v>2.87</c:v>
                </c:pt>
                <c:pt idx="5">
                  <c:v>4.1150000000000002</c:v>
                </c:pt>
                <c:pt idx="6">
                  <c:v>3.1840000000000002</c:v>
                </c:pt>
                <c:pt idx="7">
                  <c:v>3.9660000000000002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8-4754-9202-E2553D1CC0C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3.6</c:v>
              </c:pt>
              <c:pt idx="1">
                <c:v>3.6</c:v>
              </c:pt>
              <c:pt idx="2">
                <c:v>3.6</c:v>
              </c:pt>
              <c:pt idx="3">
                <c:v>3.6</c:v>
              </c:pt>
              <c:pt idx="4">
                <c:v>3.6</c:v>
              </c:pt>
              <c:pt idx="5">
                <c:v>3.6</c:v>
              </c:pt>
              <c:pt idx="6">
                <c:v>3.6</c:v>
              </c:pt>
              <c:pt idx="7">
                <c:v>3.6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F28-4754-9202-E2553D1C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2000000000000011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(TEST1!$J$3,TEST1!$J$5,TEST1!$J$7,TEST1!$J$9)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(TEST1!$K$3,TEST1!$K$5,TEST1!$K$7,TEST1!$K$9)</c:f>
              <c:numCache>
                <c:formatCode>General</c:formatCode>
                <c:ptCount val="4"/>
                <c:pt idx="0">
                  <c:v>2.9460000000000002</c:v>
                </c:pt>
                <c:pt idx="1">
                  <c:v>2.9199999999999995</c:v>
                </c:pt>
                <c:pt idx="2">
                  <c:v>2.87</c:v>
                </c:pt>
                <c:pt idx="3">
                  <c:v>3.1840000000000002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C-4396-B0D8-E34D0D4ADC88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TEST1!$L$3:$L$10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C-4396-B0D8-E34D0D4ADC88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(TEST1!$J$4,TEST1!$J$6,TEST1!$J$8,TEST1!$J$10)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(TEST1!$K$4,TEST1!$K$6,TEST1!$K$8,TEST1!$K$10)</c:f>
              <c:numCache>
                <c:formatCode>General</c:formatCode>
                <c:ptCount val="4"/>
                <c:pt idx="0">
                  <c:v>3.7959999999999994</c:v>
                </c:pt>
                <c:pt idx="1">
                  <c:v>3.9180000000000001</c:v>
                </c:pt>
                <c:pt idx="2">
                  <c:v>4.1150000000000002</c:v>
                </c:pt>
                <c:pt idx="3">
                  <c:v>3.9660000000000002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C-4396-B0D8-E34D0D4A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3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00531194248081E-2"/>
          <c:y val="2.4492841404857836E-2"/>
          <c:w val="0.89987703836850041"/>
          <c:h val="0.894355463092197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(2)'!$K$3:$K$10</c:f>
              <c:numCache>
                <c:formatCode>General</c:formatCode>
                <c:ptCount val="8"/>
                <c:pt idx="0">
                  <c:v>3.9780000000000002</c:v>
                </c:pt>
                <c:pt idx="1">
                  <c:v>4.5920000000000005</c:v>
                </c:pt>
                <c:pt idx="2">
                  <c:v>4.0039999999999996</c:v>
                </c:pt>
                <c:pt idx="3">
                  <c:v>4.4880000000000013</c:v>
                </c:pt>
                <c:pt idx="4">
                  <c:v>3.8639999999999999</c:v>
                </c:pt>
                <c:pt idx="5">
                  <c:v>4.6879999999999997</c:v>
                </c:pt>
                <c:pt idx="6">
                  <c:v>3.9539999999999997</c:v>
                </c:pt>
                <c:pt idx="7">
                  <c:v>4.6259999999999994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9-45FF-864E-119EADE10457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(2)'!$L$3:$L$10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29-45FF-864E-119EADE10457}"/>
            </c:ext>
          </c:extLst>
        </c:ser>
        <c:ser>
          <c:idx val="2"/>
          <c:order val="2"/>
          <c:tx>
            <c:v>MED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('TEST1 (2)'!$D$3,'TEST1 (2)'!$D$8,'TEST1 (2)'!$D$13,'TEST1 (2)'!$D$18,'TEST1 (2)'!$D$23,'TEST1 (2)'!$D$28,'TEST1 (2)'!$D$33,'TEST1 (2)'!$D$38)</c:f>
              <c:numCache>
                <c:formatCode>General</c:formatCode>
                <c:ptCount val="8"/>
                <c:pt idx="0">
                  <c:v>4.03</c:v>
                </c:pt>
                <c:pt idx="1">
                  <c:v>4.67</c:v>
                </c:pt>
                <c:pt idx="2">
                  <c:v>4.01</c:v>
                </c:pt>
                <c:pt idx="3">
                  <c:v>4.45</c:v>
                </c:pt>
                <c:pt idx="4">
                  <c:v>3.96</c:v>
                </c:pt>
                <c:pt idx="5">
                  <c:v>4.59</c:v>
                </c:pt>
                <c:pt idx="6">
                  <c:v>4.05</c:v>
                </c:pt>
                <c:pt idx="7">
                  <c:v>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4-40E5-8F1E-50F3736D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5.2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879998390320459"/>
          <c:y val="6.6889632107023408E-2"/>
          <c:w val="0.64239985334030858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(2)'!$J$3,'TEST1 (2)'!$J$5,'TEST1 (2)'!$J$7,'TEST1 (2)'!$J$9)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('TEST1 (2)'!$K$3,'TEST1 (2)'!$K$5,'TEST1 (2)'!$K$7,'TEST1 (2)'!$K$9)</c:f>
              <c:numCache>
                <c:formatCode>General</c:formatCode>
                <c:ptCount val="4"/>
                <c:pt idx="0">
                  <c:v>3.9780000000000002</c:v>
                </c:pt>
                <c:pt idx="1">
                  <c:v>4.0039999999999996</c:v>
                </c:pt>
                <c:pt idx="2">
                  <c:v>3.8639999999999999</c:v>
                </c:pt>
                <c:pt idx="3">
                  <c:v>3.9539999999999997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A-4710-9921-9870CA07B34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(2)'!$L$3:$L$10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CA-4710-9921-9870CA07B344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127938224076419E-2"/>
                  <c:y val="-0.10569825928949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(2)'!$J$4,'TEST1 (2)'!$J$6,'TEST1 (2)'!$J$8,'TEST1 (2)'!$J$10)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('TEST1 (2)'!$K$4,'TEST1 (2)'!$K$6,'TEST1 (2)'!$K$8,'TEST1 (2)'!$K$10)</c:f>
              <c:numCache>
                <c:formatCode>General</c:formatCode>
                <c:ptCount val="4"/>
                <c:pt idx="0">
                  <c:v>4.5920000000000005</c:v>
                </c:pt>
                <c:pt idx="1">
                  <c:v>4.4880000000000013</c:v>
                </c:pt>
                <c:pt idx="2">
                  <c:v>4.6879999999999997</c:v>
                </c:pt>
                <c:pt idx="3">
                  <c:v>4.6259999999999994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A-4710-9921-9870CA07B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5.2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'TEST1 (2)'!$H$24:$H$31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(2)'!$I$24:$I$31</c:f>
              <c:numCache>
                <c:formatCode>General</c:formatCode>
                <c:ptCount val="8"/>
                <c:pt idx="0">
                  <c:v>5.1659999999999995</c:v>
                </c:pt>
                <c:pt idx="1">
                  <c:v>55.221999999999994</c:v>
                </c:pt>
                <c:pt idx="2">
                  <c:v>97.86</c:v>
                </c:pt>
                <c:pt idx="3">
                  <c:v>148.65199999999999</c:v>
                </c:pt>
                <c:pt idx="4">
                  <c:v>189.93</c:v>
                </c:pt>
                <c:pt idx="5">
                  <c:v>235.00200000000001</c:v>
                </c:pt>
                <c:pt idx="6">
                  <c:v>274.17399999999998</c:v>
                </c:pt>
                <c:pt idx="7">
                  <c:v>319.85599999999999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D-4EB0-B19A-EA69DE443358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3D-4EB0-B19A-EA69DE44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08256"/>
        <c:axId val="1671888288"/>
      </c:scatterChart>
      <c:valAx>
        <c:axId val="16719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888288"/>
        <c:crosses val="autoZero"/>
        <c:crossBetween val="midCat"/>
      </c:valAx>
      <c:valAx>
        <c:axId val="1671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9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00531194248081E-2"/>
          <c:y val="2.4492841404857836E-2"/>
          <c:w val="0.89987703836850041"/>
          <c:h val="0.894355463092197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(4)'!$K$3:$K$10</c:f>
              <c:numCache>
                <c:formatCode>General</c:formatCode>
                <c:ptCount val="8"/>
                <c:pt idx="0">
                  <c:v>2.0819999999999999</c:v>
                </c:pt>
                <c:pt idx="1">
                  <c:v>2.3200000000000003</c:v>
                </c:pt>
                <c:pt idx="2">
                  <c:v>2.0859999999999999</c:v>
                </c:pt>
                <c:pt idx="3">
                  <c:v>2.5540000000000003</c:v>
                </c:pt>
                <c:pt idx="4">
                  <c:v>2.286</c:v>
                </c:pt>
                <c:pt idx="5">
                  <c:v>2.6260000000000003</c:v>
                </c:pt>
                <c:pt idx="6">
                  <c:v>2.0760000000000001</c:v>
                </c:pt>
                <c:pt idx="7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2-401F-B34E-70AD548F9CD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(4)'!$L$3:$L$10</c:f>
              <c:numCache>
                <c:formatCode>General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2-401F-B34E-70AD548F9CDF}"/>
            </c:ext>
          </c:extLst>
        </c:ser>
        <c:ser>
          <c:idx val="2"/>
          <c:order val="2"/>
          <c:tx>
            <c:v>MED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('TEST1 (4)'!$D$3,'TEST1 (4)'!$D$8,'TEST1 (4)'!$D$13,'TEST1 (4)'!$D$18,'TEST1 (4)'!$D$23,'TEST1 (4)'!$D$28,'TEST1 (4)'!$D$33,'TEST1 (4)'!$D$38)</c:f>
              <c:numCache>
                <c:formatCode>General</c:formatCode>
                <c:ptCount val="8"/>
                <c:pt idx="0">
                  <c:v>2.11</c:v>
                </c:pt>
                <c:pt idx="1">
                  <c:v>2.34</c:v>
                </c:pt>
                <c:pt idx="2">
                  <c:v>2.0499999999999998</c:v>
                </c:pt>
                <c:pt idx="3">
                  <c:v>2.62</c:v>
                </c:pt>
                <c:pt idx="4">
                  <c:v>2.36</c:v>
                </c:pt>
                <c:pt idx="5">
                  <c:v>2.66</c:v>
                </c:pt>
                <c:pt idx="6">
                  <c:v>1.98</c:v>
                </c:pt>
                <c:pt idx="7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C2-401F-B34E-70AD548F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2.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879998390320459"/>
          <c:y val="6.6889632107023408E-2"/>
          <c:w val="0.64239985334030858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(4)'!$J$3,'TEST1 (4)'!$J$5,'TEST1 (4)'!$J$7,'TEST1 (4)'!$J$9)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('TEST1 (4)'!$K$3,'TEST1 (4)'!$K$5,'TEST1 (4)'!$K$7,'TEST1 (4)'!$K$9)</c:f>
              <c:numCache>
                <c:formatCode>General</c:formatCode>
                <c:ptCount val="4"/>
                <c:pt idx="0">
                  <c:v>2.0819999999999999</c:v>
                </c:pt>
                <c:pt idx="1">
                  <c:v>2.0859999999999999</c:v>
                </c:pt>
                <c:pt idx="2">
                  <c:v>2.286</c:v>
                </c:pt>
                <c:pt idx="3">
                  <c:v>2.0760000000000001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4-4F29-8FC3-CB53D21EB36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(4)'!$L$3:$L$10</c:f>
              <c:numCache>
                <c:formatCode>General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4-4F29-8FC3-CB53D21EB36F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127938224076419E-2"/>
                  <c:y val="-0.10569825928949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(4)'!$J$4,'TEST1 (4)'!$J$6,'TEST1 (4)'!$J$8,'TEST1 (4)'!$J$10)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('TEST1 (4)'!$K$4,'TEST1 (4)'!$K$6,'TEST1 (4)'!$K$8,'TEST1 (4)'!$K$10)</c:f>
              <c:numCache>
                <c:formatCode>General</c:formatCode>
                <c:ptCount val="4"/>
                <c:pt idx="0">
                  <c:v>2.3200000000000003</c:v>
                </c:pt>
                <c:pt idx="1">
                  <c:v>2.5540000000000003</c:v>
                </c:pt>
                <c:pt idx="2">
                  <c:v>2.6260000000000003</c:v>
                </c:pt>
                <c:pt idx="3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74-4F29-8FC3-CB53D21EB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2.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VIENTO'!$C$2:$C$41</c:f>
              <c:numCache>
                <c:formatCode>General</c:formatCode>
                <c:ptCount val="40"/>
                <c:pt idx="0">
                  <c:v>1043.1099999999999</c:v>
                </c:pt>
                <c:pt idx="1">
                  <c:v>1043.1099999999999</c:v>
                </c:pt>
                <c:pt idx="2">
                  <c:v>1043.1099999999999</c:v>
                </c:pt>
                <c:pt idx="3">
                  <c:v>1043.1099999999999</c:v>
                </c:pt>
                <c:pt idx="4">
                  <c:v>1043.0899999999999</c:v>
                </c:pt>
                <c:pt idx="5">
                  <c:v>1044.93</c:v>
                </c:pt>
                <c:pt idx="6">
                  <c:v>1042.76</c:v>
                </c:pt>
                <c:pt idx="7">
                  <c:v>1043.1099999999999</c:v>
                </c:pt>
                <c:pt idx="8">
                  <c:v>1043.1099999999999</c:v>
                </c:pt>
                <c:pt idx="9">
                  <c:v>1043.1099999999999</c:v>
                </c:pt>
                <c:pt idx="10">
                  <c:v>1017.12</c:v>
                </c:pt>
                <c:pt idx="11">
                  <c:v>1043.1099999999999</c:v>
                </c:pt>
                <c:pt idx="12">
                  <c:v>1043.1099999999999</c:v>
                </c:pt>
                <c:pt idx="13">
                  <c:v>1043.1099999999999</c:v>
                </c:pt>
                <c:pt idx="14">
                  <c:v>1068.93</c:v>
                </c:pt>
                <c:pt idx="15">
                  <c:v>1042.49</c:v>
                </c:pt>
                <c:pt idx="16">
                  <c:v>1043.1099999999999</c:v>
                </c:pt>
                <c:pt idx="17">
                  <c:v>1043.1099999999999</c:v>
                </c:pt>
                <c:pt idx="18">
                  <c:v>1043.1099999999999</c:v>
                </c:pt>
                <c:pt idx="19">
                  <c:v>1068.02</c:v>
                </c:pt>
                <c:pt idx="20">
                  <c:v>1042.49</c:v>
                </c:pt>
                <c:pt idx="21">
                  <c:v>1043.1099999999999</c:v>
                </c:pt>
                <c:pt idx="22">
                  <c:v>1043.1099999999999</c:v>
                </c:pt>
                <c:pt idx="23">
                  <c:v>1043.1099999999999</c:v>
                </c:pt>
                <c:pt idx="24">
                  <c:v>1068.02</c:v>
                </c:pt>
                <c:pt idx="25">
                  <c:v>1042.49</c:v>
                </c:pt>
                <c:pt idx="26">
                  <c:v>1043.1099999999999</c:v>
                </c:pt>
                <c:pt idx="27">
                  <c:v>1043.1099999999999</c:v>
                </c:pt>
                <c:pt idx="28">
                  <c:v>1067.97</c:v>
                </c:pt>
                <c:pt idx="29">
                  <c:v>1042.49</c:v>
                </c:pt>
                <c:pt idx="30">
                  <c:v>1042.2</c:v>
                </c:pt>
                <c:pt idx="31">
                  <c:v>1042.2</c:v>
                </c:pt>
                <c:pt idx="32">
                  <c:v>1042.2</c:v>
                </c:pt>
                <c:pt idx="33">
                  <c:v>1042.2</c:v>
                </c:pt>
                <c:pt idx="34">
                  <c:v>1042.2</c:v>
                </c:pt>
                <c:pt idx="35">
                  <c:v>1016.21</c:v>
                </c:pt>
                <c:pt idx="36">
                  <c:v>1042.2</c:v>
                </c:pt>
                <c:pt idx="37">
                  <c:v>1042.2</c:v>
                </c:pt>
                <c:pt idx="38">
                  <c:v>1042.2</c:v>
                </c:pt>
                <c:pt idx="39">
                  <c:v>1042.2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0BC-BF1E-25282554F7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VIENTO'!$C$45</c:f>
              <c:numCache>
                <c:formatCode>General</c:formatCode>
                <c:ptCount val="1"/>
                <c:pt idx="0">
                  <c:v>1043.1099999999999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DD-40BC-BF1E-25282554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'TEST1 (4)'!$H$24:$H$31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(4)'!$I$24:$I$31</c:f>
              <c:numCache>
                <c:formatCode>General</c:formatCode>
                <c:ptCount val="8"/>
                <c:pt idx="0">
                  <c:v>10.032</c:v>
                </c:pt>
                <c:pt idx="1">
                  <c:v>54.367999999999995</c:v>
                </c:pt>
                <c:pt idx="2">
                  <c:v>102.58</c:v>
                </c:pt>
                <c:pt idx="3">
                  <c:v>150.57400000000001</c:v>
                </c:pt>
                <c:pt idx="4">
                  <c:v>193.01599999999999</c:v>
                </c:pt>
                <c:pt idx="5">
                  <c:v>228.32600000000002</c:v>
                </c:pt>
                <c:pt idx="6">
                  <c:v>275.59399999999994</c:v>
                </c:pt>
                <c:pt idx="7">
                  <c:v>323.16000000000003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5E8-B11A-F0E43CBD385A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(4)'!$H$24:$H$31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B-45E8-B11A-F0E43CBD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08256"/>
        <c:axId val="1671888288"/>
      </c:scatterChart>
      <c:valAx>
        <c:axId val="16719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888288"/>
        <c:crosses val="autoZero"/>
        <c:crossBetween val="midCat"/>
      </c:valAx>
      <c:valAx>
        <c:axId val="1671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9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829615048118992E-2"/>
                  <c:y val="-2.8031131525226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Diag'!$F$20:$F$32</c:f>
              <c:numCache>
                <c:formatCode>General</c:formatCode>
                <c:ptCount val="13"/>
                <c:pt idx="0">
                  <c:v>2.6109999999999998</c:v>
                </c:pt>
                <c:pt idx="1">
                  <c:v>2.1640000000000006</c:v>
                </c:pt>
                <c:pt idx="2">
                  <c:v>1.8370000000000002</c:v>
                </c:pt>
                <c:pt idx="3">
                  <c:v>1.4580000000000002</c:v>
                </c:pt>
                <c:pt idx="4">
                  <c:v>1.2600000000000002</c:v>
                </c:pt>
                <c:pt idx="5">
                  <c:v>0.89100000000000001</c:v>
                </c:pt>
                <c:pt idx="6">
                  <c:v>-3.0000000000000001E-3</c:v>
                </c:pt>
                <c:pt idx="7">
                  <c:v>-1.0640000000000001</c:v>
                </c:pt>
                <c:pt idx="8">
                  <c:v>-1.1200000000000003</c:v>
                </c:pt>
                <c:pt idx="9">
                  <c:v>-1.49</c:v>
                </c:pt>
                <c:pt idx="10">
                  <c:v>-1.7750000000000004</c:v>
                </c:pt>
                <c:pt idx="11">
                  <c:v>-2.1390000000000002</c:v>
                </c:pt>
                <c:pt idx="12">
                  <c:v>-2.5810000000000004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A-4772-9BD5-6BEAF0B8FBD9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4A-4772-9BD5-6BEAF0B8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23072"/>
        <c:axId val="1533114336"/>
      </c:scatterChart>
      <c:valAx>
        <c:axId val="15331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14336"/>
        <c:crosses val="autoZero"/>
        <c:crossBetween val="midCat"/>
      </c:valAx>
      <c:valAx>
        <c:axId val="1533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984739642409"/>
                  <c:y val="0.15779103369654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Diag'!$J$20:$J$32</c:f>
              <c:numCache>
                <c:formatCode>General</c:formatCode>
                <c:ptCount val="13"/>
                <c:pt idx="0">
                  <c:v>2.218</c:v>
                </c:pt>
                <c:pt idx="1">
                  <c:v>1.7440000000000002</c:v>
                </c:pt>
                <c:pt idx="2">
                  <c:v>1.52</c:v>
                </c:pt>
                <c:pt idx="3">
                  <c:v>1.171</c:v>
                </c:pt>
                <c:pt idx="4">
                  <c:v>1.048</c:v>
                </c:pt>
                <c:pt idx="5">
                  <c:v>0.81100000000000017</c:v>
                </c:pt>
                <c:pt idx="6">
                  <c:v>8.9999999999999976E-3</c:v>
                </c:pt>
                <c:pt idx="7">
                  <c:v>-0.70500000000000007</c:v>
                </c:pt>
                <c:pt idx="8">
                  <c:v>-0.92999999999999994</c:v>
                </c:pt>
                <c:pt idx="9">
                  <c:v>-1.0620000000000001</c:v>
                </c:pt>
                <c:pt idx="10">
                  <c:v>-1.3190000000000002</c:v>
                </c:pt>
                <c:pt idx="11">
                  <c:v>-1.5189999999999999</c:v>
                </c:pt>
                <c:pt idx="12">
                  <c:v>-2.0119999999999996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1-43F7-8769-59106F34A4D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1-43F7-8769-59106F34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23072"/>
        <c:axId val="1533114336"/>
      </c:scatterChart>
      <c:valAx>
        <c:axId val="15331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14336"/>
        <c:crosses val="autoZero"/>
        <c:crossBetween val="midCat"/>
      </c:valAx>
      <c:valAx>
        <c:axId val="1533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(3)'!$J$3:$J$10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(3)'!$K$3:$K$10</c:f>
              <c:numCache>
                <c:formatCode>General</c:formatCode>
                <c:ptCount val="8"/>
                <c:pt idx="0">
                  <c:v>4.2539999999999996</c:v>
                </c:pt>
                <c:pt idx="1">
                  <c:v>4.2539999999999996</c:v>
                </c:pt>
                <c:pt idx="2">
                  <c:v>3.2880000000000003</c:v>
                </c:pt>
                <c:pt idx="3">
                  <c:v>4.3400000000000007</c:v>
                </c:pt>
                <c:pt idx="4">
                  <c:v>3.9840000000000004</c:v>
                </c:pt>
                <c:pt idx="5">
                  <c:v>3.9799999999999995</c:v>
                </c:pt>
                <c:pt idx="6">
                  <c:v>3.4140000000000001</c:v>
                </c:pt>
                <c:pt idx="7">
                  <c:v>4.4820000000000011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C3F-9C50-73E96F412B8C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(3)'!$J$3:$J$10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(3)'!$L$3:$L$10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9-4C3F-9C50-73E96F41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5999999999999996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(3)'!$J$3,'TEST1 (3)'!$J$5,'TEST1 (3)'!$J$7,'TEST1 (3)'!$J$9)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('TEST1 (3)'!$K$3,'TEST1 (3)'!$K$5,'TEST1 (3)'!$K$7,'TEST1 (3)'!$K$9)</c:f>
              <c:numCache>
                <c:formatCode>General</c:formatCode>
                <c:ptCount val="4"/>
                <c:pt idx="0">
                  <c:v>4.2539999999999996</c:v>
                </c:pt>
                <c:pt idx="1">
                  <c:v>3.2880000000000003</c:v>
                </c:pt>
                <c:pt idx="2">
                  <c:v>3.9840000000000004</c:v>
                </c:pt>
                <c:pt idx="3">
                  <c:v>3.4140000000000001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2-4442-AB85-E2F15A2ABBC0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(3)'!$J$3:$J$10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(3)'!$L$3:$L$10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2-4442-AB85-E2F15A2ABBC0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('TEST1 (3)'!$J$4,'TEST1 (3)'!$J$6,'TEST1 (3)'!$J$8,'TEST1 (3)'!$J$10)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('TEST1 (3)'!$K$4,'TEST1 (3)'!$K$6,'TEST1 (3)'!$K$8,'TEST1 (3)'!$K$10)</c:f>
              <c:numCache>
                <c:formatCode>General</c:formatCode>
                <c:ptCount val="4"/>
                <c:pt idx="0">
                  <c:v>4.2539999999999996</c:v>
                </c:pt>
                <c:pt idx="1">
                  <c:v>4.3400000000000007</c:v>
                </c:pt>
                <c:pt idx="2">
                  <c:v>3.9799999999999995</c:v>
                </c:pt>
                <c:pt idx="3">
                  <c:v>4.4820000000000011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82-4442-AB85-E2F15A2A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VIENTO'!$D$2:$D$41</c:f>
              <c:numCache>
                <c:formatCode>General</c:formatCode>
                <c:ptCount val="40"/>
                <c:pt idx="0">
                  <c:v>1065.82</c:v>
                </c:pt>
                <c:pt idx="1">
                  <c:v>1065.8399999999999</c:v>
                </c:pt>
                <c:pt idx="2">
                  <c:v>1124.8499999999999</c:v>
                </c:pt>
                <c:pt idx="3">
                  <c:v>1067.6600000000001</c:v>
                </c:pt>
                <c:pt idx="4">
                  <c:v>1065.82</c:v>
                </c:pt>
                <c:pt idx="5">
                  <c:v>1065.8399999999999</c:v>
                </c:pt>
                <c:pt idx="6">
                  <c:v>1065.48</c:v>
                </c:pt>
                <c:pt idx="7">
                  <c:v>1067.6600000000001</c:v>
                </c:pt>
                <c:pt idx="8">
                  <c:v>1065.77</c:v>
                </c:pt>
                <c:pt idx="9">
                  <c:v>1065.8399999999999</c:v>
                </c:pt>
                <c:pt idx="10">
                  <c:v>1065.48</c:v>
                </c:pt>
                <c:pt idx="11">
                  <c:v>1067.6600000000001</c:v>
                </c:pt>
                <c:pt idx="12">
                  <c:v>1066.1500000000001</c:v>
                </c:pt>
                <c:pt idx="13">
                  <c:v>1090.07</c:v>
                </c:pt>
                <c:pt idx="14">
                  <c:v>1039.58</c:v>
                </c:pt>
                <c:pt idx="15">
                  <c:v>1040.3900000000001</c:v>
                </c:pt>
                <c:pt idx="16">
                  <c:v>1066.75</c:v>
                </c:pt>
                <c:pt idx="17">
                  <c:v>1090.7</c:v>
                </c:pt>
                <c:pt idx="18">
                  <c:v>1090.1300000000001</c:v>
                </c:pt>
                <c:pt idx="19">
                  <c:v>1064.31</c:v>
                </c:pt>
                <c:pt idx="20">
                  <c:v>1065.8399999999999</c:v>
                </c:pt>
                <c:pt idx="21">
                  <c:v>1066.75</c:v>
                </c:pt>
                <c:pt idx="22">
                  <c:v>1066.1500000000001</c:v>
                </c:pt>
                <c:pt idx="23">
                  <c:v>1065.1099999999999</c:v>
                </c:pt>
                <c:pt idx="24">
                  <c:v>1065.8399999999999</c:v>
                </c:pt>
                <c:pt idx="25">
                  <c:v>1066.75</c:v>
                </c:pt>
                <c:pt idx="26">
                  <c:v>1065.77</c:v>
                </c:pt>
                <c:pt idx="27">
                  <c:v>1065.8399999999999</c:v>
                </c:pt>
                <c:pt idx="28">
                  <c:v>1065.48</c:v>
                </c:pt>
                <c:pt idx="29">
                  <c:v>1066.75</c:v>
                </c:pt>
                <c:pt idx="30">
                  <c:v>1066.1500000000001</c:v>
                </c:pt>
                <c:pt idx="31">
                  <c:v>1090.07</c:v>
                </c:pt>
                <c:pt idx="32">
                  <c:v>1065.1099999999999</c:v>
                </c:pt>
                <c:pt idx="33">
                  <c:v>1064.93</c:v>
                </c:pt>
                <c:pt idx="34">
                  <c:v>1066.75</c:v>
                </c:pt>
                <c:pt idx="35">
                  <c:v>1065.77</c:v>
                </c:pt>
                <c:pt idx="36">
                  <c:v>1065.8399999999999</c:v>
                </c:pt>
                <c:pt idx="37">
                  <c:v>1065.48</c:v>
                </c:pt>
                <c:pt idx="38">
                  <c:v>1067.6600000000001</c:v>
                </c:pt>
                <c:pt idx="3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6-4FD7-81FC-E89D2C8CCF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VIENTO'!$D$45</c:f>
              <c:numCache>
                <c:formatCode>General</c:formatCode>
                <c:ptCount val="1"/>
                <c:pt idx="0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6-4FD7-81FC-E89D2C8C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VIENTO'!$E$2:$E$41</c:f>
              <c:numCache>
                <c:formatCode>General</c:formatCode>
                <c:ptCount val="40"/>
                <c:pt idx="0">
                  <c:v>1074.68</c:v>
                </c:pt>
                <c:pt idx="1">
                  <c:v>1086.75</c:v>
                </c:pt>
                <c:pt idx="2">
                  <c:v>1086.72</c:v>
                </c:pt>
                <c:pt idx="3">
                  <c:v>1089.48</c:v>
                </c:pt>
                <c:pt idx="4">
                  <c:v>1088.8800000000001</c:v>
                </c:pt>
                <c:pt idx="5">
                  <c:v>1088.8499999999999</c:v>
                </c:pt>
                <c:pt idx="6">
                  <c:v>1088.8800000000001</c:v>
                </c:pt>
                <c:pt idx="7">
                  <c:v>1044.4100000000001</c:v>
                </c:pt>
                <c:pt idx="8">
                  <c:v>1089.48</c:v>
                </c:pt>
                <c:pt idx="9">
                  <c:v>1088.8800000000001</c:v>
                </c:pt>
                <c:pt idx="10">
                  <c:v>1086.1199999999999</c:v>
                </c:pt>
                <c:pt idx="11">
                  <c:v>1087.6300000000001</c:v>
                </c:pt>
                <c:pt idx="12">
                  <c:v>1089.48</c:v>
                </c:pt>
                <c:pt idx="13">
                  <c:v>1086.72</c:v>
                </c:pt>
                <c:pt idx="14">
                  <c:v>1089.48</c:v>
                </c:pt>
                <c:pt idx="15">
                  <c:v>1088.8800000000001</c:v>
                </c:pt>
                <c:pt idx="16">
                  <c:v>1087.01</c:v>
                </c:pt>
                <c:pt idx="17">
                  <c:v>1088.8800000000001</c:v>
                </c:pt>
                <c:pt idx="18">
                  <c:v>1087.3499999999999</c:v>
                </c:pt>
                <c:pt idx="19">
                  <c:v>1086.1199999999999</c:v>
                </c:pt>
                <c:pt idx="20">
                  <c:v>1087.97</c:v>
                </c:pt>
                <c:pt idx="21">
                  <c:v>1086.0999999999999</c:v>
                </c:pt>
                <c:pt idx="22">
                  <c:v>1087.97</c:v>
                </c:pt>
                <c:pt idx="23">
                  <c:v>1087.3499999999999</c:v>
                </c:pt>
                <c:pt idx="24">
                  <c:v>1088.8499999999999</c:v>
                </c:pt>
                <c:pt idx="25">
                  <c:v>1088.8800000000001</c:v>
                </c:pt>
                <c:pt idx="26">
                  <c:v>1111.94</c:v>
                </c:pt>
                <c:pt idx="27">
                  <c:v>1088.8499999999999</c:v>
                </c:pt>
                <c:pt idx="28">
                  <c:v>1088.8800000000001</c:v>
                </c:pt>
                <c:pt idx="29">
                  <c:v>1088.8499999999999</c:v>
                </c:pt>
                <c:pt idx="30">
                  <c:v>1087.6300000000001</c:v>
                </c:pt>
                <c:pt idx="31">
                  <c:v>1089.48</c:v>
                </c:pt>
                <c:pt idx="32">
                  <c:v>1087.97</c:v>
                </c:pt>
                <c:pt idx="33">
                  <c:v>1086.0999999999999</c:v>
                </c:pt>
                <c:pt idx="34">
                  <c:v>1087.97</c:v>
                </c:pt>
                <c:pt idx="35">
                  <c:v>1087.3499999999999</c:v>
                </c:pt>
                <c:pt idx="36">
                  <c:v>1086.1199999999999</c:v>
                </c:pt>
                <c:pt idx="37">
                  <c:v>1086.72</c:v>
                </c:pt>
                <c:pt idx="38">
                  <c:v>1089.48</c:v>
                </c:pt>
                <c:pt idx="39">
                  <c:v>1112.52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0-438A-9402-02E95B138C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VIENTO'!$E$45</c:f>
              <c:numCache>
                <c:formatCode>General</c:formatCode>
                <c:ptCount val="1"/>
                <c:pt idx="0">
                  <c:v>1087.97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0-438A-9402-02E95B13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VIENTO'!$F$2:$F$41</c:f>
              <c:numCache>
                <c:formatCode>General</c:formatCode>
                <c:ptCount val="40"/>
                <c:pt idx="0">
                  <c:v>1089.17</c:v>
                </c:pt>
                <c:pt idx="1">
                  <c:v>1065.22</c:v>
                </c:pt>
                <c:pt idx="2">
                  <c:v>1088.8800000000001</c:v>
                </c:pt>
                <c:pt idx="3">
                  <c:v>1065.22</c:v>
                </c:pt>
                <c:pt idx="4">
                  <c:v>1088.8800000000001</c:v>
                </c:pt>
                <c:pt idx="5">
                  <c:v>1045.32</c:v>
                </c:pt>
                <c:pt idx="6">
                  <c:v>1065.8399999999999</c:v>
                </c:pt>
                <c:pt idx="7">
                  <c:v>1088.8800000000001</c:v>
                </c:pt>
                <c:pt idx="8">
                  <c:v>1065.22</c:v>
                </c:pt>
                <c:pt idx="9">
                  <c:v>1064</c:v>
                </c:pt>
                <c:pt idx="10">
                  <c:v>1064.02</c:v>
                </c:pt>
                <c:pt idx="11">
                  <c:v>1064.02</c:v>
                </c:pt>
                <c:pt idx="12">
                  <c:v>1064.02</c:v>
                </c:pt>
                <c:pt idx="13">
                  <c:v>1064.02</c:v>
                </c:pt>
                <c:pt idx="14">
                  <c:v>1064.02</c:v>
                </c:pt>
                <c:pt idx="15">
                  <c:v>1063.67</c:v>
                </c:pt>
                <c:pt idx="16">
                  <c:v>1051.21</c:v>
                </c:pt>
                <c:pt idx="17">
                  <c:v>1064.02</c:v>
                </c:pt>
                <c:pt idx="18">
                  <c:v>1064.02</c:v>
                </c:pt>
                <c:pt idx="19">
                  <c:v>1064.02</c:v>
                </c:pt>
                <c:pt idx="20">
                  <c:v>1064.02</c:v>
                </c:pt>
                <c:pt idx="21">
                  <c:v>1064.02</c:v>
                </c:pt>
                <c:pt idx="22">
                  <c:v>1064.58</c:v>
                </c:pt>
                <c:pt idx="23">
                  <c:v>1075.75</c:v>
                </c:pt>
                <c:pt idx="24">
                  <c:v>1063.9100000000001</c:v>
                </c:pt>
                <c:pt idx="25">
                  <c:v>1064.02</c:v>
                </c:pt>
                <c:pt idx="26">
                  <c:v>1064.02</c:v>
                </c:pt>
                <c:pt idx="27">
                  <c:v>1064.02</c:v>
                </c:pt>
                <c:pt idx="28">
                  <c:v>1064.02</c:v>
                </c:pt>
                <c:pt idx="29">
                  <c:v>1063.67</c:v>
                </c:pt>
                <c:pt idx="30">
                  <c:v>1033.9000000000001</c:v>
                </c:pt>
                <c:pt idx="31">
                  <c:v>1065.8399999999999</c:v>
                </c:pt>
                <c:pt idx="32">
                  <c:v>1088.8800000000001</c:v>
                </c:pt>
                <c:pt idx="33">
                  <c:v>1065.22</c:v>
                </c:pt>
                <c:pt idx="34">
                  <c:v>1088.8800000000001</c:v>
                </c:pt>
                <c:pt idx="35">
                  <c:v>1045.32</c:v>
                </c:pt>
                <c:pt idx="36">
                  <c:v>1065.8399999999999</c:v>
                </c:pt>
                <c:pt idx="37">
                  <c:v>1063.95</c:v>
                </c:pt>
                <c:pt idx="38">
                  <c:v>1064.02</c:v>
                </c:pt>
                <c:pt idx="39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5-4F42-A9CA-7BDDFF4D8C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VIENTO'!$F$45</c:f>
              <c:numCache>
                <c:formatCode>General</c:formatCode>
                <c:ptCount val="1"/>
                <c:pt idx="0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5-4F42-A9CA-7BDDFF4D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VIENTO'!$I$2:$I$41</c:f>
              <c:numCache>
                <c:formatCode>General</c:formatCode>
                <c:ptCount val="40"/>
                <c:pt idx="0">
                  <c:v>1039.1199999999999</c:v>
                </c:pt>
                <c:pt idx="1">
                  <c:v>1039.48</c:v>
                </c:pt>
                <c:pt idx="2">
                  <c:v>1039.1199999999999</c:v>
                </c:pt>
                <c:pt idx="3">
                  <c:v>1039.48</c:v>
                </c:pt>
                <c:pt idx="4">
                  <c:v>1039.48</c:v>
                </c:pt>
                <c:pt idx="5">
                  <c:v>1039.48</c:v>
                </c:pt>
                <c:pt idx="6">
                  <c:v>1039.1199999999999</c:v>
                </c:pt>
                <c:pt idx="7">
                  <c:v>1039.48</c:v>
                </c:pt>
                <c:pt idx="8">
                  <c:v>1039.48</c:v>
                </c:pt>
                <c:pt idx="9">
                  <c:v>1039.48</c:v>
                </c:pt>
                <c:pt idx="10">
                  <c:v>1039.48</c:v>
                </c:pt>
                <c:pt idx="11">
                  <c:v>1039.48</c:v>
                </c:pt>
                <c:pt idx="12">
                  <c:v>1039.1199999999999</c:v>
                </c:pt>
                <c:pt idx="13">
                  <c:v>1040.3900000000001</c:v>
                </c:pt>
                <c:pt idx="14">
                  <c:v>1039.48</c:v>
                </c:pt>
                <c:pt idx="15">
                  <c:v>1039.48</c:v>
                </c:pt>
                <c:pt idx="16">
                  <c:v>1039.48</c:v>
                </c:pt>
                <c:pt idx="17">
                  <c:v>1039.48</c:v>
                </c:pt>
                <c:pt idx="18">
                  <c:v>1039.48</c:v>
                </c:pt>
                <c:pt idx="19">
                  <c:v>1039.48</c:v>
                </c:pt>
                <c:pt idx="20">
                  <c:v>1039.48</c:v>
                </c:pt>
                <c:pt idx="21">
                  <c:v>1039.48</c:v>
                </c:pt>
                <c:pt idx="22">
                  <c:v>1040.03</c:v>
                </c:pt>
                <c:pt idx="23">
                  <c:v>1039.48</c:v>
                </c:pt>
                <c:pt idx="24">
                  <c:v>1038.57</c:v>
                </c:pt>
                <c:pt idx="25">
                  <c:v>1039.48</c:v>
                </c:pt>
                <c:pt idx="26">
                  <c:v>1040.3900000000001</c:v>
                </c:pt>
                <c:pt idx="27">
                  <c:v>1039.1199999999999</c:v>
                </c:pt>
                <c:pt idx="28">
                  <c:v>1098.48</c:v>
                </c:pt>
                <c:pt idx="29">
                  <c:v>1039.48</c:v>
                </c:pt>
                <c:pt idx="30">
                  <c:v>1039.1199999999999</c:v>
                </c:pt>
                <c:pt idx="31">
                  <c:v>1039.48</c:v>
                </c:pt>
                <c:pt idx="32">
                  <c:v>1039.48</c:v>
                </c:pt>
                <c:pt idx="33">
                  <c:v>1039.1199999999999</c:v>
                </c:pt>
                <c:pt idx="34">
                  <c:v>1039.48</c:v>
                </c:pt>
                <c:pt idx="35">
                  <c:v>1039.1199999999999</c:v>
                </c:pt>
                <c:pt idx="36">
                  <c:v>1040.3900000000001</c:v>
                </c:pt>
                <c:pt idx="37">
                  <c:v>1013.48</c:v>
                </c:pt>
                <c:pt idx="38">
                  <c:v>1039.48</c:v>
                </c:pt>
                <c:pt idx="39">
                  <c:v>1038.57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1-4570-8D77-B708422E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3.5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4.2999999999999998" min="2.7000000000000002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4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5.2000000000000002" min="3.6000000000000001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4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2.7999999999999998" min="1.8999999999999999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4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5.2000000000000002" min="3.6000000000000001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microsoft.com/office/2014/relationships/chartEx" Target="../charts/chartEx2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microsoft.com/office/2014/relationships/chartEx" Target="../charts/chartEx3.xml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13</xdr:col>
      <xdr:colOff>9525</xdr:colOff>
      <xdr:row>14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0</xdr:colOff>
      <xdr:row>27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19</xdr:col>
      <xdr:colOff>0</xdr:colOff>
      <xdr:row>27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9524</xdr:rowOff>
    </xdr:from>
    <xdr:to>
      <xdr:col>16</xdr:col>
      <xdr:colOff>752475</xdr:colOff>
      <xdr:row>31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23</xdr:col>
      <xdr:colOff>752475</xdr:colOff>
      <xdr:row>31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247649</xdr:colOff>
      <xdr:row>0</xdr:row>
      <xdr:rowOff>95249</xdr:rowOff>
    </xdr:from>
    <xdr:to>
      <xdr:col>19</xdr:col>
      <xdr:colOff>504824</xdr:colOff>
      <xdr:row>15</xdr:row>
      <xdr:rowOff>85724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257175</xdr:colOff>
      <xdr:row>30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47</xdr:row>
      <xdr:rowOff>28574</xdr:rowOff>
    </xdr:from>
    <xdr:to>
      <xdr:col>6</xdr:col>
      <xdr:colOff>733425</xdr:colOff>
      <xdr:row>62</xdr:row>
      <xdr:rowOff>-1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1162050</xdr:colOff>
      <xdr:row>62</xdr:row>
      <xdr:rowOff>19050</xdr:rowOff>
    </xdr:from>
    <xdr:to>
      <xdr:col>6</xdr:col>
      <xdr:colOff>723900</xdr:colOff>
      <xdr:row>76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1162050</xdr:colOff>
      <xdr:row>77</xdr:row>
      <xdr:rowOff>19050</xdr:rowOff>
    </xdr:from>
    <xdr:to>
      <xdr:col>6</xdr:col>
      <xdr:colOff>723900</xdr:colOff>
      <xdr:row>91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1162050</xdr:colOff>
      <xdr:row>92</xdr:row>
      <xdr:rowOff>19050</xdr:rowOff>
    </xdr:from>
    <xdr:to>
      <xdr:col>6</xdr:col>
      <xdr:colOff>723900</xdr:colOff>
      <xdr:row>106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47</xdr:row>
      <xdr:rowOff>19050</xdr:rowOff>
    </xdr:from>
    <xdr:to>
      <xdr:col>12</xdr:col>
      <xdr:colOff>733425</xdr:colOff>
      <xdr:row>61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723900</xdr:colOff>
      <xdr:row>62</xdr:row>
      <xdr:rowOff>9526</xdr:rowOff>
    </xdr:from>
    <xdr:to>
      <xdr:col>12</xdr:col>
      <xdr:colOff>723900</xdr:colOff>
      <xdr:row>76</xdr:row>
      <xdr:rowOff>171451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723900</xdr:colOff>
      <xdr:row>77</xdr:row>
      <xdr:rowOff>9526</xdr:rowOff>
    </xdr:from>
    <xdr:to>
      <xdr:col>12</xdr:col>
      <xdr:colOff>723900</xdr:colOff>
      <xdr:row>91</xdr:row>
      <xdr:rowOff>171451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723900</xdr:colOff>
      <xdr:row>92</xdr:row>
      <xdr:rowOff>9526</xdr:rowOff>
    </xdr:from>
    <xdr:to>
      <xdr:col>12</xdr:col>
      <xdr:colOff>723900</xdr:colOff>
      <xdr:row>106</xdr:row>
      <xdr:rowOff>171451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733425</xdr:colOff>
      <xdr:row>47</xdr:row>
      <xdr:rowOff>19050</xdr:rowOff>
    </xdr:from>
    <xdr:to>
      <xdr:col>18</xdr:col>
      <xdr:colOff>733425</xdr:colOff>
      <xdr:row>61</xdr:row>
      <xdr:rowOff>180975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723900</xdr:colOff>
      <xdr:row>62</xdr:row>
      <xdr:rowOff>9526</xdr:rowOff>
    </xdr:from>
    <xdr:to>
      <xdr:col>18</xdr:col>
      <xdr:colOff>723900</xdr:colOff>
      <xdr:row>76</xdr:row>
      <xdr:rowOff>171451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723900</xdr:colOff>
      <xdr:row>77</xdr:row>
      <xdr:rowOff>9526</xdr:rowOff>
    </xdr:from>
    <xdr:to>
      <xdr:col>18</xdr:col>
      <xdr:colOff>723900</xdr:colOff>
      <xdr:row>91</xdr:row>
      <xdr:rowOff>171451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723900</xdr:colOff>
      <xdr:row>92</xdr:row>
      <xdr:rowOff>9526</xdr:rowOff>
    </xdr:from>
    <xdr:to>
      <xdr:col>18</xdr:col>
      <xdr:colOff>723900</xdr:colOff>
      <xdr:row>106</xdr:row>
      <xdr:rowOff>171451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733425</xdr:colOff>
      <xdr:row>47</xdr:row>
      <xdr:rowOff>19050</xdr:rowOff>
    </xdr:from>
    <xdr:to>
      <xdr:col>24</xdr:col>
      <xdr:colOff>733425</xdr:colOff>
      <xdr:row>61</xdr:row>
      <xdr:rowOff>180975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723900</xdr:colOff>
      <xdr:row>62</xdr:row>
      <xdr:rowOff>9526</xdr:rowOff>
    </xdr:from>
    <xdr:to>
      <xdr:col>24</xdr:col>
      <xdr:colOff>723900</xdr:colOff>
      <xdr:row>76</xdr:row>
      <xdr:rowOff>171451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723900</xdr:colOff>
      <xdr:row>77</xdr:row>
      <xdr:rowOff>9526</xdr:rowOff>
    </xdr:from>
    <xdr:to>
      <xdr:col>24</xdr:col>
      <xdr:colOff>723900</xdr:colOff>
      <xdr:row>91</xdr:row>
      <xdr:rowOff>171451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723900</xdr:colOff>
      <xdr:row>92</xdr:row>
      <xdr:rowOff>9526</xdr:rowOff>
    </xdr:from>
    <xdr:to>
      <xdr:col>24</xdr:col>
      <xdr:colOff>723900</xdr:colOff>
      <xdr:row>106</xdr:row>
      <xdr:rowOff>171451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733425</xdr:colOff>
      <xdr:row>47</xdr:row>
      <xdr:rowOff>19050</xdr:rowOff>
    </xdr:from>
    <xdr:to>
      <xdr:col>30</xdr:col>
      <xdr:colOff>733425</xdr:colOff>
      <xdr:row>61</xdr:row>
      <xdr:rowOff>180975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723900</xdr:colOff>
      <xdr:row>62</xdr:row>
      <xdr:rowOff>9526</xdr:rowOff>
    </xdr:from>
    <xdr:to>
      <xdr:col>30</xdr:col>
      <xdr:colOff>723900</xdr:colOff>
      <xdr:row>76</xdr:row>
      <xdr:rowOff>171451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723900</xdr:colOff>
      <xdr:row>77</xdr:row>
      <xdr:rowOff>9526</xdr:rowOff>
    </xdr:from>
    <xdr:to>
      <xdr:col>30</xdr:col>
      <xdr:colOff>723900</xdr:colOff>
      <xdr:row>91</xdr:row>
      <xdr:rowOff>171451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723900</xdr:colOff>
      <xdr:row>92</xdr:row>
      <xdr:rowOff>9526</xdr:rowOff>
    </xdr:from>
    <xdr:to>
      <xdr:col>30</xdr:col>
      <xdr:colOff>723900</xdr:colOff>
      <xdr:row>106</xdr:row>
      <xdr:rowOff>171451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3</xdr:row>
      <xdr:rowOff>9525</xdr:rowOff>
    </xdr:from>
    <xdr:to>
      <xdr:col>13</xdr:col>
      <xdr:colOff>390524</xdr:colOff>
      <xdr:row>17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18</xdr:row>
      <xdr:rowOff>38100</xdr:rowOff>
    </xdr:from>
    <xdr:to>
      <xdr:col>13</xdr:col>
      <xdr:colOff>209550</xdr:colOff>
      <xdr:row>32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3</xdr:row>
      <xdr:rowOff>28575</xdr:rowOff>
    </xdr:from>
    <xdr:to>
      <xdr:col>19</xdr:col>
      <xdr:colOff>571500</xdr:colOff>
      <xdr:row>17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685800</xdr:colOff>
      <xdr:row>18</xdr:row>
      <xdr:rowOff>28575</xdr:rowOff>
    </xdr:from>
    <xdr:to>
      <xdr:col>19</xdr:col>
      <xdr:colOff>685800</xdr:colOff>
      <xdr:row>32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14</xdr:row>
      <xdr:rowOff>190499</xdr:rowOff>
    </xdr:from>
    <xdr:to>
      <xdr:col>13</xdr:col>
      <xdr:colOff>752474</xdr:colOff>
      <xdr:row>29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14</xdr:row>
      <xdr:rowOff>190499</xdr:rowOff>
    </xdr:from>
    <xdr:to>
      <xdr:col>21</xdr:col>
      <xdr:colOff>9525</xdr:colOff>
      <xdr:row>29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14</xdr:row>
      <xdr:rowOff>190499</xdr:rowOff>
    </xdr:from>
    <xdr:to>
      <xdr:col>13</xdr:col>
      <xdr:colOff>752474</xdr:colOff>
      <xdr:row>29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14</xdr:row>
      <xdr:rowOff>190499</xdr:rowOff>
    </xdr:from>
    <xdr:to>
      <xdr:col>21</xdr:col>
      <xdr:colOff>9525</xdr:colOff>
      <xdr:row>29</xdr:row>
      <xdr:rowOff>190499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32</xdr:row>
      <xdr:rowOff>9524</xdr:rowOff>
    </xdr:from>
    <xdr:to>
      <xdr:col>14</xdr:col>
      <xdr:colOff>752475</xdr:colOff>
      <xdr:row>48</xdr:row>
      <xdr:rowOff>171449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32</xdr:row>
      <xdr:rowOff>9524</xdr:rowOff>
    </xdr:from>
    <xdr:to>
      <xdr:col>21</xdr:col>
      <xdr:colOff>752475</xdr:colOff>
      <xdr:row>48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14</xdr:col>
      <xdr:colOff>742950</xdr:colOff>
      <xdr:row>67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21</xdr:col>
      <xdr:colOff>742950</xdr:colOff>
      <xdr:row>67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14</xdr:row>
      <xdr:rowOff>190499</xdr:rowOff>
    </xdr:from>
    <xdr:to>
      <xdr:col>14</xdr:col>
      <xdr:colOff>752474</xdr:colOff>
      <xdr:row>29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14</xdr:row>
      <xdr:rowOff>190499</xdr:rowOff>
    </xdr:from>
    <xdr:to>
      <xdr:col>22</xdr:col>
      <xdr:colOff>9525</xdr:colOff>
      <xdr:row>29</xdr:row>
      <xdr:rowOff>190499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32</xdr:row>
      <xdr:rowOff>9524</xdr:rowOff>
    </xdr:from>
    <xdr:to>
      <xdr:col>15</xdr:col>
      <xdr:colOff>752475</xdr:colOff>
      <xdr:row>48</xdr:row>
      <xdr:rowOff>171449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32</xdr:row>
      <xdr:rowOff>9524</xdr:rowOff>
    </xdr:from>
    <xdr:to>
      <xdr:col>22</xdr:col>
      <xdr:colOff>752475</xdr:colOff>
      <xdr:row>48</xdr:row>
      <xdr:rowOff>190499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15</xdr:col>
      <xdr:colOff>742950</xdr:colOff>
      <xdr:row>67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22</xdr:col>
      <xdr:colOff>742950</xdr:colOff>
      <xdr:row>67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466724</xdr:colOff>
      <xdr:row>1</xdr:row>
      <xdr:rowOff>180974</xdr:rowOff>
    </xdr:from>
    <xdr:to>
      <xdr:col>18</xdr:col>
      <xdr:colOff>723899</xdr:colOff>
      <xdr:row>16</xdr:row>
      <xdr:rowOff>171449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257175</xdr:colOff>
      <xdr:row>31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428624</xdr:colOff>
      <xdr:row>0</xdr:row>
      <xdr:rowOff>180974</xdr:rowOff>
    </xdr:from>
    <xdr:to>
      <xdr:col>18</xdr:col>
      <xdr:colOff>685799</xdr:colOff>
      <xdr:row>15</xdr:row>
      <xdr:rowOff>171449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22</xdr:row>
      <xdr:rowOff>0</xdr:rowOff>
    </xdr:from>
    <xdr:to>
      <xdr:col>22</xdr:col>
      <xdr:colOff>495300</xdr:colOff>
      <xdr:row>36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22</xdr:row>
      <xdr:rowOff>9525</xdr:rowOff>
    </xdr:from>
    <xdr:to>
      <xdr:col>15</xdr:col>
      <xdr:colOff>104775</xdr:colOff>
      <xdr:row>36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428624</xdr:colOff>
      <xdr:row>0</xdr:row>
      <xdr:rowOff>180974</xdr:rowOff>
    </xdr:from>
    <xdr:to>
      <xdr:col>18</xdr:col>
      <xdr:colOff>685799</xdr:colOff>
      <xdr:row>15</xdr:row>
      <xdr:rowOff>171449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22</xdr:row>
      <xdr:rowOff>0</xdr:rowOff>
    </xdr:from>
    <xdr:to>
      <xdr:col>22</xdr:col>
      <xdr:colOff>495300</xdr:colOff>
      <xdr:row>36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22</xdr:row>
      <xdr:rowOff>9525</xdr:rowOff>
    </xdr:from>
    <xdr:to>
      <xdr:col>15</xdr:col>
      <xdr:colOff>104775</xdr:colOff>
      <xdr:row>36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37" workbookViewId="0">
      <selection activeCell="H43" sqref="H43"/>
    </sheetView>
  </sheetViews>
  <sheetFormatPr baseColWidth="10" defaultRowHeight="15" x14ac:dyDescent="0.25"/>
  <cols>
    <col min="1" max="1" width="17" bestFit="1" customWidth="1"/>
  </cols>
  <sheetData>
    <row r="1" spans="1:6" x14ac:dyDescent="0.25">
      <c r="A1" t="s">
        <v>26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t="s">
        <v>2</v>
      </c>
      <c r="C2">
        <f>+VALUE(LEFT(A1,8))</f>
        <v>1044.57</v>
      </c>
      <c r="D2">
        <f t="shared" ref="D2:D41" si="0">+VALUE(LEFT(A41,8))</f>
        <v>1126.6600000000001</v>
      </c>
      <c r="E2">
        <f t="shared" ref="E2:E41" si="1">+VALUE(LEFT(A81,8))</f>
        <v>1087.6600000000001</v>
      </c>
      <c r="F2">
        <f t="shared" ref="F2:F40" si="2">+VALUE(LEFT(A121,8))</f>
        <v>1067.6600000000001</v>
      </c>
    </row>
    <row r="3" spans="1:6" x14ac:dyDescent="0.25">
      <c r="A3" t="s">
        <v>2</v>
      </c>
      <c r="C3">
        <f t="shared" ref="C3:C40" si="3">+VALUE(LEFT(A2,8))</f>
        <v>1044.02</v>
      </c>
      <c r="D3">
        <f t="shared" si="0"/>
        <v>1069.48</v>
      </c>
      <c r="E3">
        <f t="shared" si="1"/>
        <v>1088.57</v>
      </c>
      <c r="F3">
        <f t="shared" si="2"/>
        <v>1090.7</v>
      </c>
    </row>
    <row r="4" spans="1:6" x14ac:dyDescent="0.25">
      <c r="A4" t="s">
        <v>27</v>
      </c>
      <c r="C4">
        <f t="shared" si="3"/>
        <v>1044.02</v>
      </c>
      <c r="D4">
        <f t="shared" si="0"/>
        <v>1067.6300000000001</v>
      </c>
      <c r="E4">
        <f t="shared" si="1"/>
        <v>1088.57</v>
      </c>
      <c r="F4">
        <f t="shared" si="2"/>
        <v>1067.03</v>
      </c>
    </row>
    <row r="5" spans="1:6" x14ac:dyDescent="0.25">
      <c r="A5" t="s">
        <v>2</v>
      </c>
      <c r="C5">
        <f t="shared" si="3"/>
        <v>1039.3499999999999</v>
      </c>
      <c r="D5">
        <f t="shared" si="0"/>
        <v>1067.6600000000001</v>
      </c>
      <c r="E5">
        <f t="shared" si="1"/>
        <v>1088.57</v>
      </c>
      <c r="F5">
        <f t="shared" si="2"/>
        <v>1065.8399999999999</v>
      </c>
    </row>
    <row r="6" spans="1:6" x14ac:dyDescent="0.25">
      <c r="A6" t="s">
        <v>2</v>
      </c>
      <c r="C6">
        <f t="shared" si="3"/>
        <v>1044.02</v>
      </c>
      <c r="D6">
        <f t="shared" si="0"/>
        <v>1067.6600000000001</v>
      </c>
      <c r="E6">
        <f t="shared" si="1"/>
        <v>1113.43</v>
      </c>
      <c r="F6">
        <f t="shared" si="2"/>
        <v>1064.93</v>
      </c>
    </row>
    <row r="7" spans="1:6" x14ac:dyDescent="0.25">
      <c r="A7" t="s">
        <v>2</v>
      </c>
      <c r="C7">
        <f t="shared" si="3"/>
        <v>1044.02</v>
      </c>
      <c r="D7">
        <f t="shared" si="0"/>
        <v>1069.48</v>
      </c>
      <c r="E7">
        <f t="shared" si="1"/>
        <v>1089.76</v>
      </c>
      <c r="F7">
        <f t="shared" si="2"/>
        <v>1065.8399999999999</v>
      </c>
    </row>
    <row r="8" spans="1:6" x14ac:dyDescent="0.25">
      <c r="A8" t="s">
        <v>0</v>
      </c>
      <c r="C8">
        <f t="shared" si="3"/>
        <v>1044.02</v>
      </c>
      <c r="D8">
        <f t="shared" si="0"/>
        <v>1093.43</v>
      </c>
      <c r="E8">
        <f t="shared" si="1"/>
        <v>1089.79</v>
      </c>
      <c r="F8">
        <f t="shared" si="2"/>
        <v>1065.48</v>
      </c>
    </row>
    <row r="9" spans="1:6" x14ac:dyDescent="0.25">
      <c r="A9" t="s">
        <v>1</v>
      </c>
      <c r="C9">
        <f t="shared" si="3"/>
        <v>1045.8399999999999</v>
      </c>
      <c r="D9">
        <f t="shared" si="0"/>
        <v>1092.8499999999999</v>
      </c>
      <c r="E9">
        <f t="shared" si="1"/>
        <v>1090.6400000000001</v>
      </c>
      <c r="F9">
        <f t="shared" si="2"/>
        <v>1065.48</v>
      </c>
    </row>
    <row r="10" spans="1:6" x14ac:dyDescent="0.25">
      <c r="A10" t="s">
        <v>2</v>
      </c>
      <c r="C10">
        <f t="shared" si="3"/>
        <v>1043.67</v>
      </c>
      <c r="D10">
        <f t="shared" si="0"/>
        <v>1067.03</v>
      </c>
      <c r="E10">
        <f t="shared" si="1"/>
        <v>1090.3900000000001</v>
      </c>
      <c r="F10">
        <f t="shared" si="2"/>
        <v>1065.82</v>
      </c>
    </row>
    <row r="11" spans="1:6" x14ac:dyDescent="0.25">
      <c r="A11" t="s">
        <v>2</v>
      </c>
      <c r="C11">
        <f t="shared" si="3"/>
        <v>1044.02</v>
      </c>
      <c r="D11">
        <f t="shared" si="0"/>
        <v>1126.6600000000001</v>
      </c>
      <c r="E11">
        <f t="shared" si="1"/>
        <v>1088.8800000000001</v>
      </c>
      <c r="F11">
        <f t="shared" si="2"/>
        <v>1065.8399999999999</v>
      </c>
    </row>
    <row r="12" spans="1:6" x14ac:dyDescent="0.25">
      <c r="A12" t="s">
        <v>2</v>
      </c>
      <c r="C12">
        <f t="shared" si="3"/>
        <v>1044.02</v>
      </c>
      <c r="D12">
        <f t="shared" si="0"/>
        <v>1068.57</v>
      </c>
      <c r="E12">
        <f t="shared" si="1"/>
        <v>1089.76</v>
      </c>
      <c r="F12">
        <f t="shared" si="2"/>
        <v>1065.8399999999999</v>
      </c>
    </row>
    <row r="13" spans="1:6" x14ac:dyDescent="0.25">
      <c r="A13" t="s">
        <v>3</v>
      </c>
      <c r="C13">
        <f t="shared" si="3"/>
        <v>1044.02</v>
      </c>
      <c r="D13">
        <f t="shared" si="0"/>
        <v>1067.97</v>
      </c>
      <c r="E13">
        <f t="shared" si="1"/>
        <v>1087.58</v>
      </c>
      <c r="F13">
        <f t="shared" si="2"/>
        <v>1065.8399999999999</v>
      </c>
    </row>
    <row r="14" spans="1:6" x14ac:dyDescent="0.25">
      <c r="A14" t="s">
        <v>2</v>
      </c>
      <c r="C14">
        <f t="shared" si="3"/>
        <v>1103.03</v>
      </c>
      <c r="D14">
        <f t="shared" si="0"/>
        <v>1067.03</v>
      </c>
      <c r="E14">
        <f t="shared" si="1"/>
        <v>1090.3900000000001</v>
      </c>
      <c r="F14">
        <f t="shared" si="2"/>
        <v>1065.8399999999999</v>
      </c>
    </row>
    <row r="15" spans="1:6" x14ac:dyDescent="0.25">
      <c r="A15" t="s">
        <v>2</v>
      </c>
      <c r="C15">
        <f t="shared" si="3"/>
        <v>1044.02</v>
      </c>
      <c r="D15">
        <f t="shared" si="0"/>
        <v>1067.3</v>
      </c>
      <c r="E15">
        <f t="shared" si="1"/>
        <v>1088.49</v>
      </c>
      <c r="F15">
        <f t="shared" si="2"/>
        <v>1065.48</v>
      </c>
    </row>
    <row r="16" spans="1:6" x14ac:dyDescent="0.25">
      <c r="A16" t="s">
        <v>3</v>
      </c>
      <c r="C16">
        <f t="shared" si="3"/>
        <v>1044.02</v>
      </c>
      <c r="D16">
        <f t="shared" si="0"/>
        <v>1126.6600000000001</v>
      </c>
      <c r="E16">
        <f t="shared" si="1"/>
        <v>1090.3900000000001</v>
      </c>
      <c r="F16">
        <f t="shared" si="2"/>
        <v>1076.6600000000001</v>
      </c>
    </row>
    <row r="17" spans="1:6" x14ac:dyDescent="0.25">
      <c r="A17" t="s">
        <v>2</v>
      </c>
      <c r="C17">
        <f t="shared" si="3"/>
        <v>1103.03</v>
      </c>
      <c r="D17">
        <f t="shared" si="0"/>
        <v>1068.57</v>
      </c>
      <c r="E17">
        <f t="shared" si="1"/>
        <v>1088.49</v>
      </c>
      <c r="F17">
        <f t="shared" si="2"/>
        <v>1065.73</v>
      </c>
    </row>
    <row r="18" spans="1:6" x14ac:dyDescent="0.25">
      <c r="A18" t="s">
        <v>2</v>
      </c>
      <c r="C18">
        <f t="shared" si="3"/>
        <v>1044.02</v>
      </c>
      <c r="D18">
        <f t="shared" si="0"/>
        <v>1042.18</v>
      </c>
      <c r="E18">
        <f t="shared" si="1"/>
        <v>1090.3900000000001</v>
      </c>
      <c r="F18">
        <f t="shared" si="2"/>
        <v>1064.93</v>
      </c>
    </row>
    <row r="19" spans="1:6" x14ac:dyDescent="0.25">
      <c r="A19" t="s">
        <v>3</v>
      </c>
      <c r="C19">
        <f t="shared" si="3"/>
        <v>1044.02</v>
      </c>
      <c r="D19">
        <f t="shared" si="0"/>
        <v>1066.75</v>
      </c>
      <c r="E19">
        <f t="shared" si="1"/>
        <v>1089.79</v>
      </c>
      <c r="F19">
        <f t="shared" si="2"/>
        <v>1064.93</v>
      </c>
    </row>
    <row r="20" spans="1:6" x14ac:dyDescent="0.25">
      <c r="A20" t="s">
        <v>2</v>
      </c>
      <c r="C20">
        <f t="shared" si="3"/>
        <v>1103.03</v>
      </c>
      <c r="D20">
        <f t="shared" si="0"/>
        <v>1126.6600000000001</v>
      </c>
      <c r="E20">
        <f t="shared" si="1"/>
        <v>1070.5899999999999</v>
      </c>
      <c r="F20">
        <f t="shared" si="2"/>
        <v>1064.93</v>
      </c>
    </row>
    <row r="21" spans="1:6" x14ac:dyDescent="0.25">
      <c r="A21" t="s">
        <v>2</v>
      </c>
      <c r="C21">
        <f t="shared" si="3"/>
        <v>1044.02</v>
      </c>
      <c r="D21">
        <f t="shared" si="0"/>
        <v>1068.57</v>
      </c>
      <c r="E21">
        <f t="shared" si="1"/>
        <v>1062.47</v>
      </c>
      <c r="F21">
        <f t="shared" si="2"/>
        <v>1064.93</v>
      </c>
    </row>
    <row r="22" spans="1:6" x14ac:dyDescent="0.25">
      <c r="A22" t="s">
        <v>28</v>
      </c>
      <c r="C22">
        <f t="shared" si="3"/>
        <v>1044.02</v>
      </c>
      <c r="D22">
        <f t="shared" si="0"/>
        <v>1066.67</v>
      </c>
      <c r="E22">
        <f t="shared" si="1"/>
        <v>1063.0899999999999</v>
      </c>
      <c r="F22">
        <f t="shared" si="2"/>
        <v>1065.48</v>
      </c>
    </row>
    <row r="23" spans="1:6" x14ac:dyDescent="0.25">
      <c r="A23" t="s">
        <v>26</v>
      </c>
      <c r="C23">
        <f t="shared" si="3"/>
        <v>1043.95</v>
      </c>
      <c r="D23">
        <f t="shared" si="0"/>
        <v>1042.2</v>
      </c>
      <c r="E23">
        <f t="shared" si="1"/>
        <v>1088.21</v>
      </c>
      <c r="F23">
        <f t="shared" si="2"/>
        <v>1076.6600000000001</v>
      </c>
    </row>
    <row r="24" spans="1:6" x14ac:dyDescent="0.25">
      <c r="A24" t="s">
        <v>2</v>
      </c>
      <c r="C24">
        <f t="shared" si="3"/>
        <v>1044.57</v>
      </c>
      <c r="D24">
        <f t="shared" si="0"/>
        <v>1067.3</v>
      </c>
      <c r="E24">
        <f t="shared" si="1"/>
        <v>1090.3900000000001</v>
      </c>
      <c r="F24">
        <f t="shared" si="2"/>
        <v>1064.8599999999999</v>
      </c>
    </row>
    <row r="25" spans="1:6" x14ac:dyDescent="0.25">
      <c r="A25" t="s">
        <v>29</v>
      </c>
      <c r="C25">
        <f t="shared" si="3"/>
        <v>1044.02</v>
      </c>
      <c r="D25">
        <f t="shared" si="0"/>
        <v>1068.57</v>
      </c>
      <c r="E25">
        <f t="shared" si="1"/>
        <v>1089.79</v>
      </c>
      <c r="F25">
        <f t="shared" si="2"/>
        <v>1064.93</v>
      </c>
    </row>
    <row r="26" spans="1:6" x14ac:dyDescent="0.25">
      <c r="A26" t="s">
        <v>1</v>
      </c>
      <c r="C26">
        <f t="shared" si="3"/>
        <v>1044</v>
      </c>
      <c r="D26">
        <f t="shared" si="0"/>
        <v>1067.97</v>
      </c>
      <c r="E26">
        <f t="shared" si="1"/>
        <v>1089.76</v>
      </c>
      <c r="F26">
        <f t="shared" si="2"/>
        <v>1064.93</v>
      </c>
    </row>
    <row r="27" spans="1:6" x14ac:dyDescent="0.25">
      <c r="A27" t="s">
        <v>30</v>
      </c>
      <c r="C27">
        <f t="shared" si="3"/>
        <v>1043.67</v>
      </c>
      <c r="D27">
        <f t="shared" si="0"/>
        <v>1066.1300000000001</v>
      </c>
      <c r="E27">
        <f t="shared" si="1"/>
        <v>1089.79</v>
      </c>
      <c r="F27">
        <f t="shared" si="2"/>
        <v>1064.93</v>
      </c>
    </row>
    <row r="28" spans="1:6" x14ac:dyDescent="0.25">
      <c r="A28" t="s">
        <v>2</v>
      </c>
      <c r="C28">
        <f t="shared" si="3"/>
        <v>1044.02</v>
      </c>
      <c r="D28">
        <f t="shared" si="0"/>
        <v>1067.3</v>
      </c>
      <c r="E28">
        <f t="shared" si="1"/>
        <v>1069.8599999999999</v>
      </c>
      <c r="F28">
        <f t="shared" si="2"/>
        <v>1064.93</v>
      </c>
    </row>
    <row r="29" spans="1:6" x14ac:dyDescent="0.25">
      <c r="A29" t="s">
        <v>3</v>
      </c>
      <c r="C29">
        <f t="shared" si="3"/>
        <v>1044.02</v>
      </c>
      <c r="D29">
        <f t="shared" si="0"/>
        <v>1125.5899999999999</v>
      </c>
      <c r="E29">
        <f t="shared" si="1"/>
        <v>1090.3900000000001</v>
      </c>
      <c r="F29">
        <f t="shared" si="2"/>
        <v>1065.48</v>
      </c>
    </row>
    <row r="30" spans="1:6" x14ac:dyDescent="0.25">
      <c r="A30" t="s">
        <v>2</v>
      </c>
      <c r="C30">
        <f t="shared" si="3"/>
        <v>1103.03</v>
      </c>
      <c r="D30">
        <f t="shared" si="0"/>
        <v>1068.57</v>
      </c>
      <c r="E30">
        <f t="shared" si="1"/>
        <v>1088.54</v>
      </c>
      <c r="F30">
        <f t="shared" si="2"/>
        <v>1034.78</v>
      </c>
    </row>
    <row r="31" spans="1:6" x14ac:dyDescent="0.25">
      <c r="A31" t="s">
        <v>2</v>
      </c>
      <c r="C31">
        <f>+VALUE(LEFT(A30,8))</f>
        <v>1044.02</v>
      </c>
      <c r="D31">
        <f t="shared" si="0"/>
        <v>1067.97</v>
      </c>
      <c r="E31">
        <f t="shared" si="1"/>
        <v>1090.3900000000001</v>
      </c>
      <c r="F31">
        <f t="shared" si="2"/>
        <v>1066.75</v>
      </c>
    </row>
    <row r="32" spans="1:6" x14ac:dyDescent="0.25">
      <c r="A32" t="s">
        <v>3</v>
      </c>
      <c r="C32">
        <f t="shared" si="3"/>
        <v>1044.02</v>
      </c>
      <c r="D32">
        <f t="shared" si="0"/>
        <v>1067.03</v>
      </c>
      <c r="E32">
        <f t="shared" si="1"/>
        <v>1088.54</v>
      </c>
      <c r="F32">
        <f t="shared" si="2"/>
        <v>1064.93</v>
      </c>
    </row>
    <row r="33" spans="1:6" x14ac:dyDescent="0.25">
      <c r="A33" t="s">
        <v>2</v>
      </c>
      <c r="C33">
        <f t="shared" si="3"/>
        <v>1103.03</v>
      </c>
      <c r="D33">
        <f t="shared" si="0"/>
        <v>1067.3</v>
      </c>
      <c r="E33">
        <f t="shared" si="1"/>
        <v>1090.3900000000001</v>
      </c>
      <c r="F33">
        <f t="shared" si="2"/>
        <v>1064.93</v>
      </c>
    </row>
    <row r="34" spans="1:6" x14ac:dyDescent="0.25">
      <c r="A34" t="s">
        <v>2</v>
      </c>
      <c r="C34">
        <f t="shared" si="3"/>
        <v>1044.02</v>
      </c>
      <c r="D34">
        <f t="shared" si="0"/>
        <v>1126.52</v>
      </c>
      <c r="E34">
        <f t="shared" si="1"/>
        <v>1088.54</v>
      </c>
      <c r="F34">
        <f t="shared" si="2"/>
        <v>1064.93</v>
      </c>
    </row>
    <row r="35" spans="1:6" x14ac:dyDescent="0.25">
      <c r="A35" t="s">
        <v>31</v>
      </c>
      <c r="C35">
        <f t="shared" si="3"/>
        <v>1044.02</v>
      </c>
      <c r="D35">
        <f t="shared" si="0"/>
        <v>1068.57</v>
      </c>
      <c r="E35">
        <f t="shared" si="1"/>
        <v>1090.3900000000001</v>
      </c>
      <c r="F35">
        <f t="shared" si="2"/>
        <v>1065.48</v>
      </c>
    </row>
    <row r="36" spans="1:6" x14ac:dyDescent="0.25">
      <c r="A36" t="s">
        <v>32</v>
      </c>
      <c r="C36">
        <f t="shared" si="3"/>
        <v>1103.94</v>
      </c>
      <c r="D36">
        <f t="shared" si="0"/>
        <v>1040.75</v>
      </c>
      <c r="E36">
        <f t="shared" si="1"/>
        <v>1089.79</v>
      </c>
      <c r="F36">
        <f t="shared" si="2"/>
        <v>1090.7</v>
      </c>
    </row>
    <row r="37" spans="1:6" x14ac:dyDescent="0.25">
      <c r="A37" t="s">
        <v>32</v>
      </c>
      <c r="C37">
        <f t="shared" si="3"/>
        <v>1044.93</v>
      </c>
      <c r="D37">
        <f t="shared" si="0"/>
        <v>1066.75</v>
      </c>
      <c r="E37">
        <f t="shared" si="1"/>
        <v>1089.76</v>
      </c>
      <c r="F37">
        <f t="shared" si="2"/>
        <v>1067.9100000000001</v>
      </c>
    </row>
    <row r="38" spans="1:6" x14ac:dyDescent="0.25">
      <c r="A38" t="s">
        <v>33</v>
      </c>
      <c r="C38">
        <f t="shared" si="3"/>
        <v>1044.93</v>
      </c>
      <c r="D38">
        <f t="shared" si="0"/>
        <v>1066.75</v>
      </c>
      <c r="E38">
        <f t="shared" si="1"/>
        <v>1089.79</v>
      </c>
      <c r="F38">
        <f t="shared" si="2"/>
        <v>1064.93</v>
      </c>
    </row>
    <row r="39" spans="1:6" x14ac:dyDescent="0.25">
      <c r="A39" t="s">
        <v>32</v>
      </c>
      <c r="C39">
        <f t="shared" si="3"/>
        <v>1015.71</v>
      </c>
      <c r="D39">
        <f t="shared" si="0"/>
        <v>1068.57</v>
      </c>
      <c r="E39">
        <f t="shared" si="1"/>
        <v>1089.76</v>
      </c>
      <c r="F39">
        <f t="shared" si="2"/>
        <v>1064.93</v>
      </c>
    </row>
    <row r="40" spans="1:6" x14ac:dyDescent="0.25">
      <c r="A40" t="s">
        <v>32</v>
      </c>
      <c r="C40">
        <f t="shared" si="3"/>
        <v>1044.93</v>
      </c>
      <c r="D40">
        <f t="shared" si="0"/>
        <v>1067.97</v>
      </c>
      <c r="E40">
        <f t="shared" si="1"/>
        <v>1089.79</v>
      </c>
      <c r="F40">
        <f t="shared" si="2"/>
        <v>1064.93</v>
      </c>
    </row>
    <row r="41" spans="1:6" x14ac:dyDescent="0.25">
      <c r="A41" t="s">
        <v>34</v>
      </c>
      <c r="C41">
        <f>+VALUE(LEFT(A40,8))</f>
        <v>1044.93</v>
      </c>
      <c r="D41">
        <f t="shared" si="0"/>
        <v>1066.1300000000001</v>
      </c>
      <c r="E41">
        <f t="shared" si="1"/>
        <v>1046.22</v>
      </c>
      <c r="F41">
        <f t="shared" ref="F41" si="4">+VALUE(LEFT(A160,8))</f>
        <v>1065.8399999999999</v>
      </c>
    </row>
    <row r="42" spans="1:6" x14ac:dyDescent="0.25">
      <c r="A42" t="s">
        <v>35</v>
      </c>
      <c r="B42" t="s">
        <v>23</v>
      </c>
      <c r="C42">
        <f>+AVERAGE(C2:C41)</f>
        <v>1052.2139999999999</v>
      </c>
      <c r="D42">
        <f t="shared" ref="D42:F42" si="5">+AVERAGE(D2:D41)</f>
        <v>1075.8352500000001</v>
      </c>
      <c r="E42">
        <f t="shared" si="5"/>
        <v>1086.6945000000001</v>
      </c>
      <c r="F42">
        <f t="shared" si="5"/>
        <v>1066.5742500000001</v>
      </c>
    </row>
    <row r="43" spans="1:6" x14ac:dyDescent="0.25">
      <c r="A43" t="s">
        <v>36</v>
      </c>
      <c r="B43" t="s">
        <v>24</v>
      </c>
      <c r="C43">
        <f>+_xlfn.STDEV.S(C2:C41)</f>
        <v>22.157007666152673</v>
      </c>
      <c r="D43">
        <f t="shared" ref="D43:F43" si="6">+_xlfn.STDEV.S(D2:D41)</f>
        <v>23.432323279924084</v>
      </c>
      <c r="E43">
        <f t="shared" si="6"/>
        <v>10.534768066033946</v>
      </c>
      <c r="F43">
        <f t="shared" si="6"/>
        <v>7.905460912786169</v>
      </c>
    </row>
    <row r="44" spans="1:6" x14ac:dyDescent="0.25">
      <c r="A44" t="s">
        <v>37</v>
      </c>
      <c r="B44" t="s">
        <v>25</v>
      </c>
      <c r="C44">
        <f>+_xlfn.MODE.SNGL(C2:C41)</f>
        <v>1044.02</v>
      </c>
      <c r="D44">
        <f t="shared" ref="D44:F44" si="7">+_xlfn.MODE.SNGL(D2:D41)</f>
        <v>1068.57</v>
      </c>
      <c r="E44">
        <f t="shared" si="7"/>
        <v>1090.3900000000001</v>
      </c>
      <c r="F44">
        <f t="shared" si="7"/>
        <v>1064.93</v>
      </c>
    </row>
    <row r="45" spans="1:6" x14ac:dyDescent="0.25">
      <c r="A45" t="s">
        <v>37</v>
      </c>
    </row>
    <row r="46" spans="1:6" x14ac:dyDescent="0.25">
      <c r="A46" t="s">
        <v>35</v>
      </c>
      <c r="C46">
        <v>1044.0697499999999</v>
      </c>
      <c r="D46">
        <v>1068.6420000000001</v>
      </c>
      <c r="E46">
        <v>1087.7914999999998</v>
      </c>
      <c r="F46">
        <v>1066.2892499999996</v>
      </c>
    </row>
    <row r="47" spans="1:6" x14ac:dyDescent="0.25">
      <c r="A47" t="s">
        <v>38</v>
      </c>
    </row>
    <row r="48" spans="1:6" x14ac:dyDescent="0.25">
      <c r="A48" t="s">
        <v>39</v>
      </c>
    </row>
    <row r="49" spans="1:1" x14ac:dyDescent="0.25">
      <c r="A49" t="s">
        <v>40</v>
      </c>
    </row>
    <row r="50" spans="1:1" x14ac:dyDescent="0.25">
      <c r="A50" t="s">
        <v>34</v>
      </c>
    </row>
    <row r="51" spans="1:1" x14ac:dyDescent="0.25">
      <c r="A51" t="s">
        <v>5</v>
      </c>
    </row>
    <row r="52" spans="1:1" x14ac:dyDescent="0.25">
      <c r="A52" t="s">
        <v>41</v>
      </c>
    </row>
    <row r="53" spans="1:1" x14ac:dyDescent="0.25">
      <c r="A53" t="s">
        <v>40</v>
      </c>
    </row>
    <row r="54" spans="1:1" x14ac:dyDescent="0.25">
      <c r="A54" t="s">
        <v>42</v>
      </c>
    </row>
    <row r="55" spans="1:1" x14ac:dyDescent="0.25">
      <c r="A55" t="s">
        <v>34</v>
      </c>
    </row>
    <row r="56" spans="1:1" x14ac:dyDescent="0.25">
      <c r="A56" t="s">
        <v>5</v>
      </c>
    </row>
    <row r="57" spans="1:1" x14ac:dyDescent="0.25">
      <c r="A57" t="s">
        <v>43</v>
      </c>
    </row>
    <row r="58" spans="1:1" x14ac:dyDescent="0.25">
      <c r="A58" t="s">
        <v>4</v>
      </c>
    </row>
    <row r="59" spans="1:1" x14ac:dyDescent="0.25">
      <c r="A59" t="s">
        <v>34</v>
      </c>
    </row>
    <row r="60" spans="1:1" x14ac:dyDescent="0.25">
      <c r="A60" t="s">
        <v>5</v>
      </c>
    </row>
    <row r="61" spans="1:1" x14ac:dyDescent="0.25">
      <c r="A61" t="s">
        <v>44</v>
      </c>
    </row>
    <row r="62" spans="1:1" x14ac:dyDescent="0.25">
      <c r="A62" t="s">
        <v>45</v>
      </c>
    </row>
    <row r="63" spans="1:1" x14ac:dyDescent="0.25">
      <c r="A63" t="s">
        <v>42</v>
      </c>
    </row>
    <row r="64" spans="1:1" x14ac:dyDescent="0.25">
      <c r="A64" t="s">
        <v>5</v>
      </c>
    </row>
    <row r="65" spans="1:1" x14ac:dyDescent="0.25">
      <c r="A65" t="s">
        <v>41</v>
      </c>
    </row>
    <row r="66" spans="1:1" x14ac:dyDescent="0.25">
      <c r="A66" t="s">
        <v>8</v>
      </c>
    </row>
    <row r="67" spans="1:1" x14ac:dyDescent="0.25">
      <c r="A67" t="s">
        <v>42</v>
      </c>
    </row>
    <row r="68" spans="1:1" x14ac:dyDescent="0.25">
      <c r="A68" t="s">
        <v>46</v>
      </c>
    </row>
    <row r="69" spans="1:1" x14ac:dyDescent="0.25">
      <c r="A69" t="s">
        <v>5</v>
      </c>
    </row>
    <row r="70" spans="1:1" x14ac:dyDescent="0.25">
      <c r="A70" t="s">
        <v>41</v>
      </c>
    </row>
    <row r="71" spans="1:1" x14ac:dyDescent="0.25">
      <c r="A71" t="s">
        <v>40</v>
      </c>
    </row>
    <row r="72" spans="1:1" x14ac:dyDescent="0.25">
      <c r="A72" t="s">
        <v>42</v>
      </c>
    </row>
    <row r="73" spans="1:1" x14ac:dyDescent="0.25">
      <c r="A73" t="s">
        <v>47</v>
      </c>
    </row>
    <row r="74" spans="1:1" x14ac:dyDescent="0.25">
      <c r="A74" t="s">
        <v>5</v>
      </c>
    </row>
    <row r="75" spans="1:1" x14ac:dyDescent="0.25">
      <c r="A75" t="s">
        <v>48</v>
      </c>
    </row>
    <row r="76" spans="1:1" x14ac:dyDescent="0.25">
      <c r="A76" t="s">
        <v>4</v>
      </c>
    </row>
    <row r="77" spans="1:1" x14ac:dyDescent="0.25">
      <c r="A77" t="s">
        <v>4</v>
      </c>
    </row>
    <row r="78" spans="1:1" x14ac:dyDescent="0.25">
      <c r="A78" t="s">
        <v>5</v>
      </c>
    </row>
    <row r="79" spans="1:1" x14ac:dyDescent="0.25">
      <c r="A79" t="s">
        <v>41</v>
      </c>
    </row>
    <row r="80" spans="1:1" x14ac:dyDescent="0.25">
      <c r="A80" t="s">
        <v>8</v>
      </c>
    </row>
    <row r="81" spans="1:1" x14ac:dyDescent="0.25">
      <c r="A81" t="s">
        <v>10</v>
      </c>
    </row>
    <row r="82" spans="1:1" x14ac:dyDescent="0.25">
      <c r="A82" t="s">
        <v>11</v>
      </c>
    </row>
    <row r="83" spans="1:1" x14ac:dyDescent="0.25">
      <c r="A83" t="s">
        <v>11</v>
      </c>
    </row>
    <row r="84" spans="1:1" x14ac:dyDescent="0.25">
      <c r="A84" t="s">
        <v>11</v>
      </c>
    </row>
    <row r="85" spans="1:1" x14ac:dyDescent="0.25">
      <c r="A85" t="s">
        <v>14</v>
      </c>
    </row>
    <row r="86" spans="1:1" x14ac:dyDescent="0.25">
      <c r="A86" t="s">
        <v>49</v>
      </c>
    </row>
    <row r="87" spans="1:1" x14ac:dyDescent="0.25">
      <c r="A87" t="s">
        <v>50</v>
      </c>
    </row>
    <row r="88" spans="1:1" x14ac:dyDescent="0.25">
      <c r="A88" t="s">
        <v>51</v>
      </c>
    </row>
    <row r="89" spans="1:1" x14ac:dyDescent="0.25">
      <c r="A89" t="s">
        <v>13</v>
      </c>
    </row>
    <row r="90" spans="1:1" x14ac:dyDescent="0.25">
      <c r="A90" t="s">
        <v>52</v>
      </c>
    </row>
    <row r="91" spans="1:1" x14ac:dyDescent="0.25">
      <c r="A91" t="s">
        <v>49</v>
      </c>
    </row>
    <row r="92" spans="1:1" x14ac:dyDescent="0.25">
      <c r="A92" t="s">
        <v>53</v>
      </c>
    </row>
    <row r="93" spans="1:1" x14ac:dyDescent="0.25">
      <c r="A93" t="s">
        <v>13</v>
      </c>
    </row>
    <row r="94" spans="1:1" x14ac:dyDescent="0.25">
      <c r="A94" t="s">
        <v>54</v>
      </c>
    </row>
    <row r="95" spans="1:1" x14ac:dyDescent="0.25">
      <c r="A95" t="s">
        <v>13</v>
      </c>
    </row>
    <row r="96" spans="1:1" x14ac:dyDescent="0.25">
      <c r="A96" t="s">
        <v>54</v>
      </c>
    </row>
    <row r="97" spans="1:1" x14ac:dyDescent="0.25">
      <c r="A97" t="s">
        <v>13</v>
      </c>
    </row>
    <row r="98" spans="1:1" x14ac:dyDescent="0.25">
      <c r="A98" t="s">
        <v>50</v>
      </c>
    </row>
    <row r="99" spans="1:1" x14ac:dyDescent="0.25">
      <c r="A99" t="s">
        <v>55</v>
      </c>
    </row>
    <row r="100" spans="1:1" x14ac:dyDescent="0.25">
      <c r="A100" t="s">
        <v>56</v>
      </c>
    </row>
    <row r="101" spans="1:1" x14ac:dyDescent="0.25">
      <c r="A101" t="s">
        <v>57</v>
      </c>
    </row>
    <row r="102" spans="1:1" x14ac:dyDescent="0.25">
      <c r="A102" t="s">
        <v>12</v>
      </c>
    </row>
    <row r="103" spans="1:1" x14ac:dyDescent="0.25">
      <c r="A103" t="s">
        <v>13</v>
      </c>
    </row>
    <row r="104" spans="1:1" x14ac:dyDescent="0.25">
      <c r="A104" t="s">
        <v>50</v>
      </c>
    </row>
    <row r="105" spans="1:1" x14ac:dyDescent="0.25">
      <c r="A105" t="s">
        <v>49</v>
      </c>
    </row>
    <row r="106" spans="1:1" x14ac:dyDescent="0.25">
      <c r="A106" t="s">
        <v>50</v>
      </c>
    </row>
    <row r="107" spans="1:1" x14ac:dyDescent="0.25">
      <c r="A107" t="s">
        <v>58</v>
      </c>
    </row>
    <row r="108" spans="1:1" x14ac:dyDescent="0.25">
      <c r="A108" t="s">
        <v>13</v>
      </c>
    </row>
    <row r="109" spans="1:1" x14ac:dyDescent="0.25">
      <c r="A109" t="s">
        <v>59</v>
      </c>
    </row>
    <row r="110" spans="1:1" x14ac:dyDescent="0.25">
      <c r="A110" t="s">
        <v>13</v>
      </c>
    </row>
    <row r="111" spans="1:1" x14ac:dyDescent="0.25">
      <c r="A111" t="s">
        <v>59</v>
      </c>
    </row>
    <row r="112" spans="1:1" x14ac:dyDescent="0.25">
      <c r="A112" t="s">
        <v>13</v>
      </c>
    </row>
    <row r="113" spans="1:1" x14ac:dyDescent="0.25">
      <c r="A113" t="s">
        <v>59</v>
      </c>
    </row>
    <row r="114" spans="1:1" x14ac:dyDescent="0.25">
      <c r="A114" t="s">
        <v>13</v>
      </c>
    </row>
    <row r="115" spans="1:1" x14ac:dyDescent="0.25">
      <c r="A115" t="s">
        <v>50</v>
      </c>
    </row>
    <row r="116" spans="1:1" x14ac:dyDescent="0.25">
      <c r="A116" t="s">
        <v>49</v>
      </c>
    </row>
    <row r="117" spans="1:1" x14ac:dyDescent="0.25">
      <c r="A117" t="s">
        <v>50</v>
      </c>
    </row>
    <row r="118" spans="1:1" x14ac:dyDescent="0.25">
      <c r="A118" t="s">
        <v>49</v>
      </c>
    </row>
    <row r="119" spans="1:1" x14ac:dyDescent="0.25">
      <c r="A119" t="s">
        <v>50</v>
      </c>
    </row>
    <row r="120" spans="1:1" x14ac:dyDescent="0.25">
      <c r="A120" t="s">
        <v>60</v>
      </c>
    </row>
    <row r="121" spans="1:1" x14ac:dyDescent="0.25">
      <c r="A121" t="s">
        <v>61</v>
      </c>
    </row>
    <row r="122" spans="1:1" x14ac:dyDescent="0.25">
      <c r="A122" t="s">
        <v>62</v>
      </c>
    </row>
    <row r="123" spans="1:1" x14ac:dyDescent="0.25">
      <c r="A123" t="s">
        <v>63</v>
      </c>
    </row>
    <row r="124" spans="1:1" x14ac:dyDescent="0.25">
      <c r="A124" t="s">
        <v>64</v>
      </c>
    </row>
    <row r="125" spans="1:1" x14ac:dyDescent="0.25">
      <c r="A125" t="s">
        <v>16</v>
      </c>
    </row>
    <row r="126" spans="1:1" x14ac:dyDescent="0.25">
      <c r="A126" t="s">
        <v>64</v>
      </c>
    </row>
    <row r="127" spans="1:1" x14ac:dyDescent="0.25">
      <c r="A127" t="s">
        <v>17</v>
      </c>
    </row>
    <row r="128" spans="1:1" x14ac:dyDescent="0.25">
      <c r="A128" t="s">
        <v>17</v>
      </c>
    </row>
    <row r="129" spans="1:1" x14ac:dyDescent="0.25">
      <c r="A129" t="s">
        <v>65</v>
      </c>
    </row>
    <row r="130" spans="1:1" x14ac:dyDescent="0.25">
      <c r="A130" t="s">
        <v>64</v>
      </c>
    </row>
    <row r="131" spans="1:1" x14ac:dyDescent="0.25">
      <c r="A131" t="s">
        <v>64</v>
      </c>
    </row>
    <row r="132" spans="1:1" x14ac:dyDescent="0.25">
      <c r="A132" t="s">
        <v>64</v>
      </c>
    </row>
    <row r="133" spans="1:1" x14ac:dyDescent="0.25">
      <c r="A133" t="s">
        <v>64</v>
      </c>
    </row>
    <row r="134" spans="1:1" x14ac:dyDescent="0.25">
      <c r="A134" t="s">
        <v>17</v>
      </c>
    </row>
    <row r="135" spans="1:1" x14ac:dyDescent="0.25">
      <c r="A135" t="s">
        <v>18</v>
      </c>
    </row>
    <row r="136" spans="1:1" x14ac:dyDescent="0.25">
      <c r="A136" t="s">
        <v>66</v>
      </c>
    </row>
    <row r="137" spans="1:1" x14ac:dyDescent="0.25">
      <c r="A137" t="s">
        <v>16</v>
      </c>
    </row>
    <row r="138" spans="1:1" x14ac:dyDescent="0.25">
      <c r="A138" t="s">
        <v>16</v>
      </c>
    </row>
    <row r="139" spans="1:1" x14ac:dyDescent="0.25">
      <c r="A139" t="s">
        <v>16</v>
      </c>
    </row>
    <row r="140" spans="1:1" x14ac:dyDescent="0.25">
      <c r="A140" t="s">
        <v>16</v>
      </c>
    </row>
    <row r="141" spans="1:1" x14ac:dyDescent="0.25">
      <c r="A141" t="s">
        <v>17</v>
      </c>
    </row>
    <row r="142" spans="1:1" x14ac:dyDescent="0.25">
      <c r="A142" t="s">
        <v>18</v>
      </c>
    </row>
    <row r="143" spans="1:1" x14ac:dyDescent="0.25">
      <c r="A143" t="s">
        <v>67</v>
      </c>
    </row>
    <row r="144" spans="1:1" x14ac:dyDescent="0.25">
      <c r="A144" t="s">
        <v>16</v>
      </c>
    </row>
    <row r="145" spans="1:1" x14ac:dyDescent="0.25">
      <c r="A145" t="s">
        <v>16</v>
      </c>
    </row>
    <row r="146" spans="1:1" x14ac:dyDescent="0.25">
      <c r="A146" t="s">
        <v>16</v>
      </c>
    </row>
    <row r="147" spans="1:1" x14ac:dyDescent="0.25">
      <c r="A147" t="s">
        <v>16</v>
      </c>
    </row>
    <row r="148" spans="1:1" x14ac:dyDescent="0.25">
      <c r="A148" t="s">
        <v>17</v>
      </c>
    </row>
    <row r="149" spans="1:1" x14ac:dyDescent="0.25">
      <c r="A149" t="s">
        <v>68</v>
      </c>
    </row>
    <row r="150" spans="1:1" x14ac:dyDescent="0.25">
      <c r="A150" t="s">
        <v>69</v>
      </c>
    </row>
    <row r="151" spans="1:1" x14ac:dyDescent="0.25">
      <c r="A151" t="s">
        <v>16</v>
      </c>
    </row>
    <row r="152" spans="1:1" x14ac:dyDescent="0.25">
      <c r="A152" t="s">
        <v>16</v>
      </c>
    </row>
    <row r="153" spans="1:1" x14ac:dyDescent="0.25">
      <c r="A153" t="s">
        <v>16</v>
      </c>
    </row>
    <row r="154" spans="1:1" x14ac:dyDescent="0.25">
      <c r="A154" t="s">
        <v>17</v>
      </c>
    </row>
    <row r="155" spans="1:1" x14ac:dyDescent="0.25">
      <c r="A155" t="s">
        <v>62</v>
      </c>
    </row>
    <row r="156" spans="1:1" x14ac:dyDescent="0.25">
      <c r="A156" t="s">
        <v>70</v>
      </c>
    </row>
    <row r="157" spans="1:1" x14ac:dyDescent="0.25">
      <c r="A157" t="s">
        <v>16</v>
      </c>
    </row>
    <row r="158" spans="1:1" x14ac:dyDescent="0.25">
      <c r="A158" t="s">
        <v>16</v>
      </c>
    </row>
    <row r="159" spans="1:1" x14ac:dyDescent="0.25">
      <c r="A159" t="s">
        <v>16</v>
      </c>
    </row>
    <row r="160" spans="1:1" x14ac:dyDescent="0.25">
      <c r="A160" t="s">
        <v>64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H20" workbookViewId="0">
      <selection activeCell="L13" sqref="L13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1032</v>
      </c>
      <c r="B1">
        <f>+VALUE(LEFT(A1,7))</f>
        <v>2.2200000000000002</v>
      </c>
      <c r="C1">
        <f>+VALUE(MID(A1,9,9))</f>
        <v>10.71</v>
      </c>
      <c r="D1">
        <f>+AVERAGE(B1:B5)</f>
        <v>2.0819999999999999</v>
      </c>
      <c r="E1" t="s">
        <v>879</v>
      </c>
      <c r="F1" t="s">
        <v>878</v>
      </c>
    </row>
    <row r="2" spans="1:12" x14ac:dyDescent="0.25">
      <c r="A2" t="s">
        <v>1033</v>
      </c>
      <c r="B2">
        <f t="shared" ref="B2:B40" si="0">+VALUE(LEFT(A2,7))</f>
        <v>1.95</v>
      </c>
      <c r="C2">
        <f t="shared" ref="C2:C40" si="1">+VALUE(MID(A2,9,9))</f>
        <v>12.16</v>
      </c>
      <c r="D2">
        <f>+_xlfn.MODE.SNGL(B1:B5)</f>
        <v>1.95</v>
      </c>
      <c r="E2">
        <v>4</v>
      </c>
      <c r="F2">
        <f t="shared" ref="F2:F41" si="2">B1</f>
        <v>2.2200000000000002</v>
      </c>
      <c r="K2" t="s">
        <v>880</v>
      </c>
    </row>
    <row r="3" spans="1:12" x14ac:dyDescent="0.25">
      <c r="A3" t="s">
        <v>1034</v>
      </c>
      <c r="B3">
        <f t="shared" si="0"/>
        <v>2.1800000000000002</v>
      </c>
      <c r="C3">
        <f t="shared" si="1"/>
        <v>3.89</v>
      </c>
      <c r="D3">
        <f>+MEDIAN(B1:B5)</f>
        <v>2.11</v>
      </c>
      <c r="F3">
        <f t="shared" si="2"/>
        <v>1.95</v>
      </c>
      <c r="J3">
        <v>0</v>
      </c>
      <c r="K3">
        <f>+D1</f>
        <v>2.0819999999999999</v>
      </c>
      <c r="L3">
        <v>2.5</v>
      </c>
    </row>
    <row r="4" spans="1:12" x14ac:dyDescent="0.25">
      <c r="A4" t="s">
        <v>1033</v>
      </c>
      <c r="B4">
        <f t="shared" si="0"/>
        <v>1.95</v>
      </c>
      <c r="C4">
        <f t="shared" si="1"/>
        <v>12.16</v>
      </c>
      <c r="D4">
        <f>+AVERAGE(C1:C5)</f>
        <v>10.032</v>
      </c>
      <c r="F4">
        <f t="shared" si="2"/>
        <v>2.1800000000000002</v>
      </c>
      <c r="J4">
        <v>45</v>
      </c>
      <c r="K4">
        <f>+D6</f>
        <v>2.3200000000000003</v>
      </c>
      <c r="L4">
        <v>2.5</v>
      </c>
    </row>
    <row r="5" spans="1:12" x14ac:dyDescent="0.25">
      <c r="A5" t="s">
        <v>1035</v>
      </c>
      <c r="B5">
        <f t="shared" si="0"/>
        <v>2.11</v>
      </c>
      <c r="C5">
        <f t="shared" si="1"/>
        <v>11.24</v>
      </c>
      <c r="F5">
        <f t="shared" si="2"/>
        <v>1.95</v>
      </c>
      <c r="J5">
        <v>90</v>
      </c>
      <c r="K5">
        <f>+D11</f>
        <v>2.0859999999999999</v>
      </c>
      <c r="L5">
        <v>2.5</v>
      </c>
    </row>
    <row r="6" spans="1:12" x14ac:dyDescent="0.25">
      <c r="A6" t="s">
        <v>1036</v>
      </c>
      <c r="B6">
        <f t="shared" si="0"/>
        <v>2.21</v>
      </c>
      <c r="C6">
        <f t="shared" si="1"/>
        <v>51.37</v>
      </c>
      <c r="D6">
        <f>+AVERAGE(B6:B10)</f>
        <v>2.3200000000000003</v>
      </c>
      <c r="F6">
        <f t="shared" si="2"/>
        <v>2.11</v>
      </c>
      <c r="J6">
        <v>135</v>
      </c>
      <c r="K6">
        <f>+D16</f>
        <v>2.5540000000000003</v>
      </c>
      <c r="L6">
        <v>2.5</v>
      </c>
    </row>
    <row r="7" spans="1:12" x14ac:dyDescent="0.25">
      <c r="A7" t="s">
        <v>1037</v>
      </c>
      <c r="B7">
        <f t="shared" si="0"/>
        <v>2.42</v>
      </c>
      <c r="C7">
        <f t="shared" si="1"/>
        <v>55.29</v>
      </c>
      <c r="D7">
        <f>+_xlfn.MODE.SNGL(B6:B10)</f>
        <v>2.21</v>
      </c>
      <c r="F7">
        <f t="shared" si="2"/>
        <v>2.21</v>
      </c>
      <c r="J7">
        <v>180</v>
      </c>
      <c r="K7">
        <f>+D21</f>
        <v>2.286</v>
      </c>
      <c r="L7">
        <v>2.5</v>
      </c>
    </row>
    <row r="8" spans="1:12" x14ac:dyDescent="0.25">
      <c r="A8" t="s">
        <v>1038</v>
      </c>
      <c r="B8">
        <f t="shared" si="0"/>
        <v>2.34</v>
      </c>
      <c r="C8">
        <f t="shared" si="1"/>
        <v>58.52</v>
      </c>
      <c r="D8">
        <f>+MEDIAN(B6:B10)</f>
        <v>2.34</v>
      </c>
      <c r="F8">
        <f t="shared" si="2"/>
        <v>2.42</v>
      </c>
      <c r="J8">
        <v>225</v>
      </c>
      <c r="K8">
        <f>+D26</f>
        <v>2.6260000000000003</v>
      </c>
      <c r="L8">
        <v>2.5</v>
      </c>
    </row>
    <row r="9" spans="1:12" x14ac:dyDescent="0.25">
      <c r="A9" t="s">
        <v>1037</v>
      </c>
      <c r="B9">
        <f t="shared" si="0"/>
        <v>2.42</v>
      </c>
      <c r="C9">
        <f t="shared" si="1"/>
        <v>55.29</v>
      </c>
      <c r="D9">
        <f>+AVERAGE(C6:C10)</f>
        <v>54.367999999999995</v>
      </c>
      <c r="F9">
        <f t="shared" si="2"/>
        <v>2.34</v>
      </c>
      <c r="J9">
        <v>270</v>
      </c>
      <c r="K9">
        <f>+D31</f>
        <v>2.0760000000000001</v>
      </c>
      <c r="L9">
        <v>2.5</v>
      </c>
    </row>
    <row r="10" spans="1:12" x14ac:dyDescent="0.25">
      <c r="A10" t="s">
        <v>1039</v>
      </c>
      <c r="B10">
        <f t="shared" si="0"/>
        <v>2.21</v>
      </c>
      <c r="C10">
        <f t="shared" si="1"/>
        <v>51.37</v>
      </c>
      <c r="F10">
        <f t="shared" si="2"/>
        <v>2.42</v>
      </c>
      <c r="J10">
        <v>315</v>
      </c>
      <c r="K10">
        <f>+D36</f>
        <v>2.39</v>
      </c>
      <c r="L10">
        <v>2.5</v>
      </c>
    </row>
    <row r="11" spans="1:12" x14ac:dyDescent="0.25">
      <c r="A11" t="s">
        <v>1040</v>
      </c>
      <c r="B11">
        <f t="shared" si="0"/>
        <v>2.0499999999999998</v>
      </c>
      <c r="C11">
        <f t="shared" si="1"/>
        <v>103.38</v>
      </c>
      <c r="D11">
        <f>+AVERAGE(B11:B15)</f>
        <v>2.0859999999999999</v>
      </c>
      <c r="F11">
        <f t="shared" si="2"/>
        <v>2.21</v>
      </c>
    </row>
    <row r="12" spans="1:12" x14ac:dyDescent="0.25">
      <c r="A12" t="s">
        <v>1041</v>
      </c>
      <c r="B12">
        <f t="shared" si="0"/>
        <v>2.13</v>
      </c>
      <c r="C12">
        <f t="shared" si="1"/>
        <v>100.01</v>
      </c>
      <c r="D12">
        <f>+_xlfn.MODE.SNGL(B11:B15)</f>
        <v>2.0499999999999998</v>
      </c>
      <c r="F12">
        <f t="shared" si="2"/>
        <v>2.0499999999999998</v>
      </c>
    </row>
    <row r="13" spans="1:12" x14ac:dyDescent="0.25">
      <c r="A13" t="s">
        <v>1042</v>
      </c>
      <c r="B13">
        <f t="shared" si="0"/>
        <v>2.15</v>
      </c>
      <c r="C13">
        <f t="shared" si="1"/>
        <v>102.75</v>
      </c>
      <c r="D13">
        <f>+MEDIAN(B11:B15)</f>
        <v>2.0499999999999998</v>
      </c>
      <c r="F13">
        <f t="shared" si="2"/>
        <v>2.13</v>
      </c>
    </row>
    <row r="14" spans="1:12" x14ac:dyDescent="0.25">
      <c r="A14" t="s">
        <v>1040</v>
      </c>
      <c r="B14">
        <f t="shared" si="0"/>
        <v>2.0499999999999998</v>
      </c>
      <c r="C14">
        <f t="shared" si="1"/>
        <v>103.38</v>
      </c>
      <c r="D14">
        <f>+AVERAGE(C11:C15)</f>
        <v>102.58</v>
      </c>
      <c r="F14">
        <f t="shared" si="2"/>
        <v>2.15</v>
      </c>
    </row>
    <row r="15" spans="1:12" x14ac:dyDescent="0.25">
      <c r="A15" t="s">
        <v>1043</v>
      </c>
      <c r="B15">
        <f t="shared" si="0"/>
        <v>2.0499999999999998</v>
      </c>
      <c r="C15">
        <f t="shared" si="1"/>
        <v>103.38</v>
      </c>
      <c r="F15">
        <f t="shared" si="2"/>
        <v>2.0499999999999998</v>
      </c>
    </row>
    <row r="16" spans="1:12" x14ac:dyDescent="0.25">
      <c r="A16" t="s">
        <v>1044</v>
      </c>
      <c r="B16">
        <f t="shared" si="0"/>
        <v>2.75</v>
      </c>
      <c r="C16">
        <f t="shared" si="1"/>
        <v>147.81</v>
      </c>
      <c r="D16">
        <f>+AVERAGE(B16:B20)</f>
        <v>2.5540000000000003</v>
      </c>
      <c r="F16">
        <f t="shared" si="2"/>
        <v>2.0499999999999998</v>
      </c>
    </row>
    <row r="17" spans="1:21" x14ac:dyDescent="0.25">
      <c r="A17" t="s">
        <v>1045</v>
      </c>
      <c r="B17">
        <f t="shared" si="0"/>
        <v>2.39</v>
      </c>
      <c r="C17">
        <f t="shared" si="1"/>
        <v>149.82</v>
      </c>
      <c r="D17">
        <f>+_xlfn.MODE.SNGL(B16:B20)</f>
        <v>2.39</v>
      </c>
      <c r="F17">
        <f t="shared" si="2"/>
        <v>2.75</v>
      </c>
      <c r="U17" s="14" t="s">
        <v>919</v>
      </c>
    </row>
    <row r="18" spans="1:21" x14ac:dyDescent="0.25">
      <c r="A18" t="s">
        <v>1046</v>
      </c>
      <c r="B18">
        <f t="shared" si="0"/>
        <v>2.62</v>
      </c>
      <c r="C18">
        <f t="shared" si="1"/>
        <v>152.71</v>
      </c>
      <c r="D18">
        <f>+MEDIAN(B16:B20)</f>
        <v>2.62</v>
      </c>
      <c r="F18">
        <f t="shared" si="2"/>
        <v>2.39</v>
      </c>
      <c r="U18" s="14" t="s">
        <v>920</v>
      </c>
    </row>
    <row r="19" spans="1:21" x14ac:dyDescent="0.25">
      <c r="A19" t="s">
        <v>1046</v>
      </c>
      <c r="B19">
        <f t="shared" si="0"/>
        <v>2.62</v>
      </c>
      <c r="C19">
        <f t="shared" si="1"/>
        <v>152.71</v>
      </c>
      <c r="D19">
        <f>+AVERAGE(C16:C20)</f>
        <v>150.57400000000001</v>
      </c>
      <c r="F19">
        <f t="shared" si="2"/>
        <v>2.62</v>
      </c>
    </row>
    <row r="20" spans="1:21" x14ac:dyDescent="0.25">
      <c r="A20" t="s">
        <v>1047</v>
      </c>
      <c r="B20">
        <f t="shared" si="0"/>
        <v>2.39</v>
      </c>
      <c r="C20">
        <f t="shared" si="1"/>
        <v>149.82</v>
      </c>
      <c r="F20">
        <f t="shared" si="2"/>
        <v>2.62</v>
      </c>
      <c r="U20" t="s">
        <v>921</v>
      </c>
    </row>
    <row r="21" spans="1:21" x14ac:dyDescent="0.25">
      <c r="A21" t="s">
        <v>1048</v>
      </c>
      <c r="B21">
        <f t="shared" si="0"/>
        <v>2.36</v>
      </c>
      <c r="C21">
        <f t="shared" si="1"/>
        <v>189.23</v>
      </c>
      <c r="D21">
        <f>+AVERAGE(B21:B25)</f>
        <v>2.286</v>
      </c>
      <c r="F21">
        <f t="shared" si="2"/>
        <v>2.39</v>
      </c>
    </row>
    <row r="22" spans="1:21" x14ac:dyDescent="0.25">
      <c r="A22" t="s">
        <v>1049</v>
      </c>
      <c r="B22">
        <f t="shared" si="0"/>
        <v>2.1</v>
      </c>
      <c r="C22">
        <f t="shared" si="1"/>
        <v>190.39</v>
      </c>
      <c r="D22">
        <f>+_xlfn.MODE.SNGL(B21:B25)</f>
        <v>2.42</v>
      </c>
      <c r="F22">
        <f t="shared" si="2"/>
        <v>2.36</v>
      </c>
    </row>
    <row r="23" spans="1:21" x14ac:dyDescent="0.25">
      <c r="A23" t="s">
        <v>1050</v>
      </c>
      <c r="B23">
        <f t="shared" si="0"/>
        <v>2.13</v>
      </c>
      <c r="C23">
        <f t="shared" si="1"/>
        <v>194.62</v>
      </c>
      <c r="D23">
        <f>+MEDIAN(B21:B25)</f>
        <v>2.36</v>
      </c>
      <c r="F23">
        <f t="shared" si="2"/>
        <v>2.1</v>
      </c>
    </row>
    <row r="24" spans="1:21" x14ac:dyDescent="0.25">
      <c r="A24" t="s">
        <v>1051</v>
      </c>
      <c r="B24">
        <f t="shared" si="0"/>
        <v>2.42</v>
      </c>
      <c r="C24">
        <f t="shared" si="1"/>
        <v>195.42</v>
      </c>
      <c r="D24">
        <f>+AVERAGE(C21:C25)</f>
        <v>193.01599999999999</v>
      </c>
      <c r="F24">
        <f t="shared" si="2"/>
        <v>2.13</v>
      </c>
      <c r="H24">
        <v>0</v>
      </c>
      <c r="I24">
        <f>$D$4</f>
        <v>10.032</v>
      </c>
    </row>
    <row r="25" spans="1:21" x14ac:dyDescent="0.25">
      <c r="A25" t="s">
        <v>1052</v>
      </c>
      <c r="B25">
        <f t="shared" si="0"/>
        <v>2.42</v>
      </c>
      <c r="C25">
        <f t="shared" si="1"/>
        <v>195.42</v>
      </c>
      <c r="F25">
        <f t="shared" si="2"/>
        <v>2.42</v>
      </c>
      <c r="H25">
        <v>45</v>
      </c>
      <c r="I25">
        <f>$D$9</f>
        <v>54.367999999999995</v>
      </c>
    </row>
    <row r="26" spans="1:21" x14ac:dyDescent="0.25">
      <c r="A26" t="s">
        <v>1053</v>
      </c>
      <c r="B26">
        <f t="shared" si="0"/>
        <v>2.66</v>
      </c>
      <c r="C26">
        <f t="shared" si="1"/>
        <v>227.43</v>
      </c>
      <c r="D26">
        <f>+AVERAGE(B26:B30)</f>
        <v>2.6260000000000003</v>
      </c>
      <c r="F26">
        <f t="shared" si="2"/>
        <v>2.42</v>
      </c>
      <c r="H26">
        <v>90</v>
      </c>
      <c r="I26">
        <f>$D$14</f>
        <v>102.58</v>
      </c>
    </row>
    <row r="27" spans="1:21" x14ac:dyDescent="0.25">
      <c r="A27" t="s">
        <v>1053</v>
      </c>
      <c r="B27">
        <f t="shared" si="0"/>
        <v>2.66</v>
      </c>
      <c r="C27">
        <f t="shared" si="1"/>
        <v>227.43</v>
      </c>
      <c r="D27">
        <f>+_xlfn.MODE.SNGL(B26:B30)</f>
        <v>2.66</v>
      </c>
      <c r="F27">
        <f t="shared" si="2"/>
        <v>2.66</v>
      </c>
      <c r="H27">
        <v>135</v>
      </c>
      <c r="I27">
        <f>$D$19</f>
        <v>150.57400000000001</v>
      </c>
    </row>
    <row r="28" spans="1:21" x14ac:dyDescent="0.25">
      <c r="A28" t="s">
        <v>1054</v>
      </c>
      <c r="B28">
        <f t="shared" si="0"/>
        <v>2.4900000000000002</v>
      </c>
      <c r="C28">
        <f t="shared" si="1"/>
        <v>231.91</v>
      </c>
      <c r="D28">
        <f>+MEDIAN(B26:B30)</f>
        <v>2.66</v>
      </c>
      <c r="F28">
        <f t="shared" si="2"/>
        <v>2.66</v>
      </c>
      <c r="H28">
        <v>180</v>
      </c>
      <c r="I28">
        <f>$D$24</f>
        <v>193.01599999999999</v>
      </c>
    </row>
    <row r="29" spans="1:21" x14ac:dyDescent="0.25">
      <c r="A29" t="s">
        <v>1053</v>
      </c>
      <c r="B29">
        <f t="shared" si="0"/>
        <v>2.66</v>
      </c>
      <c r="C29">
        <f t="shared" si="1"/>
        <v>227.43</v>
      </c>
      <c r="D29">
        <f>+AVERAGE(C26:C30)</f>
        <v>228.32600000000002</v>
      </c>
      <c r="F29">
        <f t="shared" si="2"/>
        <v>2.4900000000000002</v>
      </c>
      <c r="H29">
        <v>225</v>
      </c>
      <c r="I29">
        <f>$D$29</f>
        <v>228.32600000000002</v>
      </c>
    </row>
    <row r="30" spans="1:21" x14ac:dyDescent="0.25">
      <c r="A30" t="s">
        <v>1055</v>
      </c>
      <c r="B30">
        <f t="shared" si="0"/>
        <v>2.66</v>
      </c>
      <c r="C30">
        <f t="shared" si="1"/>
        <v>227.43</v>
      </c>
      <c r="F30">
        <f t="shared" si="2"/>
        <v>2.66</v>
      </c>
      <c r="H30">
        <v>270</v>
      </c>
      <c r="I30">
        <f>$D$34</f>
        <v>275.59399999999994</v>
      </c>
    </row>
    <row r="31" spans="1:21" x14ac:dyDescent="0.25">
      <c r="A31" t="s">
        <v>1056</v>
      </c>
      <c r="B31">
        <f t="shared" si="0"/>
        <v>2.25</v>
      </c>
      <c r="C31">
        <f t="shared" si="1"/>
        <v>278.20999999999998</v>
      </c>
      <c r="D31">
        <f>+AVERAGE(B31:B35)</f>
        <v>2.0760000000000001</v>
      </c>
      <c r="F31">
        <f t="shared" si="2"/>
        <v>2.66</v>
      </c>
      <c r="H31">
        <v>315</v>
      </c>
      <c r="I31">
        <f>$D$39</f>
        <v>323.16000000000003</v>
      </c>
    </row>
    <row r="32" spans="1:21" x14ac:dyDescent="0.25">
      <c r="A32" t="s">
        <v>1057</v>
      </c>
      <c r="B32">
        <f t="shared" si="0"/>
        <v>1.96</v>
      </c>
      <c r="C32">
        <f t="shared" si="1"/>
        <v>271.64999999999998</v>
      </c>
      <c r="D32">
        <f>+_xlfn.MODE.SNGL(B31:B35)</f>
        <v>1.96</v>
      </c>
      <c r="F32">
        <f t="shared" si="2"/>
        <v>2.25</v>
      </c>
    </row>
    <row r="33" spans="1:6" x14ac:dyDescent="0.25">
      <c r="A33" t="s">
        <v>1058</v>
      </c>
      <c r="B33">
        <f t="shared" si="0"/>
        <v>1.96</v>
      </c>
      <c r="C33">
        <f t="shared" si="1"/>
        <v>274.68</v>
      </c>
      <c r="D33">
        <f>+MEDIAN(B31:B35)</f>
        <v>1.98</v>
      </c>
      <c r="F33">
        <f t="shared" si="2"/>
        <v>1.96</v>
      </c>
    </row>
    <row r="34" spans="1:6" x14ac:dyDescent="0.25">
      <c r="A34" t="s">
        <v>1059</v>
      </c>
      <c r="B34">
        <f t="shared" si="0"/>
        <v>1.98</v>
      </c>
      <c r="C34">
        <f t="shared" si="1"/>
        <v>279.31</v>
      </c>
      <c r="D34">
        <f>+AVERAGE(C31:C35)</f>
        <v>275.59399999999994</v>
      </c>
      <c r="F34">
        <f t="shared" si="2"/>
        <v>1.96</v>
      </c>
    </row>
    <row r="35" spans="1:6" x14ac:dyDescent="0.25">
      <c r="A35" t="s">
        <v>1060</v>
      </c>
      <c r="B35">
        <f t="shared" si="0"/>
        <v>2.23</v>
      </c>
      <c r="C35">
        <f t="shared" si="1"/>
        <v>274.12</v>
      </c>
      <c r="F35">
        <f t="shared" si="2"/>
        <v>1.98</v>
      </c>
    </row>
    <row r="36" spans="1:6" x14ac:dyDescent="0.25">
      <c r="A36" t="s">
        <v>1061</v>
      </c>
      <c r="B36">
        <f t="shared" si="0"/>
        <v>2.39</v>
      </c>
      <c r="C36">
        <f t="shared" si="1"/>
        <v>323.16000000000003</v>
      </c>
      <c r="D36">
        <f>+AVERAGE(B36:B40)</f>
        <v>2.39</v>
      </c>
      <c r="F36">
        <f t="shared" si="2"/>
        <v>2.23</v>
      </c>
    </row>
    <row r="37" spans="1:6" x14ac:dyDescent="0.25">
      <c r="A37" t="s">
        <v>1061</v>
      </c>
      <c r="B37">
        <f t="shared" si="0"/>
        <v>2.39</v>
      </c>
      <c r="C37">
        <f t="shared" si="1"/>
        <v>323.16000000000003</v>
      </c>
      <c r="D37">
        <f>+_xlfn.MODE.SNGL(B36:B40)</f>
        <v>2.39</v>
      </c>
      <c r="F37">
        <f t="shared" si="2"/>
        <v>2.39</v>
      </c>
    </row>
    <row r="38" spans="1:6" x14ac:dyDescent="0.25">
      <c r="A38" t="s">
        <v>1061</v>
      </c>
      <c r="B38">
        <f t="shared" si="0"/>
        <v>2.39</v>
      </c>
      <c r="C38">
        <f t="shared" si="1"/>
        <v>323.16000000000003</v>
      </c>
      <c r="D38">
        <f>+MEDIAN(B36:B40)</f>
        <v>2.39</v>
      </c>
      <c r="F38">
        <f t="shared" si="2"/>
        <v>2.39</v>
      </c>
    </row>
    <row r="39" spans="1:6" x14ac:dyDescent="0.25">
      <c r="A39" t="s">
        <v>1061</v>
      </c>
      <c r="B39">
        <f t="shared" si="0"/>
        <v>2.39</v>
      </c>
      <c r="C39">
        <f t="shared" si="1"/>
        <v>323.16000000000003</v>
      </c>
      <c r="D39">
        <f>+AVERAGE(C36:C40)</f>
        <v>323.16000000000003</v>
      </c>
      <c r="F39">
        <f t="shared" si="2"/>
        <v>2.39</v>
      </c>
    </row>
    <row r="40" spans="1:6" x14ac:dyDescent="0.25">
      <c r="A40" t="s">
        <v>1061</v>
      </c>
      <c r="B40">
        <f t="shared" si="0"/>
        <v>2.39</v>
      </c>
      <c r="C40">
        <f t="shared" si="1"/>
        <v>323.16000000000003</v>
      </c>
      <c r="F40">
        <f t="shared" si="2"/>
        <v>2.39</v>
      </c>
    </row>
    <row r="41" spans="1:6" x14ac:dyDescent="0.25">
      <c r="F41">
        <f t="shared" si="2"/>
        <v>2.39</v>
      </c>
    </row>
    <row r="42" spans="1:6" x14ac:dyDescent="0.25">
      <c r="E42" t="s">
        <v>23</v>
      </c>
      <c r="F42">
        <f>+AVERAGE(F2:F41)</f>
        <v>2.3024999999999993</v>
      </c>
    </row>
    <row r="43" spans="1:6" x14ac:dyDescent="0.25">
      <c r="E43" t="s">
        <v>24</v>
      </c>
      <c r="F43">
        <f>+_xlfn.STDEV.S(F2:F41)</f>
        <v>0.22915396235181815</v>
      </c>
    </row>
    <row r="44" spans="1:6" x14ac:dyDescent="0.25">
      <c r="E44" t="s">
        <v>25</v>
      </c>
      <c r="F44">
        <f>+_xlfn.MODE.SNGL(F2:F41)</f>
        <v>2.39</v>
      </c>
    </row>
    <row r="45" spans="1:6" x14ac:dyDescent="0.25">
      <c r="E45" t="s">
        <v>490</v>
      </c>
      <c r="F45">
        <f>+MEDIAN(F2:F41)</f>
        <v>2.3499999999999996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0"/>
  <sheetViews>
    <sheetView topLeftCell="I16" workbookViewId="0">
      <selection activeCell="G20" sqref="G20"/>
    </sheetView>
  </sheetViews>
  <sheetFormatPr baseColWidth="10" defaultRowHeight="15" x14ac:dyDescent="0.25"/>
  <cols>
    <col min="1" max="1" width="17.140625" bestFit="1" customWidth="1"/>
  </cols>
  <sheetData>
    <row r="1" spans="1:42" x14ac:dyDescent="0.25">
      <c r="A1" t="s">
        <v>993</v>
      </c>
      <c r="B1">
        <f>+VALUE(LEFT(A1,7))</f>
        <v>0.19</v>
      </c>
      <c r="C1">
        <f>+VALUE(MID(A1,9,9))</f>
        <v>0.18</v>
      </c>
      <c r="D1" t="s">
        <v>392</v>
      </c>
      <c r="E1" t="s">
        <v>577</v>
      </c>
      <c r="F1" t="s">
        <v>578</v>
      </c>
      <c r="G1">
        <v>1.5</v>
      </c>
      <c r="H1" t="s">
        <v>577</v>
      </c>
      <c r="I1" t="s">
        <v>578</v>
      </c>
      <c r="J1">
        <v>-1.5</v>
      </c>
      <c r="K1" t="s">
        <v>577</v>
      </c>
      <c r="L1" t="s">
        <v>578</v>
      </c>
      <c r="M1">
        <v>2.1</v>
      </c>
      <c r="N1" t="s">
        <v>577</v>
      </c>
      <c r="O1" t="s">
        <v>578</v>
      </c>
      <c r="P1">
        <v>-2.1</v>
      </c>
      <c r="Q1" t="s">
        <v>577</v>
      </c>
      <c r="R1" t="s">
        <v>578</v>
      </c>
      <c r="S1">
        <v>2.5</v>
      </c>
      <c r="T1" t="s">
        <v>577</v>
      </c>
      <c r="U1" t="s">
        <v>578</v>
      </c>
      <c r="V1">
        <v>-2.5</v>
      </c>
      <c r="W1" t="s">
        <v>577</v>
      </c>
      <c r="X1" t="s">
        <v>578</v>
      </c>
      <c r="Y1">
        <v>3</v>
      </c>
      <c r="Z1" t="s">
        <v>577</v>
      </c>
      <c r="AA1" t="s">
        <v>578</v>
      </c>
      <c r="AB1">
        <v>-3</v>
      </c>
      <c r="AC1" t="s">
        <v>577</v>
      </c>
      <c r="AD1" t="s">
        <v>578</v>
      </c>
      <c r="AE1">
        <v>3.5</v>
      </c>
      <c r="AF1" t="s">
        <v>577</v>
      </c>
      <c r="AG1" t="s">
        <v>578</v>
      </c>
      <c r="AH1">
        <v>-3.3</v>
      </c>
      <c r="AI1" t="s">
        <v>577</v>
      </c>
      <c r="AJ1" t="s">
        <v>578</v>
      </c>
      <c r="AK1">
        <v>4.3</v>
      </c>
      <c r="AL1" t="s">
        <v>577</v>
      </c>
      <c r="AM1" t="s">
        <v>578</v>
      </c>
      <c r="AN1">
        <v>-4.2</v>
      </c>
      <c r="AO1" t="s">
        <v>577</v>
      </c>
      <c r="AP1" t="s">
        <v>578</v>
      </c>
    </row>
    <row r="2" spans="1:42" x14ac:dyDescent="0.25">
      <c r="A2" t="s">
        <v>591</v>
      </c>
      <c r="B2">
        <f t="shared" ref="B2:B65" si="0">+VALUE(LEFT(A2,7))</f>
        <v>0</v>
      </c>
      <c r="C2">
        <f t="shared" ref="C2:C10" si="1">+VALUE(MID(A2,9,9))</f>
        <v>-0.01</v>
      </c>
      <c r="E2">
        <f>+B1</f>
        <v>0.19</v>
      </c>
      <c r="F2">
        <f>+C1</f>
        <v>0.18</v>
      </c>
      <c r="H2">
        <f>+B11</f>
        <v>0.93</v>
      </c>
      <c r="I2">
        <f>+C11</f>
        <v>0.73</v>
      </c>
      <c r="K2">
        <f>+B71</f>
        <v>-1.1200000000000001</v>
      </c>
      <c r="L2">
        <f>+C71</f>
        <v>-0.75</v>
      </c>
      <c r="N2">
        <f>+B21</f>
        <v>1.1200000000000001</v>
      </c>
      <c r="O2">
        <f>+C21</f>
        <v>0.99</v>
      </c>
      <c r="Q2">
        <f>+B81</f>
        <v>-1.1200000000000001</v>
      </c>
      <c r="R2">
        <f>+C81</f>
        <v>-0.93</v>
      </c>
      <c r="T2">
        <f>+B31</f>
        <v>1.42</v>
      </c>
      <c r="U2">
        <f>+C31</f>
        <v>1.1100000000000001</v>
      </c>
      <c r="W2">
        <f>+B91</f>
        <v>-1.49</v>
      </c>
      <c r="X2">
        <f>+C91</f>
        <v>-0.93</v>
      </c>
      <c r="Z2">
        <f>+B41</f>
        <v>1.87</v>
      </c>
      <c r="AA2">
        <f>+C41</f>
        <v>1.48</v>
      </c>
      <c r="AC2">
        <f>+B101</f>
        <v>-1.87</v>
      </c>
      <c r="AD2">
        <f>+C101</f>
        <v>-1.3</v>
      </c>
      <c r="AF2">
        <f>+B51</f>
        <v>2.0499999999999998</v>
      </c>
      <c r="AG2">
        <f>+C51</f>
        <v>1.85</v>
      </c>
      <c r="AI2">
        <f>+B111</f>
        <v>-2.2400000000000002</v>
      </c>
      <c r="AJ2">
        <f>+C111</f>
        <v>-1.49</v>
      </c>
      <c r="AL2">
        <f>+B61</f>
        <v>2.61</v>
      </c>
      <c r="AM2">
        <f>+C61</f>
        <v>2.2200000000000002</v>
      </c>
      <c r="AO2">
        <f>+B121</f>
        <v>-2.54</v>
      </c>
      <c r="AP2">
        <f>+C121</f>
        <v>-2.04</v>
      </c>
    </row>
    <row r="3" spans="1:42" x14ac:dyDescent="0.25">
      <c r="A3" t="s">
        <v>591</v>
      </c>
      <c r="B3">
        <f t="shared" si="0"/>
        <v>0</v>
      </c>
      <c r="C3">
        <f t="shared" si="1"/>
        <v>-0.01</v>
      </c>
      <c r="E3">
        <f t="shared" ref="E3:E11" si="2">+B2</f>
        <v>0</v>
      </c>
      <c r="F3">
        <f t="shared" ref="F3:F11" si="3">+C2</f>
        <v>-0.01</v>
      </c>
      <c r="H3">
        <f>+B12</f>
        <v>0.93</v>
      </c>
      <c r="I3">
        <f>+C12</f>
        <v>0.85</v>
      </c>
      <c r="K3">
        <f>+B72</f>
        <v>-0.82</v>
      </c>
      <c r="L3">
        <f>+C72</f>
        <v>-0.82</v>
      </c>
      <c r="N3">
        <f>+B22</f>
        <v>1.1200000000000001</v>
      </c>
      <c r="O3">
        <f>+C22</f>
        <v>0.92</v>
      </c>
      <c r="Q3">
        <f>+B82</f>
        <v>-1.1200000000000001</v>
      </c>
      <c r="R3">
        <f>+C82</f>
        <v>-0.93</v>
      </c>
      <c r="T3">
        <f>+B32</f>
        <v>1.49</v>
      </c>
      <c r="U3">
        <f>+C32</f>
        <v>1.18</v>
      </c>
      <c r="W3">
        <f>+B92</f>
        <v>-1.49</v>
      </c>
      <c r="X3">
        <f>+C92</f>
        <v>-0.93</v>
      </c>
      <c r="Z3">
        <f>+B42</f>
        <v>1.87</v>
      </c>
      <c r="AA3">
        <f>+C42</f>
        <v>1.55</v>
      </c>
      <c r="AC3">
        <f>+B102</f>
        <v>-1.87</v>
      </c>
      <c r="AD3">
        <f>+C102</f>
        <v>-1.3</v>
      </c>
      <c r="AF3">
        <f>+B52</f>
        <v>2.2400000000000002</v>
      </c>
      <c r="AG3">
        <f>+C52</f>
        <v>1.85</v>
      </c>
      <c r="AI3">
        <f>+B112</f>
        <v>-1.87</v>
      </c>
      <c r="AJ3">
        <f>+C112</f>
        <v>-1.49</v>
      </c>
      <c r="AL3">
        <f>+B62</f>
        <v>2.61</v>
      </c>
      <c r="AM3">
        <f>+C62</f>
        <v>2.2200000000000002</v>
      </c>
      <c r="AO3">
        <f>+B122</f>
        <v>-2.62</v>
      </c>
      <c r="AP3">
        <f>+C122</f>
        <v>-2.23</v>
      </c>
    </row>
    <row r="4" spans="1:42" x14ac:dyDescent="0.25">
      <c r="A4" t="s">
        <v>591</v>
      </c>
      <c r="B4">
        <f t="shared" si="0"/>
        <v>0</v>
      </c>
      <c r="C4">
        <f t="shared" si="1"/>
        <v>-0.01</v>
      </c>
      <c r="E4">
        <f t="shared" si="2"/>
        <v>0</v>
      </c>
      <c r="F4">
        <f t="shared" si="3"/>
        <v>-0.01</v>
      </c>
      <c r="H4">
        <f>+B13</f>
        <v>0.75</v>
      </c>
      <c r="I4">
        <f>+C13</f>
        <v>0.92</v>
      </c>
      <c r="K4">
        <f>+B73</f>
        <v>-1.05</v>
      </c>
      <c r="L4">
        <f>+C73</f>
        <v>-0.93</v>
      </c>
      <c r="N4">
        <f>+B23</f>
        <v>1.31</v>
      </c>
      <c r="O4">
        <f>+C23</f>
        <v>0.99</v>
      </c>
      <c r="Q4">
        <f>+B83</f>
        <v>-1.1200000000000001</v>
      </c>
      <c r="R4">
        <f>+C83</f>
        <v>-0.93</v>
      </c>
      <c r="T4">
        <f>+B33</f>
        <v>1.49</v>
      </c>
      <c r="U4">
        <f>+C33</f>
        <v>1.29</v>
      </c>
      <c r="W4">
        <f>+B93</f>
        <v>-1.49</v>
      </c>
      <c r="X4">
        <f>+C93</f>
        <v>-0.93</v>
      </c>
      <c r="Z4">
        <f>+B43</f>
        <v>1.79</v>
      </c>
      <c r="AA4">
        <f>+C43</f>
        <v>1.48</v>
      </c>
      <c r="AC4">
        <f>+B103</f>
        <v>-1.49</v>
      </c>
      <c r="AD4">
        <f>+C103</f>
        <v>-1.3</v>
      </c>
      <c r="AF4">
        <f>+B53</f>
        <v>2.0499999999999998</v>
      </c>
      <c r="AG4">
        <f>+C53</f>
        <v>1.66</v>
      </c>
      <c r="AI4">
        <f>+B113</f>
        <v>-2.0499999999999998</v>
      </c>
      <c r="AJ4">
        <f>+C113</f>
        <v>-1.49</v>
      </c>
      <c r="AL4">
        <f>+B63</f>
        <v>2.4300000000000002</v>
      </c>
      <c r="AM4">
        <f>+C63</f>
        <v>2.2200000000000002</v>
      </c>
      <c r="AO4">
        <f>+B123</f>
        <v>-2.62</v>
      </c>
      <c r="AP4">
        <f>+C123</f>
        <v>-2.04</v>
      </c>
    </row>
    <row r="5" spans="1:42" x14ac:dyDescent="0.25">
      <c r="A5" t="s">
        <v>922</v>
      </c>
      <c r="B5">
        <f t="shared" si="0"/>
        <v>-0.11</v>
      </c>
      <c r="C5">
        <f t="shared" si="1"/>
        <v>-0.01</v>
      </c>
      <c r="E5">
        <f t="shared" si="2"/>
        <v>0</v>
      </c>
      <c r="F5">
        <f t="shared" si="3"/>
        <v>-0.01</v>
      </c>
      <c r="H5">
        <f>+B14</f>
        <v>0.75</v>
      </c>
      <c r="I5">
        <f>+C14</f>
        <v>0.73</v>
      </c>
      <c r="K5">
        <f>+B74</f>
        <v>-1.1200000000000001</v>
      </c>
      <c r="L5">
        <f>+C74</f>
        <v>-0.93</v>
      </c>
      <c r="N5">
        <f>+B24</f>
        <v>1.19</v>
      </c>
      <c r="O5">
        <f>+C24</f>
        <v>0.92</v>
      </c>
      <c r="Q5">
        <f>+B84</f>
        <v>-1.1200000000000001</v>
      </c>
      <c r="R5">
        <f>+C84</f>
        <v>-0.93</v>
      </c>
      <c r="T5">
        <f>+B34</f>
        <v>1.49</v>
      </c>
      <c r="U5">
        <f>+C34</f>
        <v>1.1100000000000001</v>
      </c>
      <c r="W5">
        <f>+B94</f>
        <v>-1.49</v>
      </c>
      <c r="X5">
        <f>+C94</f>
        <v>-1.1200000000000001</v>
      </c>
      <c r="Z5">
        <f>+B44</f>
        <v>1.87</v>
      </c>
      <c r="AA5">
        <f>+C44</f>
        <v>1.59</v>
      </c>
      <c r="AC5">
        <f>+B104</f>
        <v>-1.87</v>
      </c>
      <c r="AD5">
        <f>+C104</f>
        <v>-1.3</v>
      </c>
      <c r="AF5">
        <f>+B54</f>
        <v>2.2400000000000002</v>
      </c>
      <c r="AG5">
        <f>+C54</f>
        <v>1.66</v>
      </c>
      <c r="AI5">
        <f>+B114</f>
        <v>-2.17</v>
      </c>
      <c r="AJ5">
        <f>+C114</f>
        <v>-1.67</v>
      </c>
      <c r="AL5">
        <f>+B64</f>
        <v>2.42</v>
      </c>
      <c r="AM5">
        <f>+C64</f>
        <v>2.0299999999999998</v>
      </c>
      <c r="AO5">
        <f>+B124</f>
        <v>-2.62</v>
      </c>
      <c r="AP5">
        <f>+C124</f>
        <v>-2.04</v>
      </c>
    </row>
    <row r="6" spans="1:42" x14ac:dyDescent="0.25">
      <c r="A6" t="s">
        <v>591</v>
      </c>
      <c r="B6">
        <f t="shared" si="0"/>
        <v>0</v>
      </c>
      <c r="C6">
        <f t="shared" si="1"/>
        <v>-0.01</v>
      </c>
      <c r="E6">
        <f t="shared" si="2"/>
        <v>-0.11</v>
      </c>
      <c r="F6">
        <f t="shared" si="3"/>
        <v>-0.01</v>
      </c>
      <c r="H6">
        <f>+B15</f>
        <v>0.93</v>
      </c>
      <c r="I6">
        <f>+C15</f>
        <v>0.85</v>
      </c>
      <c r="K6">
        <f>+B75</f>
        <v>-1.1200000000000001</v>
      </c>
      <c r="L6">
        <f>+C75</f>
        <v>-0.56000000000000005</v>
      </c>
      <c r="N6">
        <f>+B25</f>
        <v>1.31</v>
      </c>
      <c r="O6">
        <f>+C25</f>
        <v>1.1100000000000001</v>
      </c>
      <c r="Q6">
        <f>+B85</f>
        <v>-1.1200000000000001</v>
      </c>
      <c r="R6">
        <f>+C85</f>
        <v>-0.93</v>
      </c>
      <c r="T6">
        <f>+B35</f>
        <v>1.49</v>
      </c>
      <c r="U6">
        <f>+C35</f>
        <v>1.29</v>
      </c>
      <c r="W6">
        <f>+B95</f>
        <v>-1.49</v>
      </c>
      <c r="X6">
        <f>+C95</f>
        <v>-1.1200000000000001</v>
      </c>
      <c r="Z6">
        <f>+B45</f>
        <v>1.79</v>
      </c>
      <c r="AA6">
        <f>+C45</f>
        <v>1.48</v>
      </c>
      <c r="AC6">
        <f>+B105</f>
        <v>-1.68</v>
      </c>
      <c r="AD6">
        <f>+C105</f>
        <v>-1.3</v>
      </c>
      <c r="AF6">
        <f>+B55</f>
        <v>2.2400000000000002</v>
      </c>
      <c r="AG6">
        <f>+C55</f>
        <v>1.66</v>
      </c>
      <c r="AI6">
        <f>+B115</f>
        <v>-2.0499999999999998</v>
      </c>
      <c r="AJ6">
        <f>+C115</f>
        <v>-1.49</v>
      </c>
      <c r="AL6">
        <f>+B65</f>
        <v>2.8</v>
      </c>
      <c r="AM6">
        <f>+C65</f>
        <v>2.2200000000000002</v>
      </c>
      <c r="AO6">
        <f>+B125</f>
        <v>-2.62</v>
      </c>
      <c r="AP6">
        <f>+C125</f>
        <v>-1.86</v>
      </c>
    </row>
    <row r="7" spans="1:42" x14ac:dyDescent="0.25">
      <c r="A7" t="s">
        <v>591</v>
      </c>
      <c r="B7">
        <f t="shared" si="0"/>
        <v>0</v>
      </c>
      <c r="C7">
        <f t="shared" si="1"/>
        <v>-0.01</v>
      </c>
      <c r="E7">
        <f t="shared" si="2"/>
        <v>0</v>
      </c>
      <c r="F7">
        <f t="shared" si="3"/>
        <v>-0.01</v>
      </c>
      <c r="H7">
        <f>+B16</f>
        <v>0.93</v>
      </c>
      <c r="I7">
        <f>+C16</f>
        <v>0.73</v>
      </c>
      <c r="K7">
        <f>+B76</f>
        <v>-1.1200000000000001</v>
      </c>
      <c r="L7">
        <f>+C76</f>
        <v>-0.63</v>
      </c>
      <c r="N7">
        <f>+B26</f>
        <v>1.31</v>
      </c>
      <c r="O7">
        <f>+C26</f>
        <v>1.1100000000000001</v>
      </c>
      <c r="Q7">
        <f>+B86</f>
        <v>-1.1200000000000001</v>
      </c>
      <c r="R7">
        <f>+C86</f>
        <v>-0.93</v>
      </c>
      <c r="T7">
        <f>+B36</f>
        <v>1.31</v>
      </c>
      <c r="U7">
        <f>+C36</f>
        <v>1.1100000000000001</v>
      </c>
      <c r="W7">
        <f>+B96</f>
        <v>-1.49</v>
      </c>
      <c r="X7">
        <f>+C96</f>
        <v>-1.1200000000000001</v>
      </c>
      <c r="Z7">
        <f>+B46</f>
        <v>2.0499999999999998</v>
      </c>
      <c r="AA7">
        <f>+C46</f>
        <v>1.59</v>
      </c>
      <c r="AC7">
        <f>+B106</f>
        <v>-1.68</v>
      </c>
      <c r="AD7">
        <f>+C106</f>
        <v>-1.3</v>
      </c>
      <c r="AF7">
        <f>+B56</f>
        <v>2.2400000000000002</v>
      </c>
      <c r="AG7">
        <f>+C56</f>
        <v>1.55</v>
      </c>
      <c r="AI7">
        <f>+B116</f>
        <v>-2.2400000000000002</v>
      </c>
      <c r="AJ7">
        <f>+C116</f>
        <v>-1.49</v>
      </c>
      <c r="AL7">
        <f>+B66</f>
        <v>2.8</v>
      </c>
      <c r="AM7">
        <f>+C66</f>
        <v>2.4</v>
      </c>
      <c r="AO7">
        <f>+B126</f>
        <v>-2.62</v>
      </c>
      <c r="AP7">
        <f>+C126</f>
        <v>-2.04</v>
      </c>
    </row>
    <row r="8" spans="1:42" x14ac:dyDescent="0.25">
      <c r="A8" t="s">
        <v>922</v>
      </c>
      <c r="B8">
        <f t="shared" si="0"/>
        <v>-0.11</v>
      </c>
      <c r="C8">
        <f t="shared" si="1"/>
        <v>-0.01</v>
      </c>
      <c r="E8">
        <f t="shared" si="2"/>
        <v>0</v>
      </c>
      <c r="F8">
        <f t="shared" si="3"/>
        <v>-0.01</v>
      </c>
      <c r="H8">
        <f>+B17</f>
        <v>0.93</v>
      </c>
      <c r="I8">
        <f>+C17</f>
        <v>0.73</v>
      </c>
      <c r="K8">
        <f>+B77</f>
        <v>-1.1200000000000001</v>
      </c>
      <c r="L8">
        <f>+C77</f>
        <v>-0.56000000000000005</v>
      </c>
      <c r="N8">
        <f>+B27</f>
        <v>1.31</v>
      </c>
      <c r="O8">
        <f>+C27</f>
        <v>1.1100000000000001</v>
      </c>
      <c r="Q8">
        <f>+B87</f>
        <v>-1.1200000000000001</v>
      </c>
      <c r="R8">
        <f>+C87</f>
        <v>-0.93</v>
      </c>
      <c r="T8">
        <f>+B37</f>
        <v>1.49</v>
      </c>
      <c r="U8">
        <f>+C37</f>
        <v>1.1100000000000001</v>
      </c>
      <c r="W8">
        <f>+B97</f>
        <v>-1.49</v>
      </c>
      <c r="X8">
        <f>+C97</f>
        <v>-0.93</v>
      </c>
      <c r="Z8">
        <f>+B47</f>
        <v>1.79</v>
      </c>
      <c r="AA8">
        <f>+C47</f>
        <v>1.59</v>
      </c>
      <c r="AC8">
        <f>+B107</f>
        <v>-1.68</v>
      </c>
      <c r="AD8">
        <f>+C107</f>
        <v>-1.49</v>
      </c>
      <c r="AF8">
        <f>+B57</f>
        <v>2.2400000000000002</v>
      </c>
      <c r="AG8">
        <f>+C57</f>
        <v>1.66</v>
      </c>
      <c r="AI8">
        <f>+B117</f>
        <v>-2.2400000000000002</v>
      </c>
      <c r="AJ8">
        <f>+C117</f>
        <v>-1.49</v>
      </c>
      <c r="AL8">
        <f>+B67</f>
        <v>2.91</v>
      </c>
      <c r="AM8">
        <f>+C67</f>
        <v>2.2200000000000002</v>
      </c>
      <c r="AO8">
        <f>+B127</f>
        <v>-2.62</v>
      </c>
      <c r="AP8">
        <f>+C127</f>
        <v>-1.93</v>
      </c>
    </row>
    <row r="9" spans="1:42" x14ac:dyDescent="0.25">
      <c r="A9" t="s">
        <v>591</v>
      </c>
      <c r="B9">
        <f t="shared" si="0"/>
        <v>0</v>
      </c>
      <c r="C9">
        <f t="shared" si="1"/>
        <v>-0.01</v>
      </c>
      <c r="E9">
        <f t="shared" si="2"/>
        <v>-0.11</v>
      </c>
      <c r="F9">
        <f t="shared" si="3"/>
        <v>-0.01</v>
      </c>
      <c r="H9">
        <f>+B18</f>
        <v>0.82</v>
      </c>
      <c r="I9">
        <f>+C18</f>
        <v>0.92</v>
      </c>
      <c r="K9">
        <f>+B78</f>
        <v>-1.1200000000000001</v>
      </c>
      <c r="L9">
        <f>+C78</f>
        <v>-0.75</v>
      </c>
      <c r="N9">
        <f>+B28</f>
        <v>1.31</v>
      </c>
      <c r="O9">
        <f>+C28</f>
        <v>1.1100000000000001</v>
      </c>
      <c r="Q9">
        <f>+B88</f>
        <v>-1.1200000000000001</v>
      </c>
      <c r="R9">
        <f>+C88</f>
        <v>-0.93</v>
      </c>
      <c r="T9">
        <f>+B38</f>
        <v>1.49</v>
      </c>
      <c r="U9">
        <f>+C38</f>
        <v>1.1100000000000001</v>
      </c>
      <c r="W9">
        <f>+B98</f>
        <v>-1.49</v>
      </c>
      <c r="X9">
        <f>+C98</f>
        <v>-1.1200000000000001</v>
      </c>
      <c r="Z9">
        <f>+B48</f>
        <v>1.87</v>
      </c>
      <c r="AA9">
        <f>+C48</f>
        <v>1.48</v>
      </c>
      <c r="AC9">
        <f>+B108</f>
        <v>-1.87</v>
      </c>
      <c r="AD9">
        <f>+C108</f>
        <v>-1.3</v>
      </c>
      <c r="AF9">
        <f>+B58</f>
        <v>2.0499999999999998</v>
      </c>
      <c r="AG9">
        <f>+C58</f>
        <v>1.85</v>
      </c>
      <c r="AI9">
        <f>+B118</f>
        <v>-2.2400000000000002</v>
      </c>
      <c r="AJ9">
        <f>+C118</f>
        <v>-1.49</v>
      </c>
      <c r="AL9">
        <f>+B68</f>
        <v>2.5</v>
      </c>
      <c r="AM9">
        <f>+C68</f>
        <v>2.0299999999999998</v>
      </c>
      <c r="AO9">
        <f>+B128</f>
        <v>-2.4300000000000002</v>
      </c>
      <c r="AP9">
        <f>+C128</f>
        <v>-2.04</v>
      </c>
    </row>
    <row r="10" spans="1:42" x14ac:dyDescent="0.25">
      <c r="A10" t="s">
        <v>593</v>
      </c>
      <c r="B10">
        <f t="shared" si="0"/>
        <v>0</v>
      </c>
      <c r="C10">
        <f t="shared" si="1"/>
        <v>-0.01</v>
      </c>
      <c r="E10">
        <f t="shared" si="2"/>
        <v>0</v>
      </c>
      <c r="F10">
        <f t="shared" si="3"/>
        <v>-0.01</v>
      </c>
      <c r="H10">
        <f>+B19</f>
        <v>0.82</v>
      </c>
      <c r="I10">
        <f>+C19</f>
        <v>0.73</v>
      </c>
      <c r="K10">
        <f>+B79</f>
        <v>-1.1200000000000001</v>
      </c>
      <c r="L10">
        <f>+C79</f>
        <v>-0.56000000000000005</v>
      </c>
      <c r="N10">
        <f>+B29</f>
        <v>1.31</v>
      </c>
      <c r="O10">
        <f>+C29</f>
        <v>1.1100000000000001</v>
      </c>
      <c r="Q10">
        <f>+B89</f>
        <v>-1.1200000000000001</v>
      </c>
      <c r="R10">
        <f>+C89</f>
        <v>-0.93</v>
      </c>
      <c r="T10">
        <f>+B39</f>
        <v>1.42</v>
      </c>
      <c r="U10">
        <f>+C39</f>
        <v>1.29</v>
      </c>
      <c r="W10">
        <f>+B99</f>
        <v>-1.49</v>
      </c>
      <c r="X10">
        <f>+C99</f>
        <v>-1.3</v>
      </c>
      <c r="Z10">
        <f>+B49</f>
        <v>1.68</v>
      </c>
      <c r="AA10">
        <f>+C49</f>
        <v>1.48</v>
      </c>
      <c r="AC10">
        <f>+B109</f>
        <v>-1.87</v>
      </c>
      <c r="AD10">
        <f>+C109</f>
        <v>-1.3</v>
      </c>
      <c r="AF10">
        <f>+B59</f>
        <v>2.2400000000000002</v>
      </c>
      <c r="AG10">
        <f>+C59</f>
        <v>1.85</v>
      </c>
      <c r="AI10">
        <f>+B119</f>
        <v>-2.0499999999999998</v>
      </c>
      <c r="AJ10">
        <f>+C119</f>
        <v>-1.49</v>
      </c>
      <c r="AL10">
        <f>+B69</f>
        <v>2.61</v>
      </c>
      <c r="AM10">
        <f>+C69</f>
        <v>2.4</v>
      </c>
      <c r="AO10">
        <f>+B129</f>
        <v>-2.5</v>
      </c>
      <c r="AP10">
        <f>+C129</f>
        <v>-2.04</v>
      </c>
    </row>
    <row r="11" spans="1:42" x14ac:dyDescent="0.25">
      <c r="A11" t="s">
        <v>923</v>
      </c>
      <c r="B11">
        <f t="shared" si="0"/>
        <v>0.93</v>
      </c>
      <c r="C11">
        <f>+VALUE(MID(A11,8,9))</f>
        <v>0.73</v>
      </c>
      <c r="E11">
        <f t="shared" si="2"/>
        <v>0</v>
      </c>
      <c r="F11">
        <f t="shared" si="3"/>
        <v>-0.01</v>
      </c>
      <c r="H11">
        <f>+B20</f>
        <v>1.1200000000000001</v>
      </c>
      <c r="I11">
        <f>+C20</f>
        <v>0.92</v>
      </c>
      <c r="K11">
        <f>+B80</f>
        <v>-0.93</v>
      </c>
      <c r="L11">
        <f>+C80</f>
        <v>-0.56000000000000005</v>
      </c>
      <c r="N11">
        <f>+B30</f>
        <v>1.31</v>
      </c>
      <c r="O11">
        <f>+C30</f>
        <v>1.1100000000000001</v>
      </c>
      <c r="Q11">
        <f>+B90</f>
        <v>-1.1200000000000001</v>
      </c>
      <c r="R11">
        <f>+C90</f>
        <v>-0.93</v>
      </c>
      <c r="T11">
        <f>+B40</f>
        <v>1.49</v>
      </c>
      <c r="U11">
        <f>+C40</f>
        <v>1.1100000000000001</v>
      </c>
      <c r="W11">
        <f>+B100</f>
        <v>-1.49</v>
      </c>
      <c r="X11">
        <f>+C100</f>
        <v>-1.1200000000000001</v>
      </c>
      <c r="Z11">
        <f>+B50</f>
        <v>1.79</v>
      </c>
      <c r="AA11">
        <f>+C50</f>
        <v>1.48</v>
      </c>
      <c r="AC11">
        <f>+B110</f>
        <v>-1.87</v>
      </c>
      <c r="AD11">
        <f>+C110</f>
        <v>-1.3</v>
      </c>
      <c r="AF11">
        <f>+B60</f>
        <v>2.0499999999999998</v>
      </c>
      <c r="AG11">
        <f>+C60</f>
        <v>1.85</v>
      </c>
      <c r="AI11">
        <f>+B120</f>
        <v>-2.2400000000000002</v>
      </c>
      <c r="AJ11">
        <f>+C120</f>
        <v>-1.6</v>
      </c>
      <c r="AL11">
        <f>+B70</f>
        <v>2.42</v>
      </c>
      <c r="AM11">
        <f>+C70</f>
        <v>2.2200000000000002</v>
      </c>
      <c r="AO11">
        <f>+B130</f>
        <v>-2.62</v>
      </c>
      <c r="AP11">
        <f>+C130</f>
        <v>-1.86</v>
      </c>
    </row>
    <row r="12" spans="1:42" x14ac:dyDescent="0.25">
      <c r="A12" t="s">
        <v>924</v>
      </c>
      <c r="B12">
        <f t="shared" si="0"/>
        <v>0.93</v>
      </c>
      <c r="C12">
        <f t="shared" ref="C12:C70" si="4">+VALUE(MID(A12,8,9))</f>
        <v>0.85</v>
      </c>
      <c r="D12" t="s">
        <v>23</v>
      </c>
      <c r="E12">
        <f>+AVERAGE(E2:E11)</f>
        <v>-3.0000000000000001E-3</v>
      </c>
      <c r="F12">
        <f>+AVERAGE(F2:F11)</f>
        <v>8.9999999999999976E-3</v>
      </c>
      <c r="G12" t="s">
        <v>23</v>
      </c>
      <c r="H12">
        <f>+AVERAGE(H2:H11)</f>
        <v>0.89100000000000001</v>
      </c>
      <c r="I12">
        <f>+AVERAGE(I2:I11)</f>
        <v>0.81100000000000017</v>
      </c>
      <c r="J12" t="s">
        <v>23</v>
      </c>
      <c r="K12">
        <f>+AVERAGE(K2:K11)</f>
        <v>-1.0640000000000001</v>
      </c>
      <c r="L12">
        <f>+AVERAGE(L2:L11)</f>
        <v>-0.70500000000000007</v>
      </c>
      <c r="M12" t="s">
        <v>23</v>
      </c>
      <c r="N12">
        <f>+AVERAGE(N2:N11)</f>
        <v>1.2600000000000002</v>
      </c>
      <c r="O12">
        <f>+AVERAGE(O2:O11)</f>
        <v>1.048</v>
      </c>
      <c r="P12" t="s">
        <v>23</v>
      </c>
      <c r="Q12">
        <f>+AVERAGE(Q2:Q11)</f>
        <v>-1.1200000000000003</v>
      </c>
      <c r="R12">
        <f>+AVERAGE(R2:R11)</f>
        <v>-0.92999999999999994</v>
      </c>
      <c r="S12" t="s">
        <v>23</v>
      </c>
      <c r="T12">
        <f>+AVERAGE(T2:T11)</f>
        <v>1.4580000000000002</v>
      </c>
      <c r="U12">
        <f>+AVERAGE(U2:U11)</f>
        <v>1.171</v>
      </c>
      <c r="V12" t="s">
        <v>23</v>
      </c>
      <c r="W12">
        <f>+AVERAGE(W2:W11)</f>
        <v>-1.49</v>
      </c>
      <c r="X12">
        <f>+AVERAGE(X2:X11)</f>
        <v>-1.0620000000000001</v>
      </c>
      <c r="Y12" t="s">
        <v>23</v>
      </c>
      <c r="Z12">
        <f>+AVERAGE(Z2:Z11)</f>
        <v>1.8370000000000002</v>
      </c>
      <c r="AA12">
        <f>+AVERAGE(AA2:AA11)</f>
        <v>1.52</v>
      </c>
      <c r="AB12" t="s">
        <v>23</v>
      </c>
      <c r="AC12">
        <f>+AVERAGE(AC2:AC11)</f>
        <v>-1.7750000000000004</v>
      </c>
      <c r="AD12">
        <f>+AVERAGE(AD2:AD11)</f>
        <v>-1.3190000000000002</v>
      </c>
      <c r="AE12" t="s">
        <v>23</v>
      </c>
      <c r="AF12">
        <f>+AVERAGE(AF2:AF11)</f>
        <v>2.1640000000000006</v>
      </c>
      <c r="AG12">
        <f>+AVERAGE(AG2:AG11)</f>
        <v>1.7440000000000002</v>
      </c>
      <c r="AH12" t="s">
        <v>23</v>
      </c>
      <c r="AI12">
        <f>+AVERAGE(AI2:AI11)</f>
        <v>-2.1390000000000002</v>
      </c>
      <c r="AJ12">
        <f>+AVERAGE(AJ2:AJ11)</f>
        <v>-1.5189999999999999</v>
      </c>
      <c r="AK12" t="s">
        <v>23</v>
      </c>
      <c r="AL12">
        <f>+AVERAGE(AL2:AL11)</f>
        <v>2.6109999999999998</v>
      </c>
      <c r="AM12">
        <f>+AVERAGE(AM2:AM11)</f>
        <v>2.218</v>
      </c>
      <c r="AN12" t="s">
        <v>23</v>
      </c>
      <c r="AO12">
        <f>+AVERAGE(AO2:AO11)</f>
        <v>-2.5810000000000004</v>
      </c>
      <c r="AP12">
        <f>+AVERAGE(AP2:AP11)</f>
        <v>-2.0119999999999996</v>
      </c>
    </row>
    <row r="13" spans="1:42" x14ac:dyDescent="0.25">
      <c r="A13" t="s">
        <v>925</v>
      </c>
      <c r="B13">
        <f t="shared" si="0"/>
        <v>0.75</v>
      </c>
      <c r="C13">
        <f t="shared" si="4"/>
        <v>0.92</v>
      </c>
      <c r="D13" t="s">
        <v>24</v>
      </c>
      <c r="E13">
        <f>+_xlfn.STDEV.S(E2:E11)</f>
        <v>8.1792420186714121E-2</v>
      </c>
      <c r="F13">
        <f>+_xlfn.STDEV.S(F2:F11)</f>
        <v>6.0083275543199234E-2</v>
      </c>
      <c r="G13" t="s">
        <v>24</v>
      </c>
      <c r="H13">
        <f>+_xlfn.STDEV.S(H2:H11)</f>
        <v>0.11049886877248974</v>
      </c>
      <c r="I13">
        <f>+_xlfn.STDEV.S(I2:I11)</f>
        <v>8.9125379849585615E-2</v>
      </c>
      <c r="J13" t="s">
        <v>24</v>
      </c>
      <c r="K13">
        <f>+_xlfn.STDEV.S(K2:K11)</f>
        <v>0.10521934760827553</v>
      </c>
      <c r="L13">
        <f>+_xlfn.STDEV.S(L2:L11)</f>
        <v>0.15211472278806165</v>
      </c>
      <c r="M13" t="s">
        <v>24</v>
      </c>
      <c r="N13">
        <f>+_xlfn.STDEV.S(N2:N11)</f>
        <v>8.2731157639939018E-2</v>
      </c>
      <c r="O13">
        <f>+_xlfn.STDEV.S(O2:O11)</f>
        <v>8.3373323737938598E-2</v>
      </c>
      <c r="P13" t="s">
        <v>24</v>
      </c>
      <c r="Q13">
        <f>+_xlfn.STDEV.S(Q2:Q11)</f>
        <v>2.3405556457178008E-16</v>
      </c>
      <c r="R13">
        <f>+_xlfn.STDEV.S(R2:R11)</f>
        <v>1.1702778228589004E-16</v>
      </c>
      <c r="S13" t="s">
        <v>24</v>
      </c>
      <c r="T13">
        <f>+_xlfn.STDEV.S(T2:T11)</f>
        <v>5.9591199946897447E-2</v>
      </c>
      <c r="U13">
        <f>+_xlfn.STDEV.S(U2:U11)</f>
        <v>8.4911718861415089E-2</v>
      </c>
      <c r="V13" t="s">
        <v>24</v>
      </c>
      <c r="W13">
        <f>+_xlfn.STDEV.S(W2:W11)</f>
        <v>0</v>
      </c>
      <c r="X13">
        <f>+_xlfn.STDEV.S(X2:X11)</f>
        <v>0.12612163441165303</v>
      </c>
      <c r="Y13" t="s">
        <v>24</v>
      </c>
      <c r="Z13">
        <f>+_xlfn.STDEV.S(Z2:Z11)</f>
        <v>9.6153811965805872E-2</v>
      </c>
      <c r="AA13">
        <f>+_xlfn.STDEV.S(AA2:AA11)</f>
        <v>5.2915026221291864E-2</v>
      </c>
      <c r="AB13" t="s">
        <v>24</v>
      </c>
      <c r="AC13">
        <f>+_xlfn.STDEV.S(AC2:AC11)</f>
        <v>0.13435028842544408</v>
      </c>
      <c r="AD13">
        <f>+_xlfn.STDEV.S(AD2:AD11)</f>
        <v>6.0083275543199199E-2</v>
      </c>
      <c r="AE13" t="s">
        <v>24</v>
      </c>
      <c r="AF13">
        <f>+_xlfn.STDEV.S(AF2:AF11)</f>
        <v>9.8115578103921436E-2</v>
      </c>
      <c r="AG13">
        <f>+_xlfn.STDEV.S(AG2:AG11)</f>
        <v>0.11644741302407714</v>
      </c>
      <c r="AH13" t="s">
        <v>24</v>
      </c>
      <c r="AI13">
        <f>+_xlfn.STDEV.S(AI2:AI11)</f>
        <v>0.12827487846201405</v>
      </c>
      <c r="AJ13">
        <f>+_xlfn.STDEV.S(AJ2:AJ11)</f>
        <v>6.3324560795950252E-2</v>
      </c>
      <c r="AK13" t="s">
        <v>24</v>
      </c>
      <c r="AL13">
        <f>+_xlfn.STDEV.S(AL2:AL11)</f>
        <v>0.17603345641603976</v>
      </c>
      <c r="AM13">
        <f>+_xlfn.STDEV.S(AM2:AM11)</f>
        <v>0.12336035739968408</v>
      </c>
      <c r="AN13" t="s">
        <v>24</v>
      </c>
      <c r="AO13">
        <f>+_xlfn.STDEV.S(AO2:AO11)</f>
        <v>6.8060430664389882E-2</v>
      </c>
      <c r="AP13">
        <f>+_xlfn.STDEV.S(AP2:AP11)</f>
        <v>0.10809460876678559</v>
      </c>
    </row>
    <row r="14" spans="1:42" x14ac:dyDescent="0.25">
      <c r="A14" t="s">
        <v>926</v>
      </c>
      <c r="B14">
        <f t="shared" si="0"/>
        <v>0.75</v>
      </c>
      <c r="C14">
        <f t="shared" si="4"/>
        <v>0.73</v>
      </c>
      <c r="D14" t="s">
        <v>25</v>
      </c>
      <c r="E14">
        <f>+_xlfn.MODE.SNGL(E2:E11)</f>
        <v>0</v>
      </c>
      <c r="F14">
        <f>+_xlfn.MODE.SNGL(F2:F11)</f>
        <v>-0.01</v>
      </c>
      <c r="G14" t="s">
        <v>25</v>
      </c>
      <c r="H14">
        <f>+_xlfn.MODE.SNGL(H2:H11)</f>
        <v>0.93</v>
      </c>
      <c r="I14">
        <f>+_xlfn.MODE.SNGL(I2:I11)</f>
        <v>0.73</v>
      </c>
      <c r="J14" t="s">
        <v>25</v>
      </c>
      <c r="K14">
        <f>+_xlfn.MODE.SNGL(K2:K11)</f>
        <v>-1.1200000000000001</v>
      </c>
      <c r="L14">
        <f>+_xlfn.MODE.SNGL(L2:L11)</f>
        <v>-0.56000000000000005</v>
      </c>
      <c r="M14" t="s">
        <v>25</v>
      </c>
      <c r="N14">
        <f>+_xlfn.MODE.SNGL(N2:N11)</f>
        <v>1.31</v>
      </c>
      <c r="O14">
        <f>+_xlfn.MODE.SNGL(O2:O11)</f>
        <v>1.1100000000000001</v>
      </c>
      <c r="P14" t="s">
        <v>25</v>
      </c>
      <c r="Q14">
        <f>+_xlfn.MODE.SNGL(Q2:Q11)</f>
        <v>-1.1200000000000001</v>
      </c>
      <c r="R14">
        <f>+_xlfn.MODE.SNGL(R2:R11)</f>
        <v>-0.93</v>
      </c>
      <c r="S14" t="s">
        <v>25</v>
      </c>
      <c r="T14">
        <f>+_xlfn.MODE.SNGL(T2:T11)</f>
        <v>1.49</v>
      </c>
      <c r="U14">
        <f>+_xlfn.MODE.SNGL(U2:U11)</f>
        <v>1.1100000000000001</v>
      </c>
      <c r="V14" t="s">
        <v>25</v>
      </c>
      <c r="W14">
        <f>+_xlfn.MODE.SNGL(W2:W11)</f>
        <v>-1.49</v>
      </c>
      <c r="X14">
        <f>+_xlfn.MODE.SNGL(X2:X11)</f>
        <v>-1.1200000000000001</v>
      </c>
      <c r="Y14" t="s">
        <v>25</v>
      </c>
      <c r="Z14">
        <f>+_xlfn.MODE.SNGL(Z2:Z11)</f>
        <v>1.87</v>
      </c>
      <c r="AA14">
        <f>+_xlfn.MODE.SNGL(AA2:AA11)</f>
        <v>1.48</v>
      </c>
      <c r="AB14" t="s">
        <v>25</v>
      </c>
      <c r="AC14">
        <f>+_xlfn.MODE.SNGL(AC2:AC11)</f>
        <v>-1.87</v>
      </c>
      <c r="AD14">
        <f>+_xlfn.MODE.SNGL(AD2:AD11)</f>
        <v>-1.3</v>
      </c>
      <c r="AE14" t="s">
        <v>25</v>
      </c>
      <c r="AF14">
        <f>+_xlfn.MODE.SNGL(AF2:AF11)</f>
        <v>2.2400000000000002</v>
      </c>
      <c r="AG14">
        <f>+_xlfn.MODE.SNGL(AG2:AG11)</f>
        <v>1.85</v>
      </c>
      <c r="AH14" t="s">
        <v>25</v>
      </c>
      <c r="AI14">
        <f>+_xlfn.MODE.SNGL(AI2:AI11)</f>
        <v>-2.2400000000000002</v>
      </c>
      <c r="AJ14">
        <f>+_xlfn.MODE.SNGL(AJ2:AJ11)</f>
        <v>-1.49</v>
      </c>
      <c r="AK14" t="s">
        <v>25</v>
      </c>
      <c r="AL14">
        <f>+_xlfn.MODE.SNGL(AL2:AL11)</f>
        <v>2.61</v>
      </c>
      <c r="AM14">
        <f>+_xlfn.MODE.SNGL(AM2:AM11)</f>
        <v>2.2200000000000002</v>
      </c>
      <c r="AN14" t="s">
        <v>25</v>
      </c>
      <c r="AO14">
        <f>+_xlfn.MODE.SNGL(AO2:AO11)</f>
        <v>-2.62</v>
      </c>
      <c r="AP14">
        <f>+_xlfn.MODE.SNGL(AP2:AP11)</f>
        <v>-2.04</v>
      </c>
    </row>
    <row r="15" spans="1:42" x14ac:dyDescent="0.25">
      <c r="A15" t="s">
        <v>924</v>
      </c>
      <c r="B15">
        <f t="shared" si="0"/>
        <v>0.93</v>
      </c>
      <c r="C15">
        <f t="shared" si="4"/>
        <v>0.85</v>
      </c>
      <c r="D15" t="s">
        <v>490</v>
      </c>
      <c r="E15">
        <f>+MEDIAN(E2:E11)</f>
        <v>0</v>
      </c>
      <c r="F15">
        <f>+MEDIAN(F2:F11)</f>
        <v>-0.01</v>
      </c>
      <c r="G15" t="s">
        <v>490</v>
      </c>
      <c r="H15">
        <f>+MEDIAN(H2:H11)</f>
        <v>0.93</v>
      </c>
      <c r="I15">
        <f>+MEDIAN(I2:I11)</f>
        <v>0.79</v>
      </c>
      <c r="J15" t="s">
        <v>490</v>
      </c>
      <c r="K15">
        <f>+MEDIAN(K2:K11)</f>
        <v>-1.1200000000000001</v>
      </c>
      <c r="L15">
        <f>+MEDIAN(L2:L11)</f>
        <v>-0.69</v>
      </c>
      <c r="M15" t="s">
        <v>490</v>
      </c>
      <c r="N15">
        <f>+MEDIAN(N2:N11)</f>
        <v>1.31</v>
      </c>
      <c r="O15">
        <f>+MEDIAN(O2:O11)</f>
        <v>1.1100000000000001</v>
      </c>
      <c r="P15" t="s">
        <v>490</v>
      </c>
      <c r="Q15">
        <f>+MEDIAN(Q2:Q11)</f>
        <v>-1.1200000000000001</v>
      </c>
      <c r="R15">
        <f>+MEDIAN(R2:R11)</f>
        <v>-0.93</v>
      </c>
      <c r="S15" t="s">
        <v>490</v>
      </c>
      <c r="T15">
        <f>+MEDIAN(T2:T11)</f>
        <v>1.49</v>
      </c>
      <c r="U15">
        <f>+MEDIAN(U2:U11)</f>
        <v>1.1100000000000001</v>
      </c>
      <c r="V15" t="s">
        <v>490</v>
      </c>
      <c r="W15">
        <f>+MEDIAN(W2:W11)</f>
        <v>-1.49</v>
      </c>
      <c r="X15">
        <f>+MEDIAN(X2:X11)</f>
        <v>-1.1200000000000001</v>
      </c>
      <c r="Y15" t="s">
        <v>490</v>
      </c>
      <c r="Z15">
        <f>+MEDIAN(Z2:Z11)</f>
        <v>1.83</v>
      </c>
      <c r="AA15">
        <f>+MEDIAN(AA2:AA11)</f>
        <v>1.48</v>
      </c>
      <c r="AB15" t="s">
        <v>490</v>
      </c>
      <c r="AC15">
        <f>+MEDIAN(AC2:AC11)</f>
        <v>-1.87</v>
      </c>
      <c r="AD15">
        <f>+MEDIAN(AD2:AD11)</f>
        <v>-1.3</v>
      </c>
      <c r="AE15" t="s">
        <v>490</v>
      </c>
      <c r="AF15">
        <f>+MEDIAN(AF2:AF11)</f>
        <v>2.2400000000000002</v>
      </c>
      <c r="AG15">
        <f>+MEDIAN(AG2:AG11)</f>
        <v>1.7549999999999999</v>
      </c>
      <c r="AH15" t="s">
        <v>490</v>
      </c>
      <c r="AI15">
        <f>+MEDIAN(AI2:AI11)</f>
        <v>-2.2050000000000001</v>
      </c>
      <c r="AJ15">
        <f>+MEDIAN(AJ2:AJ11)</f>
        <v>-1.49</v>
      </c>
      <c r="AK15" t="s">
        <v>490</v>
      </c>
      <c r="AL15">
        <f>+MEDIAN(AL2:AL11)</f>
        <v>2.61</v>
      </c>
      <c r="AM15">
        <f>+MEDIAN(AM2:AM11)</f>
        <v>2.2200000000000002</v>
      </c>
      <c r="AN15" t="s">
        <v>490</v>
      </c>
      <c r="AO15">
        <f>+MEDIAN(AO2:AO11)</f>
        <v>-2.62</v>
      </c>
      <c r="AP15">
        <f>+MEDIAN(AP2:AP11)</f>
        <v>-2.04</v>
      </c>
    </row>
    <row r="16" spans="1:42" x14ac:dyDescent="0.25">
      <c r="A16" t="s">
        <v>923</v>
      </c>
      <c r="B16">
        <f t="shared" si="0"/>
        <v>0.93</v>
      </c>
      <c r="C16">
        <f t="shared" si="4"/>
        <v>0.73</v>
      </c>
      <c r="D16" t="s">
        <v>460</v>
      </c>
      <c r="F16">
        <f>+ABS(ABS(E12)-ABS(F12))</f>
        <v>5.9999999999999975E-3</v>
      </c>
      <c r="G16" t="s">
        <v>460</v>
      </c>
      <c r="I16">
        <f>+ABS(ABS(H12)-ABS(I12))</f>
        <v>7.9999999999999849E-2</v>
      </c>
      <c r="J16" t="s">
        <v>460</v>
      </c>
      <c r="L16">
        <f>+ABS(ABS(K12)-ABS(L12))</f>
        <v>0.35899999999999999</v>
      </c>
      <c r="M16" t="s">
        <v>460</v>
      </c>
      <c r="O16">
        <f>+ABS(ABS(N12)-ABS(O12))</f>
        <v>0.21200000000000019</v>
      </c>
      <c r="P16" t="s">
        <v>460</v>
      </c>
      <c r="R16">
        <f>+ABS(ABS(Q12)-ABS(R12))</f>
        <v>0.19000000000000039</v>
      </c>
      <c r="S16" t="s">
        <v>460</v>
      </c>
      <c r="U16">
        <f>+ABS(ABS(T12)-ABS(U12))</f>
        <v>0.28700000000000014</v>
      </c>
      <c r="V16" t="s">
        <v>460</v>
      </c>
      <c r="X16">
        <f>+ABS(ABS(W12)-ABS(X12))</f>
        <v>0.42799999999999994</v>
      </c>
      <c r="Y16" t="s">
        <v>460</v>
      </c>
      <c r="AA16">
        <f>+ABS(ABS(Z12)-ABS(AA12))</f>
        <v>0.31700000000000017</v>
      </c>
      <c r="AB16" t="s">
        <v>460</v>
      </c>
      <c r="AD16">
        <f>+ABS(ABS(AC12)-ABS(AD12))</f>
        <v>0.45600000000000018</v>
      </c>
      <c r="AE16" t="s">
        <v>460</v>
      </c>
      <c r="AG16">
        <f>+ABS(ABS(AF12)-ABS(AG12))</f>
        <v>0.42000000000000037</v>
      </c>
      <c r="AH16" t="s">
        <v>460</v>
      </c>
      <c r="AJ16">
        <f>+ABS(ABS(AI12)-ABS(AJ12))</f>
        <v>0.62000000000000033</v>
      </c>
      <c r="AK16" t="s">
        <v>460</v>
      </c>
      <c r="AM16">
        <f>+ABS(ABS(AL12)-ABS(AM12))</f>
        <v>0.39299999999999979</v>
      </c>
      <c r="AN16" t="s">
        <v>460</v>
      </c>
      <c r="AP16">
        <f>+ABS(ABS(AO12)-ABS(AP12))</f>
        <v>0.56900000000000084</v>
      </c>
    </row>
    <row r="17" spans="1:10" x14ac:dyDescent="0.25">
      <c r="A17" t="s">
        <v>923</v>
      </c>
      <c r="B17">
        <f t="shared" si="0"/>
        <v>0.93</v>
      </c>
      <c r="C17">
        <f t="shared" si="4"/>
        <v>0.73</v>
      </c>
    </row>
    <row r="18" spans="1:10" x14ac:dyDescent="0.25">
      <c r="A18" t="s">
        <v>927</v>
      </c>
      <c r="B18">
        <f t="shared" si="0"/>
        <v>0.82</v>
      </c>
      <c r="C18">
        <f t="shared" si="4"/>
        <v>0.92</v>
      </c>
    </row>
    <row r="19" spans="1:10" x14ac:dyDescent="0.25">
      <c r="A19" t="s">
        <v>928</v>
      </c>
      <c r="B19">
        <f t="shared" si="0"/>
        <v>0.82</v>
      </c>
      <c r="C19">
        <f t="shared" si="4"/>
        <v>0.73</v>
      </c>
      <c r="D19" t="s">
        <v>996</v>
      </c>
      <c r="E19" t="s">
        <v>879</v>
      </c>
      <c r="F19" t="s">
        <v>994</v>
      </c>
      <c r="I19" t="s">
        <v>587</v>
      </c>
      <c r="J19" t="s">
        <v>995</v>
      </c>
    </row>
    <row r="20" spans="1:10" x14ac:dyDescent="0.25">
      <c r="A20" t="s">
        <v>929</v>
      </c>
      <c r="B20">
        <f t="shared" si="0"/>
        <v>1.1200000000000001</v>
      </c>
      <c r="C20">
        <f t="shared" si="4"/>
        <v>0.92</v>
      </c>
      <c r="D20">
        <v>4.3</v>
      </c>
      <c r="E20" s="15">
        <f>+SQRT((D20^2)/2)</f>
        <v>3.0405591591021541</v>
      </c>
      <c r="F20">
        <f>+AL12</f>
        <v>2.6109999999999998</v>
      </c>
      <c r="G20" s="15">
        <f>+SQRT((J20)^2+(F20^2))</f>
        <v>3.4259079088615327</v>
      </c>
      <c r="I20" s="15">
        <f t="shared" ref="I20:I32" si="5">E20</f>
        <v>3.0405591591021541</v>
      </c>
      <c r="J20">
        <f>+AM12</f>
        <v>2.218</v>
      </c>
    </row>
    <row r="21" spans="1:10" x14ac:dyDescent="0.25">
      <c r="A21" t="s">
        <v>930</v>
      </c>
      <c r="B21">
        <f t="shared" si="0"/>
        <v>1.1200000000000001</v>
      </c>
      <c r="C21">
        <f t="shared" si="4"/>
        <v>0.99</v>
      </c>
      <c r="D21">
        <v>3.5</v>
      </c>
      <c r="E21" s="15">
        <f t="shared" ref="E21:E32" si="6">+SQRT((D21^2)/2)</f>
        <v>2.4748737341529163</v>
      </c>
      <c r="F21">
        <f>+AF12</f>
        <v>2.1640000000000006</v>
      </c>
      <c r="G21" s="15">
        <f t="shared" ref="G21:G32" si="7">+SQRT((J21)^2+(F21^2))</f>
        <v>2.7792862393067761</v>
      </c>
      <c r="I21" s="15">
        <f t="shared" si="5"/>
        <v>2.4748737341529163</v>
      </c>
      <c r="J21">
        <f>+AG12</f>
        <v>1.7440000000000002</v>
      </c>
    </row>
    <row r="22" spans="1:10" x14ac:dyDescent="0.25">
      <c r="A22" t="s">
        <v>931</v>
      </c>
      <c r="B22">
        <f t="shared" si="0"/>
        <v>1.1200000000000001</v>
      </c>
      <c r="C22">
        <f t="shared" si="4"/>
        <v>0.92</v>
      </c>
      <c r="D22">
        <v>3</v>
      </c>
      <c r="E22" s="15">
        <f t="shared" si="6"/>
        <v>2.1213203435596424</v>
      </c>
      <c r="F22">
        <f>+Z12</f>
        <v>1.8370000000000002</v>
      </c>
      <c r="G22" s="15">
        <f t="shared" si="7"/>
        <v>2.3843173027095199</v>
      </c>
      <c r="I22" s="15">
        <f t="shared" si="5"/>
        <v>2.1213203435596424</v>
      </c>
      <c r="J22">
        <f>+AA12</f>
        <v>1.52</v>
      </c>
    </row>
    <row r="23" spans="1:10" x14ac:dyDescent="0.25">
      <c r="A23" t="s">
        <v>932</v>
      </c>
      <c r="B23">
        <f t="shared" si="0"/>
        <v>1.31</v>
      </c>
      <c r="C23">
        <f t="shared" si="4"/>
        <v>0.99</v>
      </c>
      <c r="D23">
        <v>2.5</v>
      </c>
      <c r="E23" s="15">
        <f t="shared" si="6"/>
        <v>1.7677669529663689</v>
      </c>
      <c r="F23">
        <f>+T12</f>
        <v>1.4580000000000002</v>
      </c>
      <c r="G23" s="15">
        <f t="shared" si="7"/>
        <v>1.8700280746555653</v>
      </c>
      <c r="I23" s="15">
        <f t="shared" si="5"/>
        <v>1.7677669529663689</v>
      </c>
      <c r="J23">
        <f>+U12</f>
        <v>1.171</v>
      </c>
    </row>
    <row r="24" spans="1:10" x14ac:dyDescent="0.25">
      <c r="A24" t="s">
        <v>933</v>
      </c>
      <c r="B24">
        <f t="shared" si="0"/>
        <v>1.19</v>
      </c>
      <c r="C24">
        <f t="shared" si="4"/>
        <v>0.92</v>
      </c>
      <c r="D24">
        <v>2.1</v>
      </c>
      <c r="E24" s="15">
        <f t="shared" si="6"/>
        <v>1.4849242404917498</v>
      </c>
      <c r="F24">
        <f>+N12</f>
        <v>1.2600000000000002</v>
      </c>
      <c r="G24" s="15">
        <f t="shared" si="7"/>
        <v>1.6388727833483601</v>
      </c>
      <c r="I24" s="15">
        <f t="shared" si="5"/>
        <v>1.4849242404917498</v>
      </c>
      <c r="J24">
        <f>+O12</f>
        <v>1.048</v>
      </c>
    </row>
    <row r="25" spans="1:10" x14ac:dyDescent="0.25">
      <c r="A25" t="s">
        <v>934</v>
      </c>
      <c r="B25">
        <f t="shared" si="0"/>
        <v>1.31</v>
      </c>
      <c r="C25">
        <f t="shared" si="4"/>
        <v>1.1100000000000001</v>
      </c>
      <c r="D25">
        <v>1.5</v>
      </c>
      <c r="E25" s="15">
        <f t="shared" si="6"/>
        <v>1.0606601717798212</v>
      </c>
      <c r="F25">
        <f>+H12</f>
        <v>0.89100000000000001</v>
      </c>
      <c r="G25" s="15">
        <f t="shared" si="7"/>
        <v>1.2048244685430323</v>
      </c>
      <c r="I25" s="15">
        <f t="shared" si="5"/>
        <v>1.0606601717798212</v>
      </c>
      <c r="J25">
        <f>+I12</f>
        <v>0.81100000000000017</v>
      </c>
    </row>
    <row r="26" spans="1:10" x14ac:dyDescent="0.25">
      <c r="A26" t="s">
        <v>934</v>
      </c>
      <c r="B26">
        <f t="shared" si="0"/>
        <v>1.31</v>
      </c>
      <c r="C26">
        <f t="shared" si="4"/>
        <v>1.1100000000000001</v>
      </c>
      <c r="D26">
        <v>0</v>
      </c>
      <c r="E26" s="15">
        <f t="shared" si="6"/>
        <v>0</v>
      </c>
      <c r="F26">
        <f>+E12</f>
        <v>-3.0000000000000001E-3</v>
      </c>
      <c r="G26" s="15">
        <f t="shared" si="7"/>
        <v>9.486832980505136E-3</v>
      </c>
      <c r="I26" s="15">
        <f t="shared" si="5"/>
        <v>0</v>
      </c>
      <c r="J26">
        <f>+F12</f>
        <v>8.9999999999999976E-3</v>
      </c>
    </row>
    <row r="27" spans="1:10" x14ac:dyDescent="0.25">
      <c r="A27" t="s">
        <v>934</v>
      </c>
      <c r="B27">
        <f t="shared" si="0"/>
        <v>1.31</v>
      </c>
      <c r="C27">
        <f t="shared" si="4"/>
        <v>1.1100000000000001</v>
      </c>
      <c r="D27">
        <v>-1.5</v>
      </c>
      <c r="E27" s="15">
        <f>-SQRT((D27^2)/2)</f>
        <v>-1.0606601717798212</v>
      </c>
      <c r="F27">
        <f>+K12</f>
        <v>-1.0640000000000001</v>
      </c>
      <c r="G27" s="15">
        <f t="shared" si="7"/>
        <v>1.2763702440906401</v>
      </c>
      <c r="I27" s="15">
        <f t="shared" si="5"/>
        <v>-1.0606601717798212</v>
      </c>
      <c r="J27">
        <f>+L12</f>
        <v>-0.70500000000000007</v>
      </c>
    </row>
    <row r="28" spans="1:10" x14ac:dyDescent="0.25">
      <c r="A28" t="s">
        <v>934</v>
      </c>
      <c r="B28">
        <f t="shared" si="0"/>
        <v>1.31</v>
      </c>
      <c r="C28">
        <f t="shared" si="4"/>
        <v>1.1100000000000001</v>
      </c>
      <c r="D28">
        <v>-2.1</v>
      </c>
      <c r="E28" s="15">
        <f t="shared" ref="E28:E32" si="8">-SQRT((D28^2)/2)</f>
        <v>-1.4849242404917498</v>
      </c>
      <c r="F28">
        <f>+Q12</f>
        <v>-1.1200000000000003</v>
      </c>
      <c r="G28" s="15">
        <f t="shared" si="7"/>
        <v>1.4557815770231468</v>
      </c>
      <c r="I28" s="15">
        <f t="shared" si="5"/>
        <v>-1.4849242404917498</v>
      </c>
      <c r="J28">
        <f>+R12</f>
        <v>-0.92999999999999994</v>
      </c>
    </row>
    <row r="29" spans="1:10" x14ac:dyDescent="0.25">
      <c r="A29" t="s">
        <v>934</v>
      </c>
      <c r="B29">
        <f t="shared" si="0"/>
        <v>1.31</v>
      </c>
      <c r="C29">
        <f t="shared" si="4"/>
        <v>1.1100000000000001</v>
      </c>
      <c r="D29">
        <v>-2.5</v>
      </c>
      <c r="E29" s="15">
        <f t="shared" si="8"/>
        <v>-1.7677669529663689</v>
      </c>
      <c r="F29">
        <f>+W12</f>
        <v>-1.49</v>
      </c>
      <c r="G29" s="15">
        <f t="shared" si="7"/>
        <v>1.8297387791704038</v>
      </c>
      <c r="I29" s="15">
        <f t="shared" si="5"/>
        <v>-1.7677669529663689</v>
      </c>
      <c r="J29">
        <f>+X12</f>
        <v>-1.0620000000000001</v>
      </c>
    </row>
    <row r="30" spans="1:10" x14ac:dyDescent="0.25">
      <c r="A30" t="s">
        <v>935</v>
      </c>
      <c r="B30">
        <f t="shared" si="0"/>
        <v>1.31</v>
      </c>
      <c r="C30">
        <f t="shared" si="4"/>
        <v>1.1100000000000001</v>
      </c>
      <c r="D30">
        <v>-3</v>
      </c>
      <c r="E30" s="15">
        <f t="shared" si="8"/>
        <v>-2.1213203435596424</v>
      </c>
      <c r="F30">
        <f>+AC12</f>
        <v>-1.7750000000000004</v>
      </c>
      <c r="G30" s="15">
        <f t="shared" si="7"/>
        <v>2.2114217146442243</v>
      </c>
      <c r="I30" s="15">
        <f t="shared" si="5"/>
        <v>-2.1213203435596424</v>
      </c>
      <c r="J30">
        <f>+AD12</f>
        <v>-1.3190000000000002</v>
      </c>
    </row>
    <row r="31" spans="1:10" x14ac:dyDescent="0.25">
      <c r="A31" t="s">
        <v>936</v>
      </c>
      <c r="B31">
        <f t="shared" si="0"/>
        <v>1.42</v>
      </c>
      <c r="C31">
        <f t="shared" si="4"/>
        <v>1.1100000000000001</v>
      </c>
      <c r="D31">
        <v>-3.3</v>
      </c>
      <c r="E31" s="15">
        <f t="shared" si="8"/>
        <v>-2.3334523779156067</v>
      </c>
      <c r="F31">
        <f>+AI12</f>
        <v>-2.1390000000000002</v>
      </c>
      <c r="G31" s="15">
        <f t="shared" si="7"/>
        <v>2.6234866113628255</v>
      </c>
      <c r="I31" s="15">
        <f t="shared" si="5"/>
        <v>-2.3334523779156067</v>
      </c>
      <c r="J31">
        <f>+AJ12</f>
        <v>-1.5189999999999999</v>
      </c>
    </row>
    <row r="32" spans="1:10" x14ac:dyDescent="0.25">
      <c r="A32" t="s">
        <v>937</v>
      </c>
      <c r="B32">
        <f t="shared" si="0"/>
        <v>1.49</v>
      </c>
      <c r="C32">
        <f t="shared" si="4"/>
        <v>1.18</v>
      </c>
      <c r="D32">
        <v>-4.2</v>
      </c>
      <c r="E32" s="15">
        <f t="shared" si="8"/>
        <v>-2.9698484809834995</v>
      </c>
      <c r="F32">
        <f>+AO12</f>
        <v>-2.5810000000000004</v>
      </c>
      <c r="G32" s="15">
        <f t="shared" si="7"/>
        <v>3.27256856307091</v>
      </c>
      <c r="I32" s="15">
        <f t="shared" si="5"/>
        <v>-2.9698484809834995</v>
      </c>
      <c r="J32">
        <f>+AP12</f>
        <v>-2.0119999999999996</v>
      </c>
    </row>
    <row r="33" spans="1:9" x14ac:dyDescent="0.25">
      <c r="A33" t="s">
        <v>938</v>
      </c>
      <c r="B33">
        <f t="shared" si="0"/>
        <v>1.49</v>
      </c>
      <c r="C33">
        <f t="shared" si="4"/>
        <v>1.29</v>
      </c>
      <c r="G33" s="15"/>
      <c r="I33" s="15"/>
    </row>
    <row r="34" spans="1:9" x14ac:dyDescent="0.25">
      <c r="A34" t="s">
        <v>939</v>
      </c>
      <c r="B34">
        <f t="shared" si="0"/>
        <v>1.49</v>
      </c>
      <c r="C34">
        <f t="shared" si="4"/>
        <v>1.1100000000000001</v>
      </c>
      <c r="G34" s="15"/>
    </row>
    <row r="35" spans="1:9" x14ac:dyDescent="0.25">
      <c r="A35" t="s">
        <v>938</v>
      </c>
      <c r="B35">
        <f t="shared" si="0"/>
        <v>1.49</v>
      </c>
      <c r="C35">
        <f t="shared" si="4"/>
        <v>1.29</v>
      </c>
      <c r="G35" s="15"/>
    </row>
    <row r="36" spans="1:9" x14ac:dyDescent="0.25">
      <c r="A36" t="s">
        <v>934</v>
      </c>
      <c r="B36">
        <f t="shared" si="0"/>
        <v>1.31</v>
      </c>
      <c r="C36">
        <f t="shared" si="4"/>
        <v>1.1100000000000001</v>
      </c>
    </row>
    <row r="37" spans="1:9" x14ac:dyDescent="0.25">
      <c r="A37" t="s">
        <v>939</v>
      </c>
      <c r="B37">
        <f t="shared" si="0"/>
        <v>1.49</v>
      </c>
      <c r="C37">
        <f t="shared" si="4"/>
        <v>1.1100000000000001</v>
      </c>
    </row>
    <row r="38" spans="1:9" x14ac:dyDescent="0.25">
      <c r="A38" t="s">
        <v>939</v>
      </c>
      <c r="B38">
        <f t="shared" si="0"/>
        <v>1.49</v>
      </c>
      <c r="C38">
        <f t="shared" si="4"/>
        <v>1.1100000000000001</v>
      </c>
    </row>
    <row r="39" spans="1:9" x14ac:dyDescent="0.25">
      <c r="A39" t="s">
        <v>940</v>
      </c>
      <c r="B39">
        <f t="shared" si="0"/>
        <v>1.42</v>
      </c>
      <c r="C39">
        <f t="shared" si="4"/>
        <v>1.29</v>
      </c>
    </row>
    <row r="40" spans="1:9" x14ac:dyDescent="0.25">
      <c r="A40" t="s">
        <v>941</v>
      </c>
      <c r="B40">
        <f t="shared" si="0"/>
        <v>1.49</v>
      </c>
      <c r="C40">
        <f t="shared" si="4"/>
        <v>1.1100000000000001</v>
      </c>
    </row>
    <row r="41" spans="1:9" x14ac:dyDescent="0.25">
      <c r="A41" t="s">
        <v>942</v>
      </c>
      <c r="B41">
        <f t="shared" si="0"/>
        <v>1.87</v>
      </c>
      <c r="C41">
        <f t="shared" si="4"/>
        <v>1.48</v>
      </c>
    </row>
    <row r="42" spans="1:9" x14ac:dyDescent="0.25">
      <c r="A42" t="s">
        <v>943</v>
      </c>
      <c r="B42">
        <f t="shared" si="0"/>
        <v>1.87</v>
      </c>
      <c r="C42">
        <f t="shared" si="4"/>
        <v>1.55</v>
      </c>
    </row>
    <row r="43" spans="1:9" x14ac:dyDescent="0.25">
      <c r="A43" t="s">
        <v>944</v>
      </c>
      <c r="B43">
        <f t="shared" si="0"/>
        <v>1.79</v>
      </c>
      <c r="C43">
        <f t="shared" si="4"/>
        <v>1.48</v>
      </c>
    </row>
    <row r="44" spans="1:9" x14ac:dyDescent="0.25">
      <c r="A44" t="s">
        <v>945</v>
      </c>
      <c r="B44">
        <f t="shared" si="0"/>
        <v>1.87</v>
      </c>
      <c r="C44">
        <f t="shared" si="4"/>
        <v>1.59</v>
      </c>
    </row>
    <row r="45" spans="1:9" x14ac:dyDescent="0.25">
      <c r="A45" t="s">
        <v>944</v>
      </c>
      <c r="B45">
        <f t="shared" si="0"/>
        <v>1.79</v>
      </c>
      <c r="C45">
        <f t="shared" si="4"/>
        <v>1.48</v>
      </c>
    </row>
    <row r="46" spans="1:9" x14ac:dyDescent="0.25">
      <c r="A46" t="s">
        <v>946</v>
      </c>
      <c r="B46">
        <f t="shared" si="0"/>
        <v>2.0499999999999998</v>
      </c>
      <c r="C46">
        <f t="shared" si="4"/>
        <v>1.59</v>
      </c>
    </row>
    <row r="47" spans="1:9" x14ac:dyDescent="0.25">
      <c r="A47" t="s">
        <v>947</v>
      </c>
      <c r="B47">
        <f t="shared" si="0"/>
        <v>1.79</v>
      </c>
      <c r="C47">
        <f t="shared" si="4"/>
        <v>1.59</v>
      </c>
    </row>
    <row r="48" spans="1:9" x14ac:dyDescent="0.25">
      <c r="A48" t="s">
        <v>942</v>
      </c>
      <c r="B48">
        <f t="shared" si="0"/>
        <v>1.87</v>
      </c>
      <c r="C48">
        <f t="shared" si="4"/>
        <v>1.48</v>
      </c>
    </row>
    <row r="49" spans="1:3" x14ac:dyDescent="0.25">
      <c r="A49" t="s">
        <v>948</v>
      </c>
      <c r="B49">
        <f t="shared" si="0"/>
        <v>1.68</v>
      </c>
      <c r="C49">
        <f t="shared" si="4"/>
        <v>1.48</v>
      </c>
    </row>
    <row r="50" spans="1:3" x14ac:dyDescent="0.25">
      <c r="A50" t="s">
        <v>949</v>
      </c>
      <c r="B50">
        <f t="shared" si="0"/>
        <v>1.79</v>
      </c>
      <c r="C50">
        <f t="shared" si="4"/>
        <v>1.48</v>
      </c>
    </row>
    <row r="51" spans="1:3" x14ac:dyDescent="0.25">
      <c r="A51" t="s">
        <v>950</v>
      </c>
      <c r="B51">
        <f t="shared" si="0"/>
        <v>2.0499999999999998</v>
      </c>
      <c r="C51">
        <f t="shared" si="4"/>
        <v>1.85</v>
      </c>
    </row>
    <row r="52" spans="1:3" x14ac:dyDescent="0.25">
      <c r="A52" t="s">
        <v>951</v>
      </c>
      <c r="B52">
        <f t="shared" si="0"/>
        <v>2.2400000000000002</v>
      </c>
      <c r="C52">
        <f t="shared" si="4"/>
        <v>1.85</v>
      </c>
    </row>
    <row r="53" spans="1:3" x14ac:dyDescent="0.25">
      <c r="A53" t="s">
        <v>952</v>
      </c>
      <c r="B53">
        <f t="shared" si="0"/>
        <v>2.0499999999999998</v>
      </c>
      <c r="C53">
        <f t="shared" si="4"/>
        <v>1.66</v>
      </c>
    </row>
    <row r="54" spans="1:3" x14ac:dyDescent="0.25">
      <c r="A54" t="s">
        <v>953</v>
      </c>
      <c r="B54">
        <f t="shared" si="0"/>
        <v>2.2400000000000002</v>
      </c>
      <c r="C54">
        <f t="shared" si="4"/>
        <v>1.66</v>
      </c>
    </row>
    <row r="55" spans="1:3" x14ac:dyDescent="0.25">
      <c r="A55" t="s">
        <v>953</v>
      </c>
      <c r="B55">
        <f t="shared" si="0"/>
        <v>2.2400000000000002</v>
      </c>
      <c r="C55">
        <f t="shared" si="4"/>
        <v>1.66</v>
      </c>
    </row>
    <row r="56" spans="1:3" x14ac:dyDescent="0.25">
      <c r="A56" t="s">
        <v>954</v>
      </c>
      <c r="B56">
        <f t="shared" si="0"/>
        <v>2.2400000000000002</v>
      </c>
      <c r="C56">
        <f t="shared" si="4"/>
        <v>1.55</v>
      </c>
    </row>
    <row r="57" spans="1:3" x14ac:dyDescent="0.25">
      <c r="A57" t="s">
        <v>953</v>
      </c>
      <c r="B57">
        <f t="shared" si="0"/>
        <v>2.2400000000000002</v>
      </c>
      <c r="C57">
        <f t="shared" si="4"/>
        <v>1.66</v>
      </c>
    </row>
    <row r="58" spans="1:3" x14ac:dyDescent="0.25">
      <c r="A58" t="s">
        <v>950</v>
      </c>
      <c r="B58">
        <f t="shared" si="0"/>
        <v>2.0499999999999998</v>
      </c>
      <c r="C58">
        <f t="shared" si="4"/>
        <v>1.85</v>
      </c>
    </row>
    <row r="59" spans="1:3" x14ac:dyDescent="0.25">
      <c r="A59" t="s">
        <v>951</v>
      </c>
      <c r="B59">
        <f t="shared" si="0"/>
        <v>2.2400000000000002</v>
      </c>
      <c r="C59">
        <f t="shared" si="4"/>
        <v>1.85</v>
      </c>
    </row>
    <row r="60" spans="1:3" x14ac:dyDescent="0.25">
      <c r="A60" t="s">
        <v>955</v>
      </c>
      <c r="B60">
        <f t="shared" si="0"/>
        <v>2.0499999999999998</v>
      </c>
      <c r="C60">
        <f t="shared" si="4"/>
        <v>1.85</v>
      </c>
    </row>
    <row r="61" spans="1:3" x14ac:dyDescent="0.25">
      <c r="A61" t="s">
        <v>956</v>
      </c>
      <c r="B61">
        <f t="shared" si="0"/>
        <v>2.61</v>
      </c>
      <c r="C61">
        <f t="shared" si="4"/>
        <v>2.2200000000000002</v>
      </c>
    </row>
    <row r="62" spans="1:3" x14ac:dyDescent="0.25">
      <c r="A62" t="s">
        <v>956</v>
      </c>
      <c r="B62">
        <f t="shared" si="0"/>
        <v>2.61</v>
      </c>
      <c r="C62">
        <f t="shared" si="4"/>
        <v>2.2200000000000002</v>
      </c>
    </row>
    <row r="63" spans="1:3" x14ac:dyDescent="0.25">
      <c r="A63" t="s">
        <v>957</v>
      </c>
      <c r="B63">
        <f t="shared" si="0"/>
        <v>2.4300000000000002</v>
      </c>
      <c r="C63">
        <f t="shared" si="4"/>
        <v>2.2200000000000002</v>
      </c>
    </row>
    <row r="64" spans="1:3" x14ac:dyDescent="0.25">
      <c r="A64" t="s">
        <v>958</v>
      </c>
      <c r="B64">
        <f t="shared" si="0"/>
        <v>2.42</v>
      </c>
      <c r="C64">
        <f t="shared" si="4"/>
        <v>2.0299999999999998</v>
      </c>
    </row>
    <row r="65" spans="1:3" x14ac:dyDescent="0.25">
      <c r="A65" t="s">
        <v>959</v>
      </c>
      <c r="B65">
        <f t="shared" si="0"/>
        <v>2.8</v>
      </c>
      <c r="C65">
        <f t="shared" si="4"/>
        <v>2.2200000000000002</v>
      </c>
    </row>
    <row r="66" spans="1:3" x14ac:dyDescent="0.25">
      <c r="A66" t="s">
        <v>960</v>
      </c>
      <c r="B66">
        <f t="shared" ref="B66:B129" si="9">+VALUE(LEFT(A66,7))</f>
        <v>2.8</v>
      </c>
      <c r="C66">
        <f t="shared" si="4"/>
        <v>2.4</v>
      </c>
    </row>
    <row r="67" spans="1:3" x14ac:dyDescent="0.25">
      <c r="A67" t="s">
        <v>961</v>
      </c>
      <c r="B67">
        <f t="shared" si="9"/>
        <v>2.91</v>
      </c>
      <c r="C67">
        <f t="shared" si="4"/>
        <v>2.2200000000000002</v>
      </c>
    </row>
    <row r="68" spans="1:3" x14ac:dyDescent="0.25">
      <c r="A68" t="s">
        <v>962</v>
      </c>
      <c r="B68">
        <f t="shared" si="9"/>
        <v>2.5</v>
      </c>
      <c r="C68">
        <f t="shared" si="4"/>
        <v>2.0299999999999998</v>
      </c>
    </row>
    <row r="69" spans="1:3" x14ac:dyDescent="0.25">
      <c r="A69" t="s">
        <v>963</v>
      </c>
      <c r="B69">
        <f t="shared" si="9"/>
        <v>2.61</v>
      </c>
      <c r="C69">
        <f t="shared" si="4"/>
        <v>2.4</v>
      </c>
    </row>
    <row r="70" spans="1:3" x14ac:dyDescent="0.25">
      <c r="A70" t="s">
        <v>964</v>
      </c>
      <c r="B70">
        <f t="shared" si="9"/>
        <v>2.42</v>
      </c>
      <c r="C70">
        <f t="shared" si="4"/>
        <v>2.2200000000000002</v>
      </c>
    </row>
    <row r="71" spans="1:3" x14ac:dyDescent="0.25">
      <c r="A71" t="s">
        <v>965</v>
      </c>
      <c r="B71">
        <f t="shared" si="9"/>
        <v>-1.1200000000000001</v>
      </c>
      <c r="C71">
        <f t="shared" ref="C71:C129" si="10">+VALUE(MID(A71,9,9))</f>
        <v>-0.75</v>
      </c>
    </row>
    <row r="72" spans="1:3" x14ac:dyDescent="0.25">
      <c r="A72" t="s">
        <v>966</v>
      </c>
      <c r="B72">
        <f t="shared" si="9"/>
        <v>-0.82</v>
      </c>
      <c r="C72">
        <f t="shared" si="10"/>
        <v>-0.82</v>
      </c>
    </row>
    <row r="73" spans="1:3" x14ac:dyDescent="0.25">
      <c r="A73" t="s">
        <v>967</v>
      </c>
      <c r="B73">
        <f t="shared" si="9"/>
        <v>-1.05</v>
      </c>
      <c r="C73">
        <f t="shared" si="10"/>
        <v>-0.93</v>
      </c>
    </row>
    <row r="74" spans="1:3" x14ac:dyDescent="0.25">
      <c r="A74" t="s">
        <v>968</v>
      </c>
      <c r="B74">
        <f t="shared" si="9"/>
        <v>-1.1200000000000001</v>
      </c>
      <c r="C74">
        <f t="shared" si="10"/>
        <v>-0.93</v>
      </c>
    </row>
    <row r="75" spans="1:3" x14ac:dyDescent="0.25">
      <c r="A75" t="s">
        <v>969</v>
      </c>
      <c r="B75">
        <f t="shared" si="9"/>
        <v>-1.1200000000000001</v>
      </c>
      <c r="C75">
        <f t="shared" si="10"/>
        <v>-0.56000000000000005</v>
      </c>
    </row>
    <row r="76" spans="1:3" x14ac:dyDescent="0.25">
      <c r="A76" t="s">
        <v>970</v>
      </c>
      <c r="B76">
        <f t="shared" si="9"/>
        <v>-1.1200000000000001</v>
      </c>
      <c r="C76">
        <f t="shared" si="10"/>
        <v>-0.63</v>
      </c>
    </row>
    <row r="77" spans="1:3" x14ac:dyDescent="0.25">
      <c r="A77" t="s">
        <v>969</v>
      </c>
      <c r="B77">
        <f t="shared" si="9"/>
        <v>-1.1200000000000001</v>
      </c>
      <c r="C77">
        <f t="shared" si="10"/>
        <v>-0.56000000000000005</v>
      </c>
    </row>
    <row r="78" spans="1:3" x14ac:dyDescent="0.25">
      <c r="A78" t="s">
        <v>965</v>
      </c>
      <c r="B78">
        <f t="shared" si="9"/>
        <v>-1.1200000000000001</v>
      </c>
      <c r="C78">
        <f t="shared" si="10"/>
        <v>-0.75</v>
      </c>
    </row>
    <row r="79" spans="1:3" x14ac:dyDescent="0.25">
      <c r="A79" t="s">
        <v>969</v>
      </c>
      <c r="B79">
        <f t="shared" si="9"/>
        <v>-1.1200000000000001</v>
      </c>
      <c r="C79">
        <f t="shared" si="10"/>
        <v>-0.56000000000000005</v>
      </c>
    </row>
    <row r="80" spans="1:3" x14ac:dyDescent="0.25">
      <c r="A80" t="s">
        <v>971</v>
      </c>
      <c r="B80">
        <f t="shared" si="9"/>
        <v>-0.93</v>
      </c>
      <c r="C80">
        <f t="shared" si="10"/>
        <v>-0.56000000000000005</v>
      </c>
    </row>
    <row r="81" spans="1:3" x14ac:dyDescent="0.25">
      <c r="A81" t="s">
        <v>968</v>
      </c>
      <c r="B81">
        <f t="shared" si="9"/>
        <v>-1.1200000000000001</v>
      </c>
      <c r="C81">
        <f t="shared" si="10"/>
        <v>-0.93</v>
      </c>
    </row>
    <row r="82" spans="1:3" x14ac:dyDescent="0.25">
      <c r="A82" t="s">
        <v>968</v>
      </c>
      <c r="B82">
        <f t="shared" si="9"/>
        <v>-1.1200000000000001</v>
      </c>
      <c r="C82">
        <f t="shared" si="10"/>
        <v>-0.93</v>
      </c>
    </row>
    <row r="83" spans="1:3" x14ac:dyDescent="0.25">
      <c r="A83" t="s">
        <v>968</v>
      </c>
      <c r="B83">
        <f t="shared" si="9"/>
        <v>-1.1200000000000001</v>
      </c>
      <c r="C83">
        <f t="shared" si="10"/>
        <v>-0.93</v>
      </c>
    </row>
    <row r="84" spans="1:3" x14ac:dyDescent="0.25">
      <c r="A84" t="s">
        <v>968</v>
      </c>
      <c r="B84">
        <f t="shared" si="9"/>
        <v>-1.1200000000000001</v>
      </c>
      <c r="C84">
        <f t="shared" si="10"/>
        <v>-0.93</v>
      </c>
    </row>
    <row r="85" spans="1:3" x14ac:dyDescent="0.25">
      <c r="A85" t="s">
        <v>968</v>
      </c>
      <c r="B85">
        <f t="shared" si="9"/>
        <v>-1.1200000000000001</v>
      </c>
      <c r="C85">
        <f t="shared" si="10"/>
        <v>-0.93</v>
      </c>
    </row>
    <row r="86" spans="1:3" x14ac:dyDescent="0.25">
      <c r="A86" t="s">
        <v>968</v>
      </c>
      <c r="B86">
        <f t="shared" si="9"/>
        <v>-1.1200000000000001</v>
      </c>
      <c r="C86">
        <f t="shared" si="10"/>
        <v>-0.93</v>
      </c>
    </row>
    <row r="87" spans="1:3" x14ac:dyDescent="0.25">
      <c r="A87" t="s">
        <v>968</v>
      </c>
      <c r="B87">
        <f t="shared" si="9"/>
        <v>-1.1200000000000001</v>
      </c>
      <c r="C87">
        <f t="shared" si="10"/>
        <v>-0.93</v>
      </c>
    </row>
    <row r="88" spans="1:3" x14ac:dyDescent="0.25">
      <c r="A88" t="s">
        <v>968</v>
      </c>
      <c r="B88">
        <f t="shared" si="9"/>
        <v>-1.1200000000000001</v>
      </c>
      <c r="C88">
        <f t="shared" si="10"/>
        <v>-0.93</v>
      </c>
    </row>
    <row r="89" spans="1:3" x14ac:dyDescent="0.25">
      <c r="A89" t="s">
        <v>968</v>
      </c>
      <c r="B89">
        <f t="shared" si="9"/>
        <v>-1.1200000000000001</v>
      </c>
      <c r="C89">
        <f t="shared" si="10"/>
        <v>-0.93</v>
      </c>
    </row>
    <row r="90" spans="1:3" x14ac:dyDescent="0.25">
      <c r="A90" t="s">
        <v>972</v>
      </c>
      <c r="B90">
        <f t="shared" si="9"/>
        <v>-1.1200000000000001</v>
      </c>
      <c r="C90">
        <f t="shared" si="10"/>
        <v>-0.93</v>
      </c>
    </row>
    <row r="91" spans="1:3" x14ac:dyDescent="0.25">
      <c r="A91" t="s">
        <v>973</v>
      </c>
      <c r="B91">
        <f t="shared" si="9"/>
        <v>-1.49</v>
      </c>
      <c r="C91">
        <f t="shared" si="10"/>
        <v>-0.93</v>
      </c>
    </row>
    <row r="92" spans="1:3" x14ac:dyDescent="0.25">
      <c r="A92" t="s">
        <v>973</v>
      </c>
      <c r="B92">
        <f t="shared" si="9"/>
        <v>-1.49</v>
      </c>
      <c r="C92">
        <f t="shared" si="10"/>
        <v>-0.93</v>
      </c>
    </row>
    <row r="93" spans="1:3" x14ac:dyDescent="0.25">
      <c r="A93" t="s">
        <v>973</v>
      </c>
      <c r="B93">
        <f t="shared" si="9"/>
        <v>-1.49</v>
      </c>
      <c r="C93">
        <f t="shared" si="10"/>
        <v>-0.93</v>
      </c>
    </row>
    <row r="94" spans="1:3" x14ac:dyDescent="0.25">
      <c r="A94" t="s">
        <v>974</v>
      </c>
      <c r="B94">
        <f t="shared" si="9"/>
        <v>-1.49</v>
      </c>
      <c r="C94">
        <f t="shared" si="10"/>
        <v>-1.1200000000000001</v>
      </c>
    </row>
    <row r="95" spans="1:3" x14ac:dyDescent="0.25">
      <c r="A95" t="s">
        <v>974</v>
      </c>
      <c r="B95">
        <f t="shared" si="9"/>
        <v>-1.49</v>
      </c>
      <c r="C95">
        <f t="shared" si="10"/>
        <v>-1.1200000000000001</v>
      </c>
    </row>
    <row r="96" spans="1:3" x14ac:dyDescent="0.25">
      <c r="A96" t="s">
        <v>974</v>
      </c>
      <c r="B96">
        <f t="shared" si="9"/>
        <v>-1.49</v>
      </c>
      <c r="C96">
        <f t="shared" si="10"/>
        <v>-1.1200000000000001</v>
      </c>
    </row>
    <row r="97" spans="1:3" x14ac:dyDescent="0.25">
      <c r="A97" t="s">
        <v>973</v>
      </c>
      <c r="B97">
        <f t="shared" si="9"/>
        <v>-1.49</v>
      </c>
      <c r="C97">
        <f t="shared" si="10"/>
        <v>-0.93</v>
      </c>
    </row>
    <row r="98" spans="1:3" x14ac:dyDescent="0.25">
      <c r="A98" t="s">
        <v>974</v>
      </c>
      <c r="B98">
        <f t="shared" si="9"/>
        <v>-1.49</v>
      </c>
      <c r="C98">
        <f t="shared" si="10"/>
        <v>-1.1200000000000001</v>
      </c>
    </row>
    <row r="99" spans="1:3" x14ac:dyDescent="0.25">
      <c r="A99" t="s">
        <v>975</v>
      </c>
      <c r="B99">
        <f t="shared" si="9"/>
        <v>-1.49</v>
      </c>
      <c r="C99">
        <f t="shared" si="10"/>
        <v>-1.3</v>
      </c>
    </row>
    <row r="100" spans="1:3" x14ac:dyDescent="0.25">
      <c r="A100" t="s">
        <v>976</v>
      </c>
      <c r="B100">
        <f t="shared" si="9"/>
        <v>-1.49</v>
      </c>
      <c r="C100">
        <f t="shared" si="10"/>
        <v>-1.1200000000000001</v>
      </c>
    </row>
    <row r="101" spans="1:3" x14ac:dyDescent="0.25">
      <c r="A101" t="s">
        <v>977</v>
      </c>
      <c r="B101">
        <f t="shared" si="9"/>
        <v>-1.87</v>
      </c>
      <c r="C101">
        <f t="shared" si="10"/>
        <v>-1.3</v>
      </c>
    </row>
    <row r="102" spans="1:3" x14ac:dyDescent="0.25">
      <c r="A102" t="s">
        <v>977</v>
      </c>
      <c r="B102">
        <f t="shared" si="9"/>
        <v>-1.87</v>
      </c>
      <c r="C102">
        <f t="shared" si="10"/>
        <v>-1.3</v>
      </c>
    </row>
    <row r="103" spans="1:3" x14ac:dyDescent="0.25">
      <c r="A103" t="s">
        <v>975</v>
      </c>
      <c r="B103">
        <f t="shared" si="9"/>
        <v>-1.49</v>
      </c>
      <c r="C103">
        <f t="shared" si="10"/>
        <v>-1.3</v>
      </c>
    </row>
    <row r="104" spans="1:3" x14ac:dyDescent="0.25">
      <c r="A104" t="s">
        <v>977</v>
      </c>
      <c r="B104">
        <f t="shared" si="9"/>
        <v>-1.87</v>
      </c>
      <c r="C104">
        <f t="shared" si="10"/>
        <v>-1.3</v>
      </c>
    </row>
    <row r="105" spans="1:3" x14ac:dyDescent="0.25">
      <c r="A105" t="s">
        <v>978</v>
      </c>
      <c r="B105">
        <f t="shared" si="9"/>
        <v>-1.68</v>
      </c>
      <c r="C105">
        <f t="shared" si="10"/>
        <v>-1.3</v>
      </c>
    </row>
    <row r="106" spans="1:3" x14ac:dyDescent="0.25">
      <c r="A106" t="s">
        <v>978</v>
      </c>
      <c r="B106">
        <f t="shared" si="9"/>
        <v>-1.68</v>
      </c>
      <c r="C106">
        <f t="shared" si="10"/>
        <v>-1.3</v>
      </c>
    </row>
    <row r="107" spans="1:3" x14ac:dyDescent="0.25">
      <c r="A107" t="s">
        <v>979</v>
      </c>
      <c r="B107">
        <f t="shared" si="9"/>
        <v>-1.68</v>
      </c>
      <c r="C107">
        <f t="shared" si="10"/>
        <v>-1.49</v>
      </c>
    </row>
    <row r="108" spans="1:3" x14ac:dyDescent="0.25">
      <c r="A108" t="s">
        <v>977</v>
      </c>
      <c r="B108">
        <f t="shared" si="9"/>
        <v>-1.87</v>
      </c>
      <c r="C108">
        <f t="shared" si="10"/>
        <v>-1.3</v>
      </c>
    </row>
    <row r="109" spans="1:3" x14ac:dyDescent="0.25">
      <c r="A109" t="s">
        <v>977</v>
      </c>
      <c r="B109">
        <f t="shared" si="9"/>
        <v>-1.87</v>
      </c>
      <c r="C109">
        <f t="shared" si="10"/>
        <v>-1.3</v>
      </c>
    </row>
    <row r="110" spans="1:3" x14ac:dyDescent="0.25">
      <c r="A110" t="s">
        <v>980</v>
      </c>
      <c r="B110">
        <f t="shared" si="9"/>
        <v>-1.87</v>
      </c>
      <c r="C110">
        <f t="shared" si="10"/>
        <v>-1.3</v>
      </c>
    </row>
    <row r="111" spans="1:3" x14ac:dyDescent="0.25">
      <c r="A111" t="s">
        <v>981</v>
      </c>
      <c r="B111">
        <f t="shared" si="9"/>
        <v>-2.2400000000000002</v>
      </c>
      <c r="C111">
        <f t="shared" si="10"/>
        <v>-1.49</v>
      </c>
    </row>
    <row r="112" spans="1:3" x14ac:dyDescent="0.25">
      <c r="A112" t="s">
        <v>982</v>
      </c>
      <c r="B112">
        <f t="shared" si="9"/>
        <v>-1.87</v>
      </c>
      <c r="C112">
        <f t="shared" si="10"/>
        <v>-1.49</v>
      </c>
    </row>
    <row r="113" spans="1:3" x14ac:dyDescent="0.25">
      <c r="A113" t="s">
        <v>983</v>
      </c>
      <c r="B113">
        <f t="shared" si="9"/>
        <v>-2.0499999999999998</v>
      </c>
      <c r="C113">
        <f t="shared" si="10"/>
        <v>-1.49</v>
      </c>
    </row>
    <row r="114" spans="1:3" x14ac:dyDescent="0.25">
      <c r="A114" t="s">
        <v>984</v>
      </c>
      <c r="B114">
        <f t="shared" si="9"/>
        <v>-2.17</v>
      </c>
      <c r="C114">
        <f t="shared" si="10"/>
        <v>-1.67</v>
      </c>
    </row>
    <row r="115" spans="1:3" x14ac:dyDescent="0.25">
      <c r="A115" t="s">
        <v>983</v>
      </c>
      <c r="B115">
        <f t="shared" si="9"/>
        <v>-2.0499999999999998</v>
      </c>
      <c r="C115">
        <f t="shared" si="10"/>
        <v>-1.49</v>
      </c>
    </row>
    <row r="116" spans="1:3" x14ac:dyDescent="0.25">
      <c r="A116" t="s">
        <v>981</v>
      </c>
      <c r="B116">
        <f t="shared" si="9"/>
        <v>-2.2400000000000002</v>
      </c>
      <c r="C116">
        <f t="shared" si="10"/>
        <v>-1.49</v>
      </c>
    </row>
    <row r="117" spans="1:3" x14ac:dyDescent="0.25">
      <c r="A117" t="s">
        <v>981</v>
      </c>
      <c r="B117">
        <f t="shared" si="9"/>
        <v>-2.2400000000000002</v>
      </c>
      <c r="C117">
        <f t="shared" si="10"/>
        <v>-1.49</v>
      </c>
    </row>
    <row r="118" spans="1:3" x14ac:dyDescent="0.25">
      <c r="A118" t="s">
        <v>981</v>
      </c>
      <c r="B118">
        <f t="shared" si="9"/>
        <v>-2.2400000000000002</v>
      </c>
      <c r="C118">
        <f t="shared" si="10"/>
        <v>-1.49</v>
      </c>
    </row>
    <row r="119" spans="1:3" x14ac:dyDescent="0.25">
      <c r="A119" t="s">
        <v>983</v>
      </c>
      <c r="B119">
        <f t="shared" si="9"/>
        <v>-2.0499999999999998</v>
      </c>
      <c r="C119">
        <f t="shared" si="10"/>
        <v>-1.49</v>
      </c>
    </row>
    <row r="120" spans="1:3" x14ac:dyDescent="0.25">
      <c r="A120" t="s">
        <v>985</v>
      </c>
      <c r="B120">
        <f t="shared" si="9"/>
        <v>-2.2400000000000002</v>
      </c>
      <c r="C120">
        <f t="shared" si="10"/>
        <v>-1.6</v>
      </c>
    </row>
    <row r="121" spans="1:3" x14ac:dyDescent="0.25">
      <c r="A121" t="s">
        <v>986</v>
      </c>
      <c r="B121">
        <f t="shared" si="9"/>
        <v>-2.54</v>
      </c>
      <c r="C121">
        <f t="shared" si="10"/>
        <v>-2.04</v>
      </c>
    </row>
    <row r="122" spans="1:3" x14ac:dyDescent="0.25">
      <c r="A122" t="s">
        <v>987</v>
      </c>
      <c r="B122">
        <f t="shared" si="9"/>
        <v>-2.62</v>
      </c>
      <c r="C122">
        <f t="shared" si="10"/>
        <v>-2.23</v>
      </c>
    </row>
    <row r="123" spans="1:3" x14ac:dyDescent="0.25">
      <c r="A123" t="s">
        <v>988</v>
      </c>
      <c r="B123">
        <f t="shared" si="9"/>
        <v>-2.62</v>
      </c>
      <c r="C123">
        <f t="shared" si="10"/>
        <v>-2.04</v>
      </c>
    </row>
    <row r="124" spans="1:3" x14ac:dyDescent="0.25">
      <c r="A124" t="s">
        <v>988</v>
      </c>
      <c r="B124">
        <f t="shared" si="9"/>
        <v>-2.62</v>
      </c>
      <c r="C124">
        <f t="shared" si="10"/>
        <v>-2.04</v>
      </c>
    </row>
    <row r="125" spans="1:3" x14ac:dyDescent="0.25">
      <c r="A125" t="s">
        <v>989</v>
      </c>
      <c r="B125">
        <f t="shared" si="9"/>
        <v>-2.62</v>
      </c>
      <c r="C125">
        <f t="shared" si="10"/>
        <v>-1.86</v>
      </c>
    </row>
    <row r="126" spans="1:3" x14ac:dyDescent="0.25">
      <c r="A126" t="s">
        <v>988</v>
      </c>
      <c r="B126">
        <f t="shared" si="9"/>
        <v>-2.62</v>
      </c>
      <c r="C126">
        <f t="shared" si="10"/>
        <v>-2.04</v>
      </c>
    </row>
    <row r="127" spans="1:3" x14ac:dyDescent="0.25">
      <c r="A127" t="s">
        <v>990</v>
      </c>
      <c r="B127">
        <f t="shared" si="9"/>
        <v>-2.62</v>
      </c>
      <c r="C127">
        <f t="shared" si="10"/>
        <v>-1.93</v>
      </c>
    </row>
    <row r="128" spans="1:3" x14ac:dyDescent="0.25">
      <c r="A128" t="s">
        <v>991</v>
      </c>
      <c r="B128">
        <f t="shared" si="9"/>
        <v>-2.4300000000000002</v>
      </c>
      <c r="C128">
        <f t="shared" si="10"/>
        <v>-2.04</v>
      </c>
    </row>
    <row r="129" spans="1:3" x14ac:dyDescent="0.25">
      <c r="A129" t="s">
        <v>992</v>
      </c>
      <c r="B129">
        <f t="shared" si="9"/>
        <v>-2.5</v>
      </c>
      <c r="C129">
        <f t="shared" si="10"/>
        <v>-2.04</v>
      </c>
    </row>
    <row r="130" spans="1:3" x14ac:dyDescent="0.25">
      <c r="A130" t="s">
        <v>989</v>
      </c>
      <c r="B130">
        <f>+VALUE(LEFT(A130,7))</f>
        <v>-2.62</v>
      </c>
      <c r="C130">
        <f>+VALUE(MID(A130,9,9))</f>
        <v>-1.86</v>
      </c>
    </row>
  </sheetData>
  <sortState ref="D20:D32">
    <sortCondition descending="1" ref="D32"/>
  </sortState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F10" workbookViewId="0">
      <selection activeCell="K9" sqref="K9:K10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997</v>
      </c>
      <c r="B1">
        <f>+VALUE(LEFT(A1,7))</f>
        <v>4.3099999999999996</v>
      </c>
      <c r="C1">
        <f>+VALUE(MID(A1,9,9))</f>
        <v>8.83</v>
      </c>
      <c r="D1">
        <f>+AVERAGE(B1:B5)</f>
        <v>4.2539999999999996</v>
      </c>
      <c r="E1" t="s">
        <v>879</v>
      </c>
      <c r="F1" t="s">
        <v>878</v>
      </c>
    </row>
    <row r="2" spans="1:12" x14ac:dyDescent="0.25">
      <c r="A2" t="s">
        <v>997</v>
      </c>
      <c r="B2">
        <f t="shared" ref="B2:B40" si="0">+VALUE(LEFT(A2,7))</f>
        <v>4.3099999999999996</v>
      </c>
      <c r="C2">
        <f t="shared" ref="C2:C40" si="1">+VALUE(MID(A2,9,9))</f>
        <v>8.83</v>
      </c>
      <c r="E2">
        <v>4.4000000000000004</v>
      </c>
      <c r="F2">
        <f t="shared" ref="F2:F41" si="2">B1</f>
        <v>4.3099999999999996</v>
      </c>
      <c r="K2" t="s">
        <v>880</v>
      </c>
    </row>
    <row r="3" spans="1:12" x14ac:dyDescent="0.25">
      <c r="A3" t="s">
        <v>998</v>
      </c>
      <c r="B3">
        <f t="shared" si="0"/>
        <v>4.47</v>
      </c>
      <c r="C3">
        <f t="shared" si="1"/>
        <v>8.52</v>
      </c>
      <c r="F3">
        <f t="shared" si="2"/>
        <v>4.3099999999999996</v>
      </c>
      <c r="J3">
        <v>0</v>
      </c>
      <c r="K3">
        <f>+D1</f>
        <v>4.2539999999999996</v>
      </c>
      <c r="L3">
        <v>4.4000000000000004</v>
      </c>
    </row>
    <row r="4" spans="1:12" x14ac:dyDescent="0.25">
      <c r="A4" t="s">
        <v>999</v>
      </c>
      <c r="B4">
        <f t="shared" si="0"/>
        <v>3.87</v>
      </c>
      <c r="C4">
        <f t="shared" si="1"/>
        <v>9.85</v>
      </c>
      <c r="F4">
        <f t="shared" si="2"/>
        <v>4.47</v>
      </c>
      <c r="J4">
        <v>45</v>
      </c>
      <c r="K4">
        <f>+D6</f>
        <v>4.2539999999999996</v>
      </c>
      <c r="L4">
        <v>4.4000000000000004</v>
      </c>
    </row>
    <row r="5" spans="1:12" x14ac:dyDescent="0.25">
      <c r="A5" t="s">
        <v>1000</v>
      </c>
      <c r="B5">
        <f t="shared" si="0"/>
        <v>4.3099999999999996</v>
      </c>
      <c r="C5">
        <f t="shared" si="1"/>
        <v>8.83</v>
      </c>
      <c r="F5">
        <f t="shared" si="2"/>
        <v>3.87</v>
      </c>
      <c r="J5">
        <v>90</v>
      </c>
      <c r="K5">
        <f>+D11</f>
        <v>3.2880000000000003</v>
      </c>
      <c r="L5">
        <v>4.4000000000000004</v>
      </c>
    </row>
    <row r="6" spans="1:12" x14ac:dyDescent="0.25">
      <c r="A6" t="s">
        <v>1001</v>
      </c>
      <c r="B6">
        <f t="shared" si="0"/>
        <v>4.1500000000000004</v>
      </c>
      <c r="C6">
        <f t="shared" si="1"/>
        <v>45.8</v>
      </c>
      <c r="D6">
        <f>+AVERAGE(B6:B10)</f>
        <v>4.2539999999999996</v>
      </c>
      <c r="F6">
        <f t="shared" si="2"/>
        <v>4.3099999999999996</v>
      </c>
      <c r="J6">
        <v>135</v>
      </c>
      <c r="K6">
        <f>+D16</f>
        <v>4.3400000000000007</v>
      </c>
      <c r="L6">
        <v>4.4000000000000004</v>
      </c>
    </row>
    <row r="7" spans="1:12" x14ac:dyDescent="0.25">
      <c r="A7" t="s">
        <v>1002</v>
      </c>
      <c r="B7">
        <f t="shared" si="0"/>
        <v>4.3899999999999997</v>
      </c>
      <c r="C7">
        <f t="shared" si="1"/>
        <v>43.91</v>
      </c>
      <c r="F7">
        <f t="shared" si="2"/>
        <v>4.1500000000000004</v>
      </c>
      <c r="J7">
        <v>180</v>
      </c>
      <c r="K7">
        <f>+D21</f>
        <v>3.9840000000000004</v>
      </c>
      <c r="L7">
        <v>4.4000000000000004</v>
      </c>
    </row>
    <row r="8" spans="1:12" x14ac:dyDescent="0.25">
      <c r="A8" t="s">
        <v>1003</v>
      </c>
      <c r="B8">
        <f t="shared" si="0"/>
        <v>4.0999999999999996</v>
      </c>
      <c r="C8">
        <f t="shared" si="1"/>
        <v>39.549999999999997</v>
      </c>
      <c r="F8">
        <f t="shared" si="2"/>
        <v>4.3899999999999997</v>
      </c>
      <c r="J8">
        <v>225</v>
      </c>
      <c r="K8">
        <f>+D26</f>
        <v>3.9799999999999995</v>
      </c>
      <c r="L8">
        <v>4.4000000000000004</v>
      </c>
    </row>
    <row r="9" spans="1:12" x14ac:dyDescent="0.25">
      <c r="A9" t="s">
        <v>1002</v>
      </c>
      <c r="B9">
        <f t="shared" si="0"/>
        <v>4.3899999999999997</v>
      </c>
      <c r="C9">
        <f t="shared" si="1"/>
        <v>43.91</v>
      </c>
      <c r="F9">
        <f t="shared" si="2"/>
        <v>4.0999999999999996</v>
      </c>
      <c r="J9">
        <v>270</v>
      </c>
      <c r="K9">
        <f>+D31</f>
        <v>3.4140000000000001</v>
      </c>
      <c r="L9">
        <v>4.4000000000000004</v>
      </c>
    </row>
    <row r="10" spans="1:12" x14ac:dyDescent="0.25">
      <c r="A10" t="s">
        <v>1004</v>
      </c>
      <c r="B10">
        <f t="shared" si="0"/>
        <v>4.24</v>
      </c>
      <c r="C10">
        <f t="shared" si="1"/>
        <v>41.77</v>
      </c>
      <c r="F10">
        <f t="shared" si="2"/>
        <v>4.3899999999999997</v>
      </c>
      <c r="J10">
        <v>315</v>
      </c>
      <c r="K10">
        <f>+D36</f>
        <v>4.4820000000000011</v>
      </c>
      <c r="L10">
        <v>4.4000000000000004</v>
      </c>
    </row>
    <row r="11" spans="1:12" x14ac:dyDescent="0.25">
      <c r="A11" t="s">
        <v>1005</v>
      </c>
      <c r="B11">
        <f t="shared" si="0"/>
        <v>3.34</v>
      </c>
      <c r="C11">
        <f t="shared" si="1"/>
        <v>103.02</v>
      </c>
      <c r="D11">
        <f>+AVERAGE(B11:B15)</f>
        <v>3.2880000000000003</v>
      </c>
      <c r="F11">
        <f t="shared" si="2"/>
        <v>4.24</v>
      </c>
    </row>
    <row r="12" spans="1:12" x14ac:dyDescent="0.25">
      <c r="A12" t="s">
        <v>1006</v>
      </c>
      <c r="B12">
        <f t="shared" si="0"/>
        <v>3.29</v>
      </c>
      <c r="C12">
        <f t="shared" si="1"/>
        <v>96.53</v>
      </c>
      <c r="F12">
        <f t="shared" si="2"/>
        <v>3.34</v>
      </c>
    </row>
    <row r="13" spans="1:12" x14ac:dyDescent="0.25">
      <c r="A13" t="s">
        <v>1007</v>
      </c>
      <c r="B13">
        <f t="shared" si="0"/>
        <v>3.33</v>
      </c>
      <c r="C13">
        <f t="shared" si="1"/>
        <v>101.21</v>
      </c>
      <c r="F13">
        <f t="shared" si="2"/>
        <v>3.29</v>
      </c>
    </row>
    <row r="14" spans="1:12" x14ac:dyDescent="0.25">
      <c r="A14" t="s">
        <v>1008</v>
      </c>
      <c r="B14">
        <f t="shared" si="0"/>
        <v>3.09</v>
      </c>
      <c r="C14">
        <f t="shared" si="1"/>
        <v>100.05</v>
      </c>
      <c r="F14">
        <f t="shared" si="2"/>
        <v>3.33</v>
      </c>
    </row>
    <row r="15" spans="1:12" x14ac:dyDescent="0.25">
      <c r="A15" t="s">
        <v>1009</v>
      </c>
      <c r="B15">
        <f t="shared" si="0"/>
        <v>3.39</v>
      </c>
      <c r="C15">
        <f t="shared" si="1"/>
        <v>105.71</v>
      </c>
      <c r="F15">
        <f t="shared" si="2"/>
        <v>3.09</v>
      </c>
    </row>
    <row r="16" spans="1:12" x14ac:dyDescent="0.25">
      <c r="A16" t="s">
        <v>1010</v>
      </c>
      <c r="B16">
        <f t="shared" si="0"/>
        <v>4.22</v>
      </c>
      <c r="C16">
        <f t="shared" si="1"/>
        <v>145.47999999999999</v>
      </c>
      <c r="D16">
        <f>+AVERAGE(B16:B20)</f>
        <v>4.3400000000000007</v>
      </c>
      <c r="F16">
        <f t="shared" si="2"/>
        <v>3.39</v>
      </c>
    </row>
    <row r="17" spans="1:21" x14ac:dyDescent="0.25">
      <c r="A17" t="s">
        <v>1011</v>
      </c>
      <c r="B17">
        <f t="shared" si="0"/>
        <v>4.3099999999999996</v>
      </c>
      <c r="C17">
        <f t="shared" si="1"/>
        <v>147.6</v>
      </c>
      <c r="F17">
        <f t="shared" si="2"/>
        <v>4.22</v>
      </c>
      <c r="U17" s="14" t="s">
        <v>919</v>
      </c>
    </row>
    <row r="18" spans="1:21" x14ac:dyDescent="0.25">
      <c r="A18" t="s">
        <v>1012</v>
      </c>
      <c r="B18">
        <f t="shared" si="0"/>
        <v>4.3600000000000003</v>
      </c>
      <c r="C18">
        <f t="shared" si="1"/>
        <v>146.63999999999999</v>
      </c>
      <c r="F18">
        <f t="shared" si="2"/>
        <v>4.3099999999999996</v>
      </c>
      <c r="U18" s="14" t="s">
        <v>920</v>
      </c>
    </row>
    <row r="19" spans="1:21" x14ac:dyDescent="0.25">
      <c r="A19" t="s">
        <v>1013</v>
      </c>
      <c r="B19">
        <f t="shared" si="0"/>
        <v>4.24</v>
      </c>
      <c r="C19">
        <f t="shared" si="1"/>
        <v>149.06</v>
      </c>
      <c r="F19">
        <f t="shared" si="2"/>
        <v>4.3600000000000003</v>
      </c>
    </row>
    <row r="20" spans="1:21" x14ac:dyDescent="0.25">
      <c r="A20" t="s">
        <v>1014</v>
      </c>
      <c r="B20">
        <f t="shared" si="0"/>
        <v>4.57</v>
      </c>
      <c r="C20">
        <f t="shared" si="1"/>
        <v>145.13</v>
      </c>
      <c r="F20">
        <f t="shared" si="2"/>
        <v>4.24</v>
      </c>
      <c r="U20" t="s">
        <v>921</v>
      </c>
    </row>
    <row r="21" spans="1:21" x14ac:dyDescent="0.25">
      <c r="A21" t="s">
        <v>1015</v>
      </c>
      <c r="B21">
        <f t="shared" si="0"/>
        <v>3.97</v>
      </c>
      <c r="C21">
        <f t="shared" si="1"/>
        <v>189.27</v>
      </c>
      <c r="D21">
        <f>+AVERAGE(B21:B25)</f>
        <v>3.9840000000000004</v>
      </c>
      <c r="F21">
        <f t="shared" si="2"/>
        <v>4.57</v>
      </c>
    </row>
    <row r="22" spans="1:21" x14ac:dyDescent="0.25">
      <c r="A22" t="s">
        <v>1016</v>
      </c>
      <c r="B22">
        <f t="shared" si="0"/>
        <v>3.94</v>
      </c>
      <c r="C22">
        <f t="shared" si="1"/>
        <v>186.15</v>
      </c>
      <c r="F22">
        <f t="shared" si="2"/>
        <v>3.97</v>
      </c>
    </row>
    <row r="23" spans="1:21" x14ac:dyDescent="0.25">
      <c r="A23" t="s">
        <v>1017</v>
      </c>
      <c r="B23">
        <f t="shared" si="0"/>
        <v>4.1100000000000003</v>
      </c>
      <c r="C23">
        <f t="shared" si="1"/>
        <v>187.74</v>
      </c>
      <c r="F23">
        <f t="shared" si="2"/>
        <v>3.94</v>
      </c>
    </row>
    <row r="24" spans="1:21" x14ac:dyDescent="0.25">
      <c r="A24" t="s">
        <v>1018</v>
      </c>
      <c r="B24">
        <f t="shared" si="0"/>
        <v>3.96</v>
      </c>
      <c r="C24">
        <f t="shared" si="1"/>
        <v>189.28</v>
      </c>
      <c r="F24">
        <f t="shared" si="2"/>
        <v>4.1100000000000003</v>
      </c>
    </row>
    <row r="25" spans="1:21" x14ac:dyDescent="0.25">
      <c r="A25" t="s">
        <v>1019</v>
      </c>
      <c r="B25">
        <f t="shared" si="0"/>
        <v>3.94</v>
      </c>
      <c r="C25">
        <f t="shared" si="1"/>
        <v>186.15</v>
      </c>
      <c r="F25">
        <f t="shared" si="2"/>
        <v>3.96</v>
      </c>
    </row>
    <row r="26" spans="1:21" x14ac:dyDescent="0.25">
      <c r="A26" t="s">
        <v>1020</v>
      </c>
      <c r="B26">
        <f t="shared" si="0"/>
        <v>3.69</v>
      </c>
      <c r="C26">
        <f t="shared" si="1"/>
        <v>226.32</v>
      </c>
      <c r="D26">
        <f>+AVERAGE(B26:B30)</f>
        <v>3.9799999999999995</v>
      </c>
      <c r="F26">
        <f t="shared" si="2"/>
        <v>3.94</v>
      </c>
    </row>
    <row r="27" spans="1:21" x14ac:dyDescent="0.25">
      <c r="A27" t="s">
        <v>1021</v>
      </c>
      <c r="B27">
        <f t="shared" si="0"/>
        <v>4.1399999999999997</v>
      </c>
      <c r="C27">
        <f t="shared" si="1"/>
        <v>226.88</v>
      </c>
      <c r="F27">
        <f t="shared" si="2"/>
        <v>3.69</v>
      </c>
    </row>
    <row r="28" spans="1:21" x14ac:dyDescent="0.25">
      <c r="A28" t="s">
        <v>1022</v>
      </c>
      <c r="B28">
        <f t="shared" si="0"/>
        <v>4.1399999999999997</v>
      </c>
      <c r="C28">
        <f t="shared" si="1"/>
        <v>226.9</v>
      </c>
      <c r="F28">
        <f t="shared" si="2"/>
        <v>4.1399999999999997</v>
      </c>
    </row>
    <row r="29" spans="1:21" x14ac:dyDescent="0.25">
      <c r="A29" t="s">
        <v>1023</v>
      </c>
      <c r="B29">
        <f t="shared" si="0"/>
        <v>4.0599999999999996</v>
      </c>
      <c r="C29">
        <f t="shared" si="1"/>
        <v>228.02</v>
      </c>
      <c r="F29">
        <f t="shared" si="2"/>
        <v>4.1399999999999997</v>
      </c>
    </row>
    <row r="30" spans="1:21" x14ac:dyDescent="0.25">
      <c r="A30" t="s">
        <v>1024</v>
      </c>
      <c r="B30">
        <f t="shared" si="0"/>
        <v>3.87</v>
      </c>
      <c r="C30">
        <f t="shared" si="1"/>
        <v>226.57</v>
      </c>
      <c r="F30">
        <f t="shared" si="2"/>
        <v>4.0599999999999996</v>
      </c>
    </row>
    <row r="31" spans="1:21" x14ac:dyDescent="0.25">
      <c r="A31" t="s">
        <v>1025</v>
      </c>
      <c r="B31">
        <f t="shared" si="0"/>
        <v>3.39</v>
      </c>
      <c r="C31">
        <f t="shared" si="1"/>
        <v>286.92</v>
      </c>
      <c r="D31">
        <f>+AVERAGE(B31:B35)</f>
        <v>3.4140000000000001</v>
      </c>
      <c r="F31">
        <f t="shared" si="2"/>
        <v>3.87</v>
      </c>
    </row>
    <row r="32" spans="1:21" x14ac:dyDescent="0.25">
      <c r="A32" t="s">
        <v>1026</v>
      </c>
      <c r="B32">
        <f t="shared" si="0"/>
        <v>3.26</v>
      </c>
      <c r="C32">
        <f t="shared" si="1"/>
        <v>277.81</v>
      </c>
      <c r="F32">
        <f t="shared" si="2"/>
        <v>3.39</v>
      </c>
    </row>
    <row r="33" spans="1:6" x14ac:dyDescent="0.25">
      <c r="A33" t="s">
        <v>1027</v>
      </c>
      <c r="B33">
        <f t="shared" si="0"/>
        <v>3.57</v>
      </c>
      <c r="C33">
        <f t="shared" si="1"/>
        <v>284.31</v>
      </c>
      <c r="F33">
        <f t="shared" si="2"/>
        <v>3.26</v>
      </c>
    </row>
    <row r="34" spans="1:6" x14ac:dyDescent="0.25">
      <c r="A34" t="s">
        <v>1028</v>
      </c>
      <c r="B34">
        <f t="shared" si="0"/>
        <v>3.53</v>
      </c>
      <c r="C34">
        <f t="shared" si="1"/>
        <v>281.69</v>
      </c>
      <c r="F34">
        <f t="shared" si="2"/>
        <v>3.57</v>
      </c>
    </row>
    <row r="35" spans="1:6" x14ac:dyDescent="0.25">
      <c r="A35" t="s">
        <v>1029</v>
      </c>
      <c r="B35">
        <f t="shared" si="0"/>
        <v>3.32</v>
      </c>
      <c r="C35">
        <f t="shared" si="1"/>
        <v>282.45</v>
      </c>
      <c r="F35">
        <f t="shared" si="2"/>
        <v>3.53</v>
      </c>
    </row>
    <row r="36" spans="1:6" x14ac:dyDescent="0.25">
      <c r="A36" t="s">
        <v>1030</v>
      </c>
      <c r="B36">
        <f t="shared" si="0"/>
        <v>4.53</v>
      </c>
      <c r="C36">
        <f t="shared" si="1"/>
        <v>331.58</v>
      </c>
      <c r="D36">
        <f>+AVERAGE(B36:B40)</f>
        <v>4.4820000000000011</v>
      </c>
      <c r="F36">
        <f t="shared" si="2"/>
        <v>3.32</v>
      </c>
    </row>
    <row r="37" spans="1:6" x14ac:dyDescent="0.25">
      <c r="A37" t="s">
        <v>1031</v>
      </c>
      <c r="B37">
        <f t="shared" si="0"/>
        <v>4.29</v>
      </c>
      <c r="C37">
        <f t="shared" si="1"/>
        <v>329.88</v>
      </c>
      <c r="F37">
        <f t="shared" si="2"/>
        <v>4.53</v>
      </c>
    </row>
    <row r="38" spans="1:6" x14ac:dyDescent="0.25">
      <c r="A38" t="s">
        <v>1030</v>
      </c>
      <c r="B38">
        <f t="shared" si="0"/>
        <v>4.53</v>
      </c>
      <c r="C38">
        <f t="shared" si="1"/>
        <v>331.58</v>
      </c>
      <c r="F38">
        <f t="shared" si="2"/>
        <v>4.29</v>
      </c>
    </row>
    <row r="39" spans="1:6" x14ac:dyDescent="0.25">
      <c r="A39" t="s">
        <v>1030</v>
      </c>
      <c r="B39">
        <f t="shared" si="0"/>
        <v>4.53</v>
      </c>
      <c r="C39">
        <f t="shared" si="1"/>
        <v>331.58</v>
      </c>
      <c r="F39">
        <f t="shared" si="2"/>
        <v>4.53</v>
      </c>
    </row>
    <row r="40" spans="1:6" x14ac:dyDescent="0.25">
      <c r="A40" t="s">
        <v>1030</v>
      </c>
      <c r="B40">
        <f t="shared" si="0"/>
        <v>4.53</v>
      </c>
      <c r="C40">
        <f t="shared" si="1"/>
        <v>331.58</v>
      </c>
      <c r="F40">
        <f t="shared" si="2"/>
        <v>4.53</v>
      </c>
    </row>
    <row r="41" spans="1:6" x14ac:dyDescent="0.25">
      <c r="F41">
        <f t="shared" si="2"/>
        <v>4.53</v>
      </c>
    </row>
    <row r="42" spans="1:6" x14ac:dyDescent="0.25">
      <c r="E42" t="s">
        <v>23</v>
      </c>
      <c r="F42">
        <f>+AVERAGE(F2:F41)</f>
        <v>3.9994999999999998</v>
      </c>
    </row>
    <row r="43" spans="1:6" x14ac:dyDescent="0.25">
      <c r="E43" t="s">
        <v>24</v>
      </c>
      <c r="F43">
        <f>+_xlfn.STDEV.S(F2:F41)</f>
        <v>0.43379630100915684</v>
      </c>
    </row>
    <row r="44" spans="1:6" x14ac:dyDescent="0.25">
      <c r="E44" t="s">
        <v>25</v>
      </c>
      <c r="F44">
        <f>+_xlfn.MODE.SNGL(F2:F41)</f>
        <v>4.3099999999999996</v>
      </c>
    </row>
    <row r="45" spans="1:6" x14ac:dyDescent="0.25">
      <c r="E45" t="s">
        <v>490</v>
      </c>
      <c r="F45">
        <f>+MEDIAN(F2:F41)</f>
        <v>4.125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0"/>
  <sheetViews>
    <sheetView topLeftCell="A5" zoomScaleNormal="100" workbookViewId="0">
      <selection activeCell="G36" sqref="G36"/>
    </sheetView>
  </sheetViews>
  <sheetFormatPr baseColWidth="10" defaultRowHeight="15" x14ac:dyDescent="0.25"/>
  <cols>
    <col min="1" max="1" width="18" bestFit="1" customWidth="1"/>
  </cols>
  <sheetData>
    <row r="1" spans="1:36" x14ac:dyDescent="0.25">
      <c r="A1" t="s">
        <v>71</v>
      </c>
      <c r="B1" t="s">
        <v>392</v>
      </c>
      <c r="C1" t="s">
        <v>19</v>
      </c>
      <c r="D1" t="s">
        <v>20</v>
      </c>
      <c r="E1" t="s">
        <v>21</v>
      </c>
      <c r="F1" t="s">
        <v>22</v>
      </c>
      <c r="H1" t="s">
        <v>393</v>
      </c>
      <c r="I1" t="s">
        <v>19</v>
      </c>
      <c r="J1" t="s">
        <v>20</v>
      </c>
      <c r="K1" t="s">
        <v>21</v>
      </c>
      <c r="L1" t="s">
        <v>22</v>
      </c>
      <c r="N1" t="s">
        <v>395</v>
      </c>
      <c r="O1" t="s">
        <v>19</v>
      </c>
      <c r="P1" t="s">
        <v>20</v>
      </c>
      <c r="Q1" t="s">
        <v>21</v>
      </c>
      <c r="R1" t="s">
        <v>22</v>
      </c>
      <c r="T1" t="s">
        <v>393</v>
      </c>
      <c r="U1" t="s">
        <v>19</v>
      </c>
      <c r="V1" t="s">
        <v>20</v>
      </c>
      <c r="W1" t="s">
        <v>21</v>
      </c>
      <c r="X1" t="s">
        <v>22</v>
      </c>
      <c r="Z1" t="s">
        <v>395</v>
      </c>
      <c r="AA1" t="s">
        <v>19</v>
      </c>
      <c r="AB1" t="s">
        <v>20</v>
      </c>
      <c r="AC1" t="s">
        <v>21</v>
      </c>
      <c r="AD1" t="s">
        <v>22</v>
      </c>
      <c r="AG1" t="s">
        <v>19</v>
      </c>
      <c r="AH1" t="s">
        <v>20</v>
      </c>
      <c r="AI1" t="s">
        <v>21</v>
      </c>
      <c r="AJ1" t="s">
        <v>22</v>
      </c>
    </row>
    <row r="2" spans="1:36" x14ac:dyDescent="0.25">
      <c r="A2" t="s">
        <v>71</v>
      </c>
      <c r="C2">
        <f>+VALUE(LEFT(A1,8))</f>
        <v>1043.1099999999999</v>
      </c>
      <c r="D2">
        <f t="shared" ref="D2:D41" si="0">+VALUE(LEFT(A41,8))</f>
        <v>1065.82</v>
      </c>
      <c r="E2">
        <f t="shared" ref="E2:E41" si="1">+VALUE(LEFT(A81,8))</f>
        <v>1074.68</v>
      </c>
      <c r="F2">
        <f t="shared" ref="F2:F40" si="2">+VALUE(LEFT(A121,8))</f>
        <v>1089.17</v>
      </c>
      <c r="H2" t="s">
        <v>394</v>
      </c>
      <c r="I2">
        <f t="shared" ref="I2:I41" si="3">+VALUE(LEFT(A161,8))</f>
        <v>1039.1199999999999</v>
      </c>
      <c r="J2">
        <f t="shared" ref="J2:J41" si="4">+VALUE(LEFT(A201,8))</f>
        <v>1088.8800000000001</v>
      </c>
      <c r="K2">
        <f t="shared" ref="K2:K41" si="5">+VALUE(LEFT(A241,8))</f>
        <v>1084.02</v>
      </c>
      <c r="L2">
        <f t="shared" ref="L2:L41" si="6">+VALUE(LEFT(A281,8))</f>
        <v>1059.76</v>
      </c>
      <c r="N2" t="s">
        <v>394</v>
      </c>
      <c r="O2">
        <f t="shared" ref="O2:O41" si="7">+VALUE(LEFT(A321,8))</f>
        <v>1045.8399999999999</v>
      </c>
      <c r="P2">
        <f t="shared" ref="P2:P41" si="8">+VALUE(LEFT(A361,8))</f>
        <v>1068.57</v>
      </c>
      <c r="Q2">
        <f t="shared" ref="Q2:Q41" si="9">+VALUE(LEFT(A401,8))</f>
        <v>1090.28</v>
      </c>
      <c r="R2">
        <f t="shared" ref="R2:R41" si="10">+VALUE(LEFT(A441,8))</f>
        <v>1066.75</v>
      </c>
      <c r="T2" t="s">
        <v>396</v>
      </c>
      <c r="U2">
        <f t="shared" ref="U2:U41" si="11">+VALUE(LEFT(A481,8))</f>
        <v>1036.75</v>
      </c>
      <c r="V2">
        <f t="shared" ref="V2:V41" si="12">+VALUE(LEFT(A521,8))</f>
        <v>1059.1199999999999</v>
      </c>
      <c r="W2">
        <f t="shared" ref="W2:W41" si="13">+VALUE(LEFT(A561,8))</f>
        <v>1080.3900000000001</v>
      </c>
      <c r="X2">
        <f t="shared" ref="X2:X41" si="14">+VALUE(LEFT(A601,8))</f>
        <v>1057.58</v>
      </c>
      <c r="Z2" t="s">
        <v>396</v>
      </c>
      <c r="AA2">
        <f t="shared" ref="AA2:AA41" si="15">+VALUE(LEFT(A641,8))</f>
        <v>1049.48</v>
      </c>
      <c r="AB2">
        <f t="shared" ref="AB2:AB41" si="16">+VALUE(LEFT(A681,8))</f>
        <v>1047.1199999999999</v>
      </c>
      <c r="AC2">
        <f t="shared" ref="AC2:AC41" si="17">+VALUE(LEFT(A721,8))</f>
        <v>1092.18</v>
      </c>
      <c r="AD2">
        <f t="shared" ref="AD2:AD41" si="18">+VALUE(LEFT(A761,8))</f>
        <v>1072.2</v>
      </c>
      <c r="AF2" t="s">
        <v>397</v>
      </c>
      <c r="AG2">
        <f>U42</f>
        <v>1035.6177499999999</v>
      </c>
      <c r="AH2">
        <f t="shared" ref="AH2:AJ2" si="19">V42</f>
        <v>1059.4924999999998</v>
      </c>
      <c r="AI2">
        <f>$W$44</f>
        <v>1080.3900000000001</v>
      </c>
      <c r="AJ2">
        <f t="shared" si="19"/>
        <v>1057.6827499999997</v>
      </c>
    </row>
    <row r="3" spans="1:36" x14ac:dyDescent="0.25">
      <c r="A3" t="s">
        <v>71</v>
      </c>
      <c r="C3">
        <f t="shared" ref="C3:C40" si="20">+VALUE(LEFT(A2,8))</f>
        <v>1043.1099999999999</v>
      </c>
      <c r="D3">
        <f t="shared" si="0"/>
        <v>1065.8399999999999</v>
      </c>
      <c r="E3">
        <f t="shared" si="1"/>
        <v>1086.75</v>
      </c>
      <c r="F3">
        <f t="shared" si="2"/>
        <v>1065.22</v>
      </c>
      <c r="I3">
        <f t="shared" si="3"/>
        <v>1039.48</v>
      </c>
      <c r="J3">
        <f t="shared" si="4"/>
        <v>1063.4000000000001</v>
      </c>
      <c r="K3">
        <f t="shared" si="5"/>
        <v>1084.02</v>
      </c>
      <c r="L3">
        <f t="shared" si="6"/>
        <v>1060.3900000000001</v>
      </c>
      <c r="O3">
        <f t="shared" si="7"/>
        <v>1103.8</v>
      </c>
      <c r="P3">
        <f t="shared" si="8"/>
        <v>1068.57</v>
      </c>
      <c r="Q3">
        <f t="shared" si="9"/>
        <v>1090.7</v>
      </c>
      <c r="R3">
        <f t="shared" si="10"/>
        <v>1066.75</v>
      </c>
      <c r="U3">
        <f t="shared" si="11"/>
        <v>1035.8399999999999</v>
      </c>
      <c r="V3">
        <f t="shared" si="12"/>
        <v>1083.43</v>
      </c>
      <c r="W3">
        <f t="shared" si="13"/>
        <v>1078.57</v>
      </c>
      <c r="X3">
        <f t="shared" si="14"/>
        <v>1055.82</v>
      </c>
      <c r="AA3">
        <f t="shared" si="15"/>
        <v>1047.6300000000001</v>
      </c>
      <c r="AB3">
        <f t="shared" si="16"/>
        <v>1073.1099999999999</v>
      </c>
      <c r="AC3">
        <f t="shared" si="17"/>
        <v>1092.2</v>
      </c>
      <c r="AD3">
        <f t="shared" si="18"/>
        <v>1070.3900000000001</v>
      </c>
      <c r="AF3" t="s">
        <v>398</v>
      </c>
      <c r="AG3">
        <f t="shared" ref="AG3:AJ3" si="21">I42</f>
        <v>1040.2695000000001</v>
      </c>
      <c r="AH3">
        <f t="shared" si="21"/>
        <v>1065.5307499999997</v>
      </c>
      <c r="AI3">
        <f t="shared" si="21"/>
        <v>1084.8685000000003</v>
      </c>
      <c r="AJ3">
        <f t="shared" si="21"/>
        <v>1060.9857500000001</v>
      </c>
    </row>
    <row r="4" spans="1:36" x14ac:dyDescent="0.25">
      <c r="A4" t="s">
        <v>71</v>
      </c>
      <c r="C4">
        <f t="shared" si="20"/>
        <v>1043.1099999999999</v>
      </c>
      <c r="D4">
        <f t="shared" si="0"/>
        <v>1124.8499999999999</v>
      </c>
      <c r="E4">
        <f t="shared" si="1"/>
        <v>1086.72</v>
      </c>
      <c r="F4">
        <f t="shared" si="2"/>
        <v>1088.8800000000001</v>
      </c>
      <c r="I4">
        <f t="shared" si="3"/>
        <v>1039.1199999999999</v>
      </c>
      <c r="J4">
        <f t="shared" si="4"/>
        <v>1062.2</v>
      </c>
      <c r="K4">
        <f t="shared" si="5"/>
        <v>1084.02</v>
      </c>
      <c r="L4">
        <f t="shared" si="6"/>
        <v>1060.94</v>
      </c>
      <c r="O4">
        <f t="shared" si="7"/>
        <v>1045.8399999999999</v>
      </c>
      <c r="P4">
        <f t="shared" si="8"/>
        <v>1068.57</v>
      </c>
      <c r="Q4">
        <f t="shared" si="9"/>
        <v>1089.4000000000001</v>
      </c>
      <c r="R4">
        <f t="shared" si="10"/>
        <v>1066.75</v>
      </c>
      <c r="U4">
        <f t="shared" si="11"/>
        <v>1034.93</v>
      </c>
      <c r="V4">
        <f t="shared" si="12"/>
        <v>1060.67</v>
      </c>
      <c r="W4">
        <f t="shared" si="13"/>
        <v>1080.03</v>
      </c>
      <c r="X4">
        <f t="shared" si="14"/>
        <v>1055.8399999999999</v>
      </c>
      <c r="AA4">
        <f t="shared" si="15"/>
        <v>1048.21</v>
      </c>
      <c r="AB4">
        <f t="shared" si="16"/>
        <v>1071.3</v>
      </c>
      <c r="AC4">
        <f t="shared" si="17"/>
        <v>1092.2</v>
      </c>
      <c r="AD4">
        <f t="shared" si="18"/>
        <v>1070.3900000000001</v>
      </c>
      <c r="AF4" t="s">
        <v>392</v>
      </c>
      <c r="AG4">
        <f t="shared" ref="AG4:AJ4" si="22">C42</f>
        <v>1044.0697499999999</v>
      </c>
      <c r="AH4">
        <f t="shared" si="22"/>
        <v>1068.6420000000001</v>
      </c>
      <c r="AI4">
        <f t="shared" si="22"/>
        <v>1087.7914999999998</v>
      </c>
      <c r="AJ4">
        <f t="shared" si="22"/>
        <v>1066.2892499999996</v>
      </c>
    </row>
    <row r="5" spans="1:36" x14ac:dyDescent="0.25">
      <c r="A5" t="s">
        <v>72</v>
      </c>
      <c r="C5">
        <f t="shared" si="20"/>
        <v>1043.1099999999999</v>
      </c>
      <c r="D5">
        <f t="shared" si="0"/>
        <v>1067.6600000000001</v>
      </c>
      <c r="E5">
        <f t="shared" si="1"/>
        <v>1089.48</v>
      </c>
      <c r="F5">
        <f t="shared" si="2"/>
        <v>1065.22</v>
      </c>
      <c r="I5">
        <f t="shared" si="3"/>
        <v>1039.48</v>
      </c>
      <c r="J5">
        <f t="shared" si="4"/>
        <v>1061.8499999999999</v>
      </c>
      <c r="K5">
        <f t="shared" si="5"/>
        <v>1084</v>
      </c>
      <c r="L5">
        <f t="shared" si="6"/>
        <v>1047.57</v>
      </c>
      <c r="O5">
        <f t="shared" si="7"/>
        <v>1045.8399999999999</v>
      </c>
      <c r="P5">
        <f t="shared" si="8"/>
        <v>1068.57</v>
      </c>
      <c r="Q5">
        <f t="shared" si="9"/>
        <v>1090.03</v>
      </c>
      <c r="R5">
        <f t="shared" si="10"/>
        <v>1090.3900000000001</v>
      </c>
      <c r="U5">
        <f t="shared" si="11"/>
        <v>1034.58</v>
      </c>
      <c r="V5">
        <f t="shared" si="12"/>
        <v>1059.48</v>
      </c>
      <c r="W5">
        <f t="shared" si="13"/>
        <v>1068.32</v>
      </c>
      <c r="X5">
        <f t="shared" si="14"/>
        <v>1056.3900000000001</v>
      </c>
      <c r="AA5">
        <f t="shared" si="15"/>
        <v>1049.48</v>
      </c>
      <c r="AB5">
        <f t="shared" si="16"/>
        <v>1046.75</v>
      </c>
      <c r="AC5">
        <f t="shared" si="17"/>
        <v>1092.2</v>
      </c>
      <c r="AD5">
        <f t="shared" si="18"/>
        <v>1070.03</v>
      </c>
      <c r="AF5" t="s">
        <v>399</v>
      </c>
      <c r="AG5">
        <f>O44</f>
        <v>1045.8399999999999</v>
      </c>
      <c r="AH5">
        <f>$P$44</f>
        <v>1068.57</v>
      </c>
      <c r="AI5">
        <f>Q42</f>
        <v>1090.067</v>
      </c>
      <c r="AJ5">
        <f t="shared" ref="AJ5" si="23">R44</f>
        <v>1066.75</v>
      </c>
    </row>
    <row r="6" spans="1:36" x14ac:dyDescent="0.25">
      <c r="A6" t="s">
        <v>32</v>
      </c>
      <c r="C6">
        <f t="shared" si="20"/>
        <v>1043.0899999999999</v>
      </c>
      <c r="D6">
        <f t="shared" si="0"/>
        <v>1065.82</v>
      </c>
      <c r="E6">
        <f t="shared" si="1"/>
        <v>1088.8800000000001</v>
      </c>
      <c r="F6">
        <f t="shared" si="2"/>
        <v>1088.8800000000001</v>
      </c>
      <c r="I6">
        <f t="shared" si="3"/>
        <v>1039.48</v>
      </c>
      <c r="J6">
        <f t="shared" si="4"/>
        <v>1062.1300000000001</v>
      </c>
      <c r="K6">
        <f t="shared" si="5"/>
        <v>1085.8399999999999</v>
      </c>
      <c r="L6">
        <f t="shared" si="6"/>
        <v>1062.2</v>
      </c>
      <c r="O6">
        <f t="shared" si="7"/>
        <v>1103.94</v>
      </c>
      <c r="P6">
        <f t="shared" si="8"/>
        <v>1043.67</v>
      </c>
      <c r="Q6">
        <f t="shared" si="9"/>
        <v>1077.57</v>
      </c>
      <c r="R6">
        <f t="shared" si="10"/>
        <v>1066.3900000000001</v>
      </c>
      <c r="U6">
        <f t="shared" si="11"/>
        <v>1035.3</v>
      </c>
      <c r="V6">
        <f t="shared" si="12"/>
        <v>1058.21</v>
      </c>
      <c r="W6">
        <f t="shared" si="13"/>
        <v>1080.3900000000001</v>
      </c>
      <c r="X6">
        <f t="shared" si="14"/>
        <v>1057.3</v>
      </c>
      <c r="AA6">
        <f t="shared" si="15"/>
        <v>1048.57</v>
      </c>
      <c r="AB6">
        <f t="shared" si="16"/>
        <v>1031.21</v>
      </c>
      <c r="AC6">
        <f t="shared" si="17"/>
        <v>1093.1099999999999</v>
      </c>
      <c r="AD6">
        <f t="shared" si="18"/>
        <v>1071.27</v>
      </c>
      <c r="AF6" t="s">
        <v>400</v>
      </c>
      <c r="AG6">
        <f>AA44</f>
        <v>1049.48</v>
      </c>
      <c r="AH6">
        <f t="shared" ref="AH6:AJ6" si="24">AB44</f>
        <v>1073.1099999999999</v>
      </c>
      <c r="AI6">
        <f t="shared" si="24"/>
        <v>1094.02</v>
      </c>
      <c r="AJ6">
        <f t="shared" si="24"/>
        <v>1070.3900000000001</v>
      </c>
    </row>
    <row r="7" spans="1:36" x14ac:dyDescent="0.25">
      <c r="A7" t="s">
        <v>73</v>
      </c>
      <c r="C7">
        <f t="shared" si="20"/>
        <v>1044.93</v>
      </c>
      <c r="D7">
        <f t="shared" si="0"/>
        <v>1065.8399999999999</v>
      </c>
      <c r="E7">
        <f t="shared" si="1"/>
        <v>1088.8499999999999</v>
      </c>
      <c r="F7">
        <f t="shared" si="2"/>
        <v>1045.32</v>
      </c>
      <c r="I7">
        <f t="shared" si="3"/>
        <v>1039.48</v>
      </c>
      <c r="J7">
        <f t="shared" si="4"/>
        <v>1063.1099999999999</v>
      </c>
      <c r="K7">
        <f t="shared" si="5"/>
        <v>1084</v>
      </c>
      <c r="L7">
        <f t="shared" si="6"/>
        <v>1085.25</v>
      </c>
      <c r="O7">
        <f t="shared" si="7"/>
        <v>1045.8399999999999</v>
      </c>
      <c r="P7">
        <f t="shared" si="8"/>
        <v>1068.21</v>
      </c>
      <c r="Q7">
        <f t="shared" si="9"/>
        <v>1089.48</v>
      </c>
      <c r="R7">
        <f t="shared" si="10"/>
        <v>1066.72</v>
      </c>
      <c r="U7">
        <f t="shared" si="11"/>
        <v>1035.22</v>
      </c>
      <c r="V7">
        <f t="shared" si="12"/>
        <v>1059.45</v>
      </c>
      <c r="W7">
        <f t="shared" si="13"/>
        <v>1081.3</v>
      </c>
      <c r="X7">
        <f t="shared" si="14"/>
        <v>1059.48</v>
      </c>
      <c r="AA7">
        <f t="shared" si="15"/>
        <v>1048.21</v>
      </c>
      <c r="AB7">
        <f t="shared" si="16"/>
        <v>1073.1099999999999</v>
      </c>
      <c r="AC7">
        <f t="shared" si="17"/>
        <v>1093.67</v>
      </c>
      <c r="AD7">
        <f t="shared" si="18"/>
        <v>1095.25</v>
      </c>
    </row>
    <row r="8" spans="1:36" x14ac:dyDescent="0.25">
      <c r="A8" t="s">
        <v>71</v>
      </c>
      <c r="C8">
        <f t="shared" si="20"/>
        <v>1042.76</v>
      </c>
      <c r="D8">
        <f t="shared" si="0"/>
        <v>1065.48</v>
      </c>
      <c r="E8">
        <f t="shared" si="1"/>
        <v>1088.8800000000001</v>
      </c>
      <c r="F8">
        <f t="shared" si="2"/>
        <v>1065.8399999999999</v>
      </c>
      <c r="I8">
        <f t="shared" si="3"/>
        <v>1039.1199999999999</v>
      </c>
      <c r="J8">
        <f t="shared" si="4"/>
        <v>1062.76</v>
      </c>
      <c r="K8">
        <f t="shared" si="5"/>
        <v>1085.8399999999999</v>
      </c>
      <c r="L8">
        <f t="shared" si="6"/>
        <v>1060.98</v>
      </c>
      <c r="O8">
        <f t="shared" si="7"/>
        <v>1045.8399999999999</v>
      </c>
      <c r="P8">
        <f t="shared" si="8"/>
        <v>1026.6600000000001</v>
      </c>
      <c r="Q8">
        <f t="shared" si="9"/>
        <v>1089.48</v>
      </c>
      <c r="R8">
        <f t="shared" si="10"/>
        <v>1066.75</v>
      </c>
      <c r="U8">
        <f t="shared" si="11"/>
        <v>1035.8399999999999</v>
      </c>
      <c r="V8">
        <f t="shared" si="12"/>
        <v>1059.48</v>
      </c>
      <c r="W8">
        <f t="shared" si="13"/>
        <v>1080.3900000000001</v>
      </c>
      <c r="X8">
        <f t="shared" si="14"/>
        <v>1057.97</v>
      </c>
      <c r="AA8">
        <f t="shared" si="15"/>
        <v>1047.6600000000001</v>
      </c>
      <c r="AB8">
        <f t="shared" si="16"/>
        <v>1072.1300000000001</v>
      </c>
      <c r="AC8">
        <f t="shared" si="17"/>
        <v>1119.79</v>
      </c>
      <c r="AD8">
        <f t="shared" si="18"/>
        <v>1069.4000000000001</v>
      </c>
      <c r="AG8" t="s">
        <v>19</v>
      </c>
      <c r="AH8" t="s">
        <v>20</v>
      </c>
      <c r="AI8" t="s">
        <v>21</v>
      </c>
      <c r="AJ8" t="s">
        <v>22</v>
      </c>
    </row>
    <row r="9" spans="1:36" x14ac:dyDescent="0.25">
      <c r="A9" t="s">
        <v>71</v>
      </c>
      <c r="C9">
        <f t="shared" si="20"/>
        <v>1043.1099999999999</v>
      </c>
      <c r="D9">
        <f t="shared" si="0"/>
        <v>1067.6600000000001</v>
      </c>
      <c r="E9">
        <f t="shared" si="1"/>
        <v>1044.4100000000001</v>
      </c>
      <c r="F9">
        <f t="shared" si="2"/>
        <v>1088.8800000000001</v>
      </c>
      <c r="I9">
        <f t="shared" si="3"/>
        <v>1039.48</v>
      </c>
      <c r="J9">
        <f t="shared" si="4"/>
        <v>1062.2</v>
      </c>
      <c r="K9">
        <f t="shared" si="5"/>
        <v>1084</v>
      </c>
      <c r="L9">
        <f t="shared" si="6"/>
        <v>1059.6500000000001</v>
      </c>
      <c r="O9">
        <f t="shared" si="7"/>
        <v>1104.7</v>
      </c>
      <c r="P9">
        <f t="shared" si="8"/>
        <v>1070.3900000000001</v>
      </c>
      <c r="Q9">
        <f t="shared" si="9"/>
        <v>1089.43</v>
      </c>
      <c r="R9">
        <f t="shared" si="10"/>
        <v>1066.75</v>
      </c>
      <c r="U9">
        <f t="shared" si="11"/>
        <v>1035.48</v>
      </c>
      <c r="V9">
        <f t="shared" si="12"/>
        <v>1059.1199999999999</v>
      </c>
      <c r="W9">
        <f t="shared" si="13"/>
        <v>1081.3</v>
      </c>
      <c r="X9">
        <f t="shared" si="14"/>
        <v>1056.44</v>
      </c>
      <c r="AA9">
        <f t="shared" si="15"/>
        <v>1047.55</v>
      </c>
      <c r="AB9">
        <f t="shared" si="16"/>
        <v>1072.57</v>
      </c>
      <c r="AC9">
        <f t="shared" si="17"/>
        <v>1105.9100000000001</v>
      </c>
      <c r="AD9">
        <f t="shared" si="18"/>
        <v>1069.45</v>
      </c>
      <c r="AF9" t="s">
        <v>397</v>
      </c>
      <c r="AG9">
        <f>+AG4-AG2</f>
        <v>8.4519999999999982</v>
      </c>
      <c r="AH9">
        <f t="shared" ref="AH9:AJ9" si="25">+AH4-AH2</f>
        <v>9.1495000000002165</v>
      </c>
      <c r="AI9">
        <f t="shared" si="25"/>
        <v>7.4014999999997144</v>
      </c>
      <c r="AJ9">
        <f t="shared" si="25"/>
        <v>8.606499999999869</v>
      </c>
    </row>
    <row r="10" spans="1:36" x14ac:dyDescent="0.25">
      <c r="A10" t="s">
        <v>71</v>
      </c>
      <c r="C10">
        <f t="shared" si="20"/>
        <v>1043.1099999999999</v>
      </c>
      <c r="D10">
        <f t="shared" si="0"/>
        <v>1065.77</v>
      </c>
      <c r="E10">
        <f t="shared" si="1"/>
        <v>1089.48</v>
      </c>
      <c r="F10">
        <f t="shared" si="2"/>
        <v>1065.22</v>
      </c>
      <c r="I10">
        <f t="shared" si="3"/>
        <v>1039.48</v>
      </c>
      <c r="J10">
        <f t="shared" si="4"/>
        <v>1062.2</v>
      </c>
      <c r="K10">
        <f t="shared" si="5"/>
        <v>1083.1099999999999</v>
      </c>
      <c r="L10">
        <f t="shared" si="6"/>
        <v>1060.3900000000001</v>
      </c>
      <c r="O10">
        <f t="shared" si="7"/>
        <v>1044.93</v>
      </c>
      <c r="P10">
        <f t="shared" si="8"/>
        <v>1068.54</v>
      </c>
      <c r="Q10">
        <f t="shared" si="9"/>
        <v>1090.7</v>
      </c>
      <c r="R10">
        <f t="shared" si="10"/>
        <v>1066.75</v>
      </c>
      <c r="U10">
        <f t="shared" si="11"/>
        <v>1035.8399999999999</v>
      </c>
      <c r="V10">
        <f t="shared" si="12"/>
        <v>1058.57</v>
      </c>
      <c r="W10">
        <f t="shared" si="13"/>
        <v>1080.3900000000001</v>
      </c>
      <c r="X10">
        <f t="shared" si="14"/>
        <v>1058.8499999999999</v>
      </c>
      <c r="AA10">
        <f t="shared" si="15"/>
        <v>1074.3399999999999</v>
      </c>
      <c r="AB10">
        <f t="shared" si="16"/>
        <v>1072.49</v>
      </c>
      <c r="AC10">
        <f t="shared" si="17"/>
        <v>1092.0999999999999</v>
      </c>
      <c r="AD10">
        <f t="shared" si="18"/>
        <v>1072.2</v>
      </c>
      <c r="AF10" t="s">
        <v>398</v>
      </c>
      <c r="AG10">
        <f>+AG4-AG3</f>
        <v>3.8002499999997781</v>
      </c>
      <c r="AH10">
        <f t="shared" ref="AH10:AJ10" si="26">+AH4-AH3</f>
        <v>3.111250000000382</v>
      </c>
      <c r="AI10">
        <f t="shared" si="26"/>
        <v>2.9229999999995471</v>
      </c>
      <c r="AJ10">
        <f t="shared" si="26"/>
        <v>5.3034999999995307</v>
      </c>
    </row>
    <row r="11" spans="1:36" x14ac:dyDescent="0.25">
      <c r="A11" t="s">
        <v>74</v>
      </c>
      <c r="C11">
        <f t="shared" si="20"/>
        <v>1043.1099999999999</v>
      </c>
      <c r="D11">
        <f t="shared" si="0"/>
        <v>1065.8399999999999</v>
      </c>
      <c r="E11">
        <f t="shared" si="1"/>
        <v>1088.8800000000001</v>
      </c>
      <c r="F11">
        <f t="shared" si="2"/>
        <v>1064</v>
      </c>
      <c r="I11">
        <f t="shared" si="3"/>
        <v>1039.48</v>
      </c>
      <c r="J11">
        <f t="shared" si="4"/>
        <v>1064.93</v>
      </c>
      <c r="K11">
        <f t="shared" si="5"/>
        <v>1084.02</v>
      </c>
      <c r="L11">
        <f t="shared" si="6"/>
        <v>1060.3900000000001</v>
      </c>
      <c r="O11">
        <f t="shared" si="7"/>
        <v>1045.8399999999999</v>
      </c>
      <c r="P11">
        <f t="shared" si="8"/>
        <v>1068.57</v>
      </c>
      <c r="Q11">
        <f t="shared" si="9"/>
        <v>1089.4000000000001</v>
      </c>
      <c r="R11">
        <f t="shared" si="10"/>
        <v>1066.75</v>
      </c>
      <c r="U11">
        <f t="shared" si="11"/>
        <v>1036.75</v>
      </c>
      <c r="V11">
        <f t="shared" si="12"/>
        <v>1059.48</v>
      </c>
      <c r="W11">
        <f t="shared" si="13"/>
        <v>1080.03</v>
      </c>
      <c r="X11">
        <f t="shared" si="14"/>
        <v>1056.75</v>
      </c>
      <c r="AA11">
        <f t="shared" si="15"/>
        <v>1048.5</v>
      </c>
      <c r="AB11">
        <f t="shared" si="16"/>
        <v>1047.6600000000001</v>
      </c>
      <c r="AC11">
        <f t="shared" si="17"/>
        <v>1094.02</v>
      </c>
      <c r="AD11">
        <f t="shared" si="18"/>
        <v>1070.3900000000001</v>
      </c>
      <c r="AF11" t="s">
        <v>392</v>
      </c>
    </row>
    <row r="12" spans="1:36" x14ac:dyDescent="0.25">
      <c r="A12" t="s">
        <v>71</v>
      </c>
      <c r="C12">
        <f t="shared" si="20"/>
        <v>1017.12</v>
      </c>
      <c r="D12">
        <f t="shared" si="0"/>
        <v>1065.48</v>
      </c>
      <c r="E12">
        <f t="shared" si="1"/>
        <v>1086.1199999999999</v>
      </c>
      <c r="F12">
        <f t="shared" si="2"/>
        <v>1064.02</v>
      </c>
      <c r="I12">
        <f t="shared" si="3"/>
        <v>1039.48</v>
      </c>
      <c r="J12">
        <f t="shared" si="4"/>
        <v>1062.2</v>
      </c>
      <c r="K12">
        <f t="shared" si="5"/>
        <v>1084.02</v>
      </c>
      <c r="L12">
        <f t="shared" si="6"/>
        <v>1060.3900000000001</v>
      </c>
      <c r="O12">
        <f t="shared" si="7"/>
        <v>1104.7</v>
      </c>
      <c r="P12">
        <f t="shared" si="8"/>
        <v>1068.57</v>
      </c>
      <c r="Q12">
        <f t="shared" si="9"/>
        <v>1089.1199999999999</v>
      </c>
      <c r="R12">
        <f t="shared" si="10"/>
        <v>1066.75</v>
      </c>
      <c r="U12">
        <f t="shared" si="11"/>
        <v>1034.93</v>
      </c>
      <c r="V12">
        <f t="shared" si="12"/>
        <v>1061.3</v>
      </c>
      <c r="W12">
        <f t="shared" si="13"/>
        <v>1068.48</v>
      </c>
      <c r="X12">
        <f t="shared" si="14"/>
        <v>1055.8399999999999</v>
      </c>
      <c r="AA12">
        <f t="shared" si="15"/>
        <v>1048.57</v>
      </c>
      <c r="AB12">
        <f t="shared" si="16"/>
        <v>1047.6600000000001</v>
      </c>
      <c r="AC12">
        <f t="shared" si="17"/>
        <v>1094.93</v>
      </c>
      <c r="AD12">
        <f t="shared" si="18"/>
        <v>1070.3900000000001</v>
      </c>
      <c r="AF12" t="s">
        <v>399</v>
      </c>
      <c r="AG12">
        <f>+AG4-AG5</f>
        <v>-1.7702500000000327</v>
      </c>
      <c r="AH12" s="4">
        <f t="shared" ref="AH12:AJ12" si="27">+AH4-AH5</f>
        <v>7.2000000000116415E-2</v>
      </c>
      <c r="AI12">
        <f t="shared" si="27"/>
        <v>-2.2755000000001928</v>
      </c>
      <c r="AJ12">
        <f t="shared" si="27"/>
        <v>-0.46075000000041655</v>
      </c>
    </row>
    <row r="13" spans="1:36" x14ac:dyDescent="0.25">
      <c r="A13" t="s">
        <v>71</v>
      </c>
      <c r="C13">
        <f t="shared" si="20"/>
        <v>1043.1099999999999</v>
      </c>
      <c r="D13">
        <f t="shared" si="0"/>
        <v>1067.6600000000001</v>
      </c>
      <c r="E13">
        <f t="shared" si="1"/>
        <v>1087.6300000000001</v>
      </c>
      <c r="F13">
        <f t="shared" si="2"/>
        <v>1064.02</v>
      </c>
      <c r="I13">
        <f t="shared" si="3"/>
        <v>1039.48</v>
      </c>
      <c r="J13">
        <f t="shared" si="4"/>
        <v>1062.76</v>
      </c>
      <c r="K13">
        <f t="shared" si="5"/>
        <v>1083.1099999999999</v>
      </c>
      <c r="L13">
        <f t="shared" si="6"/>
        <v>1060.3900000000001</v>
      </c>
      <c r="O13">
        <f t="shared" si="7"/>
        <v>1045.8399999999999</v>
      </c>
      <c r="P13">
        <f t="shared" si="8"/>
        <v>1069.1199999999999</v>
      </c>
      <c r="Q13">
        <f t="shared" si="9"/>
        <v>1092.2</v>
      </c>
      <c r="R13">
        <f t="shared" si="10"/>
        <v>1090.94</v>
      </c>
      <c r="U13">
        <f t="shared" si="11"/>
        <v>1035.48</v>
      </c>
      <c r="V13">
        <f t="shared" si="12"/>
        <v>1059.48</v>
      </c>
      <c r="W13">
        <f t="shared" si="13"/>
        <v>1083.1099999999999</v>
      </c>
      <c r="X13">
        <f t="shared" si="14"/>
        <v>1057.6600000000001</v>
      </c>
      <c r="AA13">
        <f t="shared" si="15"/>
        <v>1074.3900000000001</v>
      </c>
      <c r="AB13">
        <f t="shared" si="16"/>
        <v>1073.1099999999999</v>
      </c>
      <c r="AC13">
        <f t="shared" si="17"/>
        <v>1093.1099999999999</v>
      </c>
      <c r="AD13">
        <f t="shared" si="18"/>
        <v>1071.3</v>
      </c>
      <c r="AF13" t="s">
        <v>400</v>
      </c>
      <c r="AG13">
        <f>+AG4-AG6</f>
        <v>-5.4102500000001328</v>
      </c>
      <c r="AH13">
        <f t="shared" ref="AH13:AJ13" si="28">+AH4-AH6</f>
        <v>-4.4679999999998472</v>
      </c>
      <c r="AI13">
        <f t="shared" si="28"/>
        <v>-6.2285000000001673</v>
      </c>
      <c r="AJ13">
        <f t="shared" si="28"/>
        <v>-4.1007500000005166</v>
      </c>
    </row>
    <row r="14" spans="1:36" x14ac:dyDescent="0.25">
      <c r="A14" t="s">
        <v>71</v>
      </c>
      <c r="C14">
        <f t="shared" si="20"/>
        <v>1043.1099999999999</v>
      </c>
      <c r="D14">
        <f t="shared" si="0"/>
        <v>1066.1500000000001</v>
      </c>
      <c r="E14">
        <f t="shared" si="1"/>
        <v>1089.48</v>
      </c>
      <c r="F14">
        <f t="shared" si="2"/>
        <v>1064.02</v>
      </c>
      <c r="I14">
        <f t="shared" si="3"/>
        <v>1039.1199999999999</v>
      </c>
      <c r="J14">
        <f t="shared" si="4"/>
        <v>1062.18</v>
      </c>
      <c r="K14">
        <f t="shared" si="5"/>
        <v>1084.02</v>
      </c>
      <c r="L14">
        <f t="shared" si="6"/>
        <v>1060.03</v>
      </c>
      <c r="O14">
        <f t="shared" si="7"/>
        <v>1045.8399999999999</v>
      </c>
      <c r="P14">
        <f t="shared" si="8"/>
        <v>1068.21</v>
      </c>
      <c r="Q14">
        <f t="shared" si="9"/>
        <v>1091.6099999999999</v>
      </c>
      <c r="R14">
        <f t="shared" si="10"/>
        <v>1077.4100000000001</v>
      </c>
      <c r="U14">
        <f t="shared" si="11"/>
        <v>1034.93</v>
      </c>
      <c r="V14">
        <f t="shared" si="12"/>
        <v>1060.03</v>
      </c>
      <c r="W14">
        <f t="shared" si="13"/>
        <v>1106.1500000000001</v>
      </c>
      <c r="X14">
        <f t="shared" si="14"/>
        <v>1059.48</v>
      </c>
      <c r="AA14">
        <f t="shared" si="15"/>
        <v>1053.31</v>
      </c>
      <c r="AB14">
        <f t="shared" si="16"/>
        <v>1072.76</v>
      </c>
      <c r="AC14">
        <f t="shared" si="17"/>
        <v>1094.02</v>
      </c>
      <c r="AD14">
        <f t="shared" si="18"/>
        <v>1070.94</v>
      </c>
    </row>
    <row r="15" spans="1:36" x14ac:dyDescent="0.25">
      <c r="A15" t="s">
        <v>75</v>
      </c>
      <c r="C15">
        <f t="shared" si="20"/>
        <v>1043.1099999999999</v>
      </c>
      <c r="D15">
        <f t="shared" si="0"/>
        <v>1090.07</v>
      </c>
      <c r="E15">
        <f t="shared" si="1"/>
        <v>1086.72</v>
      </c>
      <c r="F15">
        <f t="shared" si="2"/>
        <v>1064.02</v>
      </c>
      <c r="I15">
        <f t="shared" si="3"/>
        <v>1040.3900000000001</v>
      </c>
      <c r="J15">
        <f t="shared" si="4"/>
        <v>1062.2</v>
      </c>
      <c r="K15">
        <f t="shared" si="5"/>
        <v>1084.02</v>
      </c>
      <c r="L15">
        <f t="shared" si="6"/>
        <v>1071.04</v>
      </c>
      <c r="O15">
        <f t="shared" si="7"/>
        <v>1071.6600000000001</v>
      </c>
      <c r="P15">
        <f t="shared" si="8"/>
        <v>1070.3900000000001</v>
      </c>
      <c r="Q15">
        <f t="shared" si="9"/>
        <v>1088.8499999999999</v>
      </c>
      <c r="R15">
        <f t="shared" si="10"/>
        <v>1067.6300000000001</v>
      </c>
      <c r="U15">
        <f t="shared" si="11"/>
        <v>1034.93</v>
      </c>
      <c r="V15">
        <f t="shared" si="12"/>
        <v>1033.48</v>
      </c>
      <c r="W15">
        <f t="shared" si="13"/>
        <v>1105.58</v>
      </c>
      <c r="X15">
        <f t="shared" si="14"/>
        <v>1057.58</v>
      </c>
      <c r="AA15">
        <f t="shared" si="15"/>
        <v>1049.1199999999999</v>
      </c>
      <c r="AB15">
        <f t="shared" si="16"/>
        <v>1071.8499999999999</v>
      </c>
      <c r="AC15">
        <f t="shared" si="17"/>
        <v>1092.76</v>
      </c>
      <c r="AD15">
        <f t="shared" si="18"/>
        <v>1070.3900000000001</v>
      </c>
    </row>
    <row r="16" spans="1:36" x14ac:dyDescent="0.25">
      <c r="A16" t="s">
        <v>76</v>
      </c>
      <c r="C16">
        <f t="shared" si="20"/>
        <v>1068.93</v>
      </c>
      <c r="D16">
        <f t="shared" si="0"/>
        <v>1039.58</v>
      </c>
      <c r="E16">
        <f t="shared" si="1"/>
        <v>1089.48</v>
      </c>
      <c r="F16">
        <f t="shared" si="2"/>
        <v>1064.02</v>
      </c>
      <c r="I16">
        <f t="shared" si="3"/>
        <v>1039.48</v>
      </c>
      <c r="J16">
        <f t="shared" si="4"/>
        <v>1122.1199999999999</v>
      </c>
      <c r="K16">
        <f t="shared" si="5"/>
        <v>1082.93</v>
      </c>
      <c r="L16">
        <f t="shared" si="6"/>
        <v>1062.2</v>
      </c>
      <c r="O16">
        <f t="shared" si="7"/>
        <v>1044.31</v>
      </c>
      <c r="P16">
        <f t="shared" si="8"/>
        <v>1094.3399999999999</v>
      </c>
      <c r="Q16">
        <f t="shared" si="9"/>
        <v>1089.48</v>
      </c>
      <c r="R16">
        <f t="shared" si="10"/>
        <v>1067.6600000000001</v>
      </c>
      <c r="U16">
        <f t="shared" si="11"/>
        <v>1035.8399999999999</v>
      </c>
      <c r="V16">
        <f t="shared" si="12"/>
        <v>1032.47</v>
      </c>
      <c r="W16">
        <f t="shared" si="13"/>
        <v>1078.8499999999999</v>
      </c>
      <c r="X16">
        <f t="shared" si="14"/>
        <v>1057.6300000000001</v>
      </c>
      <c r="AA16">
        <f t="shared" si="15"/>
        <v>1047.6600000000001</v>
      </c>
      <c r="AB16">
        <f t="shared" si="16"/>
        <v>1074.02</v>
      </c>
      <c r="AC16">
        <f t="shared" si="17"/>
        <v>1119.79</v>
      </c>
      <c r="AD16">
        <f t="shared" si="18"/>
        <v>1071.3</v>
      </c>
      <c r="AG16" t="s">
        <v>19</v>
      </c>
      <c r="AH16" t="s">
        <v>20</v>
      </c>
      <c r="AI16" t="s">
        <v>21</v>
      </c>
      <c r="AJ16" t="s">
        <v>22</v>
      </c>
    </row>
    <row r="17" spans="1:36" x14ac:dyDescent="0.25">
      <c r="A17" t="s">
        <v>71</v>
      </c>
      <c r="C17">
        <f t="shared" si="20"/>
        <v>1042.49</v>
      </c>
      <c r="D17">
        <f t="shared" si="0"/>
        <v>1040.3900000000001</v>
      </c>
      <c r="E17">
        <f t="shared" si="1"/>
        <v>1088.8800000000001</v>
      </c>
      <c r="F17">
        <f t="shared" si="2"/>
        <v>1063.67</v>
      </c>
      <c r="I17">
        <f t="shared" si="3"/>
        <v>1039.48</v>
      </c>
      <c r="J17">
        <f t="shared" si="4"/>
        <v>1063</v>
      </c>
      <c r="K17">
        <f t="shared" si="5"/>
        <v>1084.02</v>
      </c>
      <c r="L17">
        <f t="shared" si="6"/>
        <v>1060.31</v>
      </c>
      <c r="O17">
        <f t="shared" si="7"/>
        <v>1071.6600000000001</v>
      </c>
      <c r="P17">
        <f t="shared" si="8"/>
        <v>1068.26</v>
      </c>
      <c r="Q17">
        <f t="shared" si="9"/>
        <v>1089.48</v>
      </c>
      <c r="R17">
        <f t="shared" si="10"/>
        <v>1090.3900000000001</v>
      </c>
      <c r="U17">
        <f t="shared" si="11"/>
        <v>1036.3900000000001</v>
      </c>
      <c r="V17">
        <f t="shared" si="12"/>
        <v>1061.3</v>
      </c>
      <c r="W17">
        <f t="shared" si="13"/>
        <v>1079.48</v>
      </c>
      <c r="X17">
        <f t="shared" si="14"/>
        <v>1055.8399999999999</v>
      </c>
      <c r="AA17">
        <f t="shared" si="15"/>
        <v>1074.3399999999999</v>
      </c>
      <c r="AB17">
        <f t="shared" si="16"/>
        <v>1097.97</v>
      </c>
      <c r="AC17">
        <f t="shared" si="17"/>
        <v>1106.82</v>
      </c>
      <c r="AD17">
        <f t="shared" si="18"/>
        <v>1070.03</v>
      </c>
      <c r="AF17" t="s">
        <v>397</v>
      </c>
      <c r="AG17">
        <f>U45</f>
        <v>1035.8399999999999</v>
      </c>
      <c r="AH17">
        <f t="shared" ref="AH17:AJ17" si="29">V45</f>
        <v>1059.1199999999999</v>
      </c>
      <c r="AI17">
        <f t="shared" si="29"/>
        <v>1080.3900000000001</v>
      </c>
      <c r="AJ17">
        <f t="shared" si="29"/>
        <v>1057.44</v>
      </c>
    </row>
    <row r="18" spans="1:36" x14ac:dyDescent="0.25">
      <c r="A18" t="s">
        <v>71</v>
      </c>
      <c r="C18">
        <f t="shared" si="20"/>
        <v>1043.1099999999999</v>
      </c>
      <c r="D18">
        <f t="shared" si="0"/>
        <v>1066.75</v>
      </c>
      <c r="E18">
        <f t="shared" si="1"/>
        <v>1087.01</v>
      </c>
      <c r="F18">
        <f t="shared" si="2"/>
        <v>1051.21</v>
      </c>
      <c r="I18">
        <f t="shared" si="3"/>
        <v>1039.48</v>
      </c>
      <c r="J18">
        <f t="shared" si="4"/>
        <v>1062.2</v>
      </c>
      <c r="K18">
        <f t="shared" si="5"/>
        <v>1084.02</v>
      </c>
      <c r="L18">
        <f t="shared" si="6"/>
        <v>1059.45</v>
      </c>
      <c r="O18">
        <f t="shared" si="7"/>
        <v>1046.95</v>
      </c>
      <c r="P18">
        <f t="shared" si="8"/>
        <v>1043.4000000000001</v>
      </c>
      <c r="Q18">
        <f t="shared" si="9"/>
        <v>1089.48</v>
      </c>
      <c r="R18">
        <f t="shared" si="10"/>
        <v>1066.75</v>
      </c>
      <c r="U18">
        <f t="shared" si="11"/>
        <v>1035.8399999999999</v>
      </c>
      <c r="V18">
        <f t="shared" si="12"/>
        <v>1059.48</v>
      </c>
      <c r="W18">
        <f t="shared" si="13"/>
        <v>1080.3900000000001</v>
      </c>
      <c r="X18">
        <f t="shared" si="14"/>
        <v>1056.75</v>
      </c>
      <c r="AA18">
        <f t="shared" si="15"/>
        <v>1048.8499999999999</v>
      </c>
      <c r="AB18">
        <f t="shared" si="16"/>
        <v>1071.8900000000001</v>
      </c>
      <c r="AC18">
        <f t="shared" si="17"/>
        <v>1094.02</v>
      </c>
      <c r="AD18">
        <f t="shared" si="18"/>
        <v>1097.06</v>
      </c>
      <c r="AF18" t="s">
        <v>398</v>
      </c>
      <c r="AG18">
        <f>I45</f>
        <v>1039.48</v>
      </c>
      <c r="AH18">
        <f t="shared" ref="AH18:AJ18" si="30">J45</f>
        <v>1062.76</v>
      </c>
      <c r="AI18">
        <f t="shared" si="30"/>
        <v>1084.02</v>
      </c>
      <c r="AJ18">
        <f t="shared" si="30"/>
        <v>1060.3900000000001</v>
      </c>
    </row>
    <row r="19" spans="1:36" x14ac:dyDescent="0.25">
      <c r="A19" t="s">
        <v>71</v>
      </c>
      <c r="C19">
        <f t="shared" si="20"/>
        <v>1043.1099999999999</v>
      </c>
      <c r="D19">
        <f t="shared" si="0"/>
        <v>1090.7</v>
      </c>
      <c r="E19">
        <f t="shared" si="1"/>
        <v>1088.8800000000001</v>
      </c>
      <c r="F19">
        <f t="shared" si="2"/>
        <v>1064.02</v>
      </c>
      <c r="I19">
        <f t="shared" si="3"/>
        <v>1039.48</v>
      </c>
      <c r="J19">
        <f t="shared" si="4"/>
        <v>1064.02</v>
      </c>
      <c r="K19">
        <f t="shared" si="5"/>
        <v>1084.02</v>
      </c>
      <c r="L19">
        <f t="shared" si="6"/>
        <v>1059.48</v>
      </c>
      <c r="O19">
        <f t="shared" si="7"/>
        <v>1044.93</v>
      </c>
      <c r="P19">
        <f t="shared" si="8"/>
        <v>1068.57</v>
      </c>
      <c r="Q19">
        <f t="shared" si="9"/>
        <v>1090.75</v>
      </c>
      <c r="R19">
        <f t="shared" si="10"/>
        <v>1066.3900000000001</v>
      </c>
      <c r="U19">
        <f t="shared" si="11"/>
        <v>1036.3900000000001</v>
      </c>
      <c r="V19">
        <f t="shared" si="12"/>
        <v>1058.21</v>
      </c>
      <c r="W19">
        <f t="shared" si="13"/>
        <v>1079.48</v>
      </c>
      <c r="X19">
        <f t="shared" si="14"/>
        <v>1057.3</v>
      </c>
      <c r="AA19">
        <f t="shared" si="15"/>
        <v>1048.49</v>
      </c>
      <c r="AB19">
        <f t="shared" si="16"/>
        <v>1071.58</v>
      </c>
      <c r="AC19">
        <f t="shared" si="17"/>
        <v>1094.02</v>
      </c>
      <c r="AD19">
        <f t="shared" si="18"/>
        <v>1069.4000000000001</v>
      </c>
      <c r="AF19" t="s">
        <v>392</v>
      </c>
      <c r="AG19">
        <f>C45</f>
        <v>1043.1099999999999</v>
      </c>
      <c r="AH19">
        <f t="shared" ref="AH19:AJ19" si="31">D45</f>
        <v>1065.8399999999999</v>
      </c>
      <c r="AI19">
        <f t="shared" si="31"/>
        <v>1087.97</v>
      </c>
      <c r="AJ19">
        <f t="shared" si="31"/>
        <v>1064.02</v>
      </c>
    </row>
    <row r="20" spans="1:36" x14ac:dyDescent="0.25">
      <c r="A20" t="s">
        <v>77</v>
      </c>
      <c r="C20">
        <f t="shared" si="20"/>
        <v>1043.1099999999999</v>
      </c>
      <c r="D20">
        <f t="shared" si="0"/>
        <v>1090.1300000000001</v>
      </c>
      <c r="E20">
        <f t="shared" si="1"/>
        <v>1087.3499999999999</v>
      </c>
      <c r="F20">
        <f t="shared" si="2"/>
        <v>1064.02</v>
      </c>
      <c r="I20">
        <f t="shared" si="3"/>
        <v>1039.48</v>
      </c>
      <c r="J20">
        <f t="shared" si="4"/>
        <v>1063.1099999999999</v>
      </c>
      <c r="K20">
        <f t="shared" si="5"/>
        <v>1059.29</v>
      </c>
      <c r="L20">
        <f t="shared" si="6"/>
        <v>1060.3900000000001</v>
      </c>
      <c r="O20">
        <f t="shared" si="7"/>
        <v>1044.93</v>
      </c>
      <c r="P20">
        <f t="shared" si="8"/>
        <v>1068.57</v>
      </c>
      <c r="Q20">
        <f t="shared" si="9"/>
        <v>1088.5</v>
      </c>
      <c r="R20">
        <f t="shared" si="10"/>
        <v>1067.3</v>
      </c>
      <c r="U20">
        <f t="shared" si="11"/>
        <v>1036.75</v>
      </c>
      <c r="V20">
        <f t="shared" si="12"/>
        <v>1059.1199999999999</v>
      </c>
      <c r="W20">
        <f t="shared" si="13"/>
        <v>1079.1199999999999</v>
      </c>
      <c r="X20">
        <f t="shared" si="14"/>
        <v>1071.21</v>
      </c>
      <c r="AA20">
        <f t="shared" si="15"/>
        <v>1048.21</v>
      </c>
      <c r="AB20">
        <f t="shared" si="16"/>
        <v>1071.3</v>
      </c>
      <c r="AC20">
        <f t="shared" si="17"/>
        <v>1094.02</v>
      </c>
      <c r="AD20">
        <f t="shared" si="18"/>
        <v>1069.29</v>
      </c>
      <c r="AF20" t="s">
        <v>399</v>
      </c>
      <c r="AG20">
        <f>O45</f>
        <v>1045.8399999999999</v>
      </c>
      <c r="AH20">
        <f t="shared" ref="AH20:AJ20" si="32">P45</f>
        <v>1068.57</v>
      </c>
      <c r="AI20">
        <f t="shared" si="32"/>
        <v>1089.48</v>
      </c>
      <c r="AJ20">
        <f t="shared" si="32"/>
        <v>1066.75</v>
      </c>
    </row>
    <row r="21" spans="1:36" x14ac:dyDescent="0.25">
      <c r="A21" t="s">
        <v>76</v>
      </c>
      <c r="C21">
        <f t="shared" si="20"/>
        <v>1068.02</v>
      </c>
      <c r="D21">
        <f t="shared" si="0"/>
        <v>1064.31</v>
      </c>
      <c r="E21">
        <f t="shared" si="1"/>
        <v>1086.1199999999999</v>
      </c>
      <c r="F21">
        <f t="shared" si="2"/>
        <v>1064.02</v>
      </c>
      <c r="I21">
        <f t="shared" si="3"/>
        <v>1039.48</v>
      </c>
      <c r="J21">
        <f t="shared" si="4"/>
        <v>1062.76</v>
      </c>
      <c r="K21">
        <f t="shared" si="5"/>
        <v>1084.02</v>
      </c>
      <c r="L21">
        <f t="shared" si="6"/>
        <v>1060.3900000000001</v>
      </c>
      <c r="O21">
        <f t="shared" si="7"/>
        <v>1047.6600000000001</v>
      </c>
      <c r="P21">
        <f t="shared" si="8"/>
        <v>1068.57</v>
      </c>
      <c r="Q21">
        <f t="shared" si="9"/>
        <v>1101.04</v>
      </c>
      <c r="R21">
        <f t="shared" si="10"/>
        <v>1078.48</v>
      </c>
      <c r="U21">
        <f t="shared" si="11"/>
        <v>1036.3900000000001</v>
      </c>
      <c r="V21">
        <f t="shared" si="12"/>
        <v>1035.6600000000001</v>
      </c>
      <c r="W21">
        <f t="shared" si="13"/>
        <v>1079.1199999999999</v>
      </c>
      <c r="X21">
        <f t="shared" si="14"/>
        <v>1059.48</v>
      </c>
      <c r="AA21">
        <f t="shared" si="15"/>
        <v>1047.6600000000001</v>
      </c>
      <c r="AB21">
        <f t="shared" si="16"/>
        <v>1072.2</v>
      </c>
      <c r="AC21">
        <f t="shared" si="17"/>
        <v>1092.76</v>
      </c>
      <c r="AD21">
        <f t="shared" si="18"/>
        <v>1096.1500000000001</v>
      </c>
      <c r="AF21" t="s">
        <v>400</v>
      </c>
      <c r="AG21">
        <f>AA45</f>
        <v>1049.3</v>
      </c>
      <c r="AH21">
        <f t="shared" ref="AH21:AJ21" si="33">AB45</f>
        <v>1072.345</v>
      </c>
      <c r="AI21">
        <f t="shared" si="33"/>
        <v>1093.67</v>
      </c>
      <c r="AJ21">
        <f t="shared" si="33"/>
        <v>1070.3900000000001</v>
      </c>
    </row>
    <row r="22" spans="1:36" x14ac:dyDescent="0.25">
      <c r="A22" t="s">
        <v>71</v>
      </c>
      <c r="C22">
        <f t="shared" si="20"/>
        <v>1042.49</v>
      </c>
      <c r="D22">
        <f t="shared" si="0"/>
        <v>1065.8399999999999</v>
      </c>
      <c r="E22">
        <f t="shared" si="1"/>
        <v>1087.97</v>
      </c>
      <c r="F22">
        <f t="shared" si="2"/>
        <v>1064.02</v>
      </c>
      <c r="I22">
        <f t="shared" si="3"/>
        <v>1039.48</v>
      </c>
      <c r="J22">
        <f t="shared" si="4"/>
        <v>1063.04</v>
      </c>
      <c r="K22">
        <f t="shared" si="5"/>
        <v>1083.9100000000001</v>
      </c>
      <c r="L22">
        <f t="shared" si="6"/>
        <v>1060.3900000000001</v>
      </c>
      <c r="O22">
        <f t="shared" si="7"/>
        <v>1045.48</v>
      </c>
      <c r="P22">
        <f t="shared" si="8"/>
        <v>1069.48</v>
      </c>
      <c r="Q22">
        <f t="shared" si="9"/>
        <v>1089.48</v>
      </c>
      <c r="R22">
        <f t="shared" si="10"/>
        <v>1067.6600000000001</v>
      </c>
      <c r="U22">
        <f t="shared" si="11"/>
        <v>1034.93</v>
      </c>
      <c r="V22">
        <f t="shared" si="12"/>
        <v>1059.48</v>
      </c>
      <c r="W22">
        <f t="shared" si="13"/>
        <v>1082.2</v>
      </c>
      <c r="X22">
        <f t="shared" si="14"/>
        <v>1056.75</v>
      </c>
      <c r="AA22">
        <f t="shared" si="15"/>
        <v>1048.54</v>
      </c>
      <c r="AB22">
        <f t="shared" si="16"/>
        <v>1072.2</v>
      </c>
      <c r="AC22">
        <f t="shared" si="17"/>
        <v>1093.04</v>
      </c>
      <c r="AD22">
        <f t="shared" si="18"/>
        <v>1070.31</v>
      </c>
    </row>
    <row r="23" spans="1:36" x14ac:dyDescent="0.25">
      <c r="A23" t="s">
        <v>71</v>
      </c>
      <c r="C23">
        <f t="shared" si="20"/>
        <v>1043.1099999999999</v>
      </c>
      <c r="D23">
        <f t="shared" si="0"/>
        <v>1066.75</v>
      </c>
      <c r="E23">
        <f t="shared" si="1"/>
        <v>1086.0999999999999</v>
      </c>
      <c r="F23">
        <f t="shared" si="2"/>
        <v>1064.02</v>
      </c>
      <c r="I23">
        <f t="shared" si="3"/>
        <v>1039.48</v>
      </c>
      <c r="J23">
        <f t="shared" si="4"/>
        <v>1062.2</v>
      </c>
      <c r="K23">
        <f t="shared" si="5"/>
        <v>1109.79</v>
      </c>
      <c r="L23">
        <f t="shared" si="6"/>
        <v>1060.03</v>
      </c>
      <c r="O23">
        <f t="shared" si="7"/>
        <v>1045.8399999999999</v>
      </c>
      <c r="P23">
        <f t="shared" si="8"/>
        <v>1069.79</v>
      </c>
      <c r="Q23">
        <f t="shared" si="9"/>
        <v>1089.45</v>
      </c>
      <c r="R23">
        <f t="shared" si="10"/>
        <v>1066.75</v>
      </c>
      <c r="U23">
        <f t="shared" si="11"/>
        <v>1034.77</v>
      </c>
      <c r="V23">
        <f t="shared" si="12"/>
        <v>1059.1199999999999</v>
      </c>
      <c r="W23">
        <f t="shared" si="13"/>
        <v>1105.25</v>
      </c>
      <c r="X23">
        <f t="shared" si="14"/>
        <v>1058.21</v>
      </c>
      <c r="AA23">
        <f t="shared" si="15"/>
        <v>1048.57</v>
      </c>
      <c r="AB23">
        <f t="shared" si="16"/>
        <v>1072.2</v>
      </c>
      <c r="AC23">
        <f t="shared" si="17"/>
        <v>1092.0999999999999</v>
      </c>
      <c r="AD23">
        <f t="shared" si="18"/>
        <v>1071.19</v>
      </c>
      <c r="AG23" t="s">
        <v>19</v>
      </c>
      <c r="AH23" t="s">
        <v>20</v>
      </c>
      <c r="AI23" t="s">
        <v>21</v>
      </c>
      <c r="AJ23" t="s">
        <v>22</v>
      </c>
    </row>
    <row r="24" spans="1:36" x14ac:dyDescent="0.25">
      <c r="A24" t="s">
        <v>71</v>
      </c>
      <c r="C24">
        <f t="shared" si="20"/>
        <v>1043.1099999999999</v>
      </c>
      <c r="D24">
        <f t="shared" si="0"/>
        <v>1066.1500000000001</v>
      </c>
      <c r="E24">
        <f t="shared" si="1"/>
        <v>1087.97</v>
      </c>
      <c r="F24">
        <f t="shared" si="2"/>
        <v>1064.58</v>
      </c>
      <c r="I24">
        <f t="shared" si="3"/>
        <v>1040.03</v>
      </c>
      <c r="J24">
        <f t="shared" si="4"/>
        <v>1062.76</v>
      </c>
      <c r="K24">
        <f t="shared" si="5"/>
        <v>1084.67</v>
      </c>
      <c r="L24">
        <f t="shared" si="6"/>
        <v>1047.57</v>
      </c>
      <c r="O24">
        <f t="shared" si="7"/>
        <v>1045.8399999999999</v>
      </c>
      <c r="P24">
        <f t="shared" si="8"/>
        <v>1093.71</v>
      </c>
      <c r="Q24">
        <f t="shared" si="9"/>
        <v>1091.3</v>
      </c>
      <c r="R24">
        <f t="shared" si="10"/>
        <v>1066.75</v>
      </c>
      <c r="U24">
        <f t="shared" si="11"/>
        <v>1037.6600000000001</v>
      </c>
      <c r="V24">
        <f t="shared" si="12"/>
        <v>1059.1199999999999</v>
      </c>
      <c r="W24">
        <f t="shared" si="13"/>
        <v>1103.71</v>
      </c>
      <c r="X24">
        <f t="shared" si="14"/>
        <v>1056.3900000000001</v>
      </c>
      <c r="AA24">
        <f t="shared" si="15"/>
        <v>1073.43</v>
      </c>
      <c r="AB24">
        <f t="shared" si="16"/>
        <v>1046.3900000000001</v>
      </c>
      <c r="AC24">
        <f t="shared" si="17"/>
        <v>1093.1099999999999</v>
      </c>
      <c r="AD24">
        <f t="shared" si="18"/>
        <v>1070.3900000000001</v>
      </c>
      <c r="AF24" t="s">
        <v>397</v>
      </c>
      <c r="AG24">
        <f>+AG19-AG17</f>
        <v>7.2699999999999818</v>
      </c>
      <c r="AH24">
        <f t="shared" ref="AH24:AJ24" si="34">+AH19-AH17</f>
        <v>6.7200000000000273</v>
      </c>
      <c r="AI24">
        <f t="shared" si="34"/>
        <v>7.5799999999999272</v>
      </c>
      <c r="AJ24">
        <f t="shared" si="34"/>
        <v>6.5799999999999272</v>
      </c>
    </row>
    <row r="25" spans="1:36" x14ac:dyDescent="0.25">
      <c r="A25" t="s">
        <v>77</v>
      </c>
      <c r="C25">
        <f t="shared" si="20"/>
        <v>1043.1099999999999</v>
      </c>
      <c r="D25">
        <f t="shared" si="0"/>
        <v>1065.1099999999999</v>
      </c>
      <c r="E25">
        <f t="shared" si="1"/>
        <v>1087.3499999999999</v>
      </c>
      <c r="F25">
        <f t="shared" si="2"/>
        <v>1075.75</v>
      </c>
      <c r="I25">
        <f t="shared" si="3"/>
        <v>1039.48</v>
      </c>
      <c r="J25">
        <f t="shared" si="4"/>
        <v>1063</v>
      </c>
      <c r="K25">
        <f t="shared" si="5"/>
        <v>1083.4000000000001</v>
      </c>
      <c r="L25">
        <f t="shared" si="6"/>
        <v>1062.2</v>
      </c>
      <c r="O25">
        <f t="shared" si="7"/>
        <v>1045.8399999999999</v>
      </c>
      <c r="P25">
        <f t="shared" si="8"/>
        <v>1068.74</v>
      </c>
      <c r="Q25">
        <f t="shared" si="9"/>
        <v>1091.6099999999999</v>
      </c>
      <c r="R25">
        <f t="shared" si="10"/>
        <v>1066.75</v>
      </c>
      <c r="U25">
        <f t="shared" si="11"/>
        <v>1035.8399999999999</v>
      </c>
      <c r="V25">
        <f t="shared" si="12"/>
        <v>1032.93</v>
      </c>
      <c r="W25">
        <f t="shared" si="13"/>
        <v>1078.8499999999999</v>
      </c>
      <c r="X25">
        <f t="shared" si="14"/>
        <v>1057.6600000000001</v>
      </c>
      <c r="AA25">
        <f t="shared" si="15"/>
        <v>1047.94</v>
      </c>
      <c r="AB25">
        <f t="shared" si="16"/>
        <v>1131.04</v>
      </c>
      <c r="AC25">
        <f t="shared" si="17"/>
        <v>1094.02</v>
      </c>
      <c r="AD25">
        <f t="shared" si="18"/>
        <v>1071.3</v>
      </c>
      <c r="AF25" t="s">
        <v>398</v>
      </c>
      <c r="AG25">
        <f>+AG19-AG18</f>
        <v>3.6299999999998818</v>
      </c>
      <c r="AH25">
        <f t="shared" ref="AH25:AJ25" si="35">+AH19-AH18</f>
        <v>3.0799999999999272</v>
      </c>
      <c r="AI25">
        <f t="shared" si="35"/>
        <v>3.9500000000000455</v>
      </c>
      <c r="AJ25">
        <f t="shared" si="35"/>
        <v>3.6299999999998818</v>
      </c>
    </row>
    <row r="26" spans="1:36" x14ac:dyDescent="0.25">
      <c r="A26" t="s">
        <v>76</v>
      </c>
      <c r="C26">
        <f t="shared" si="20"/>
        <v>1068.02</v>
      </c>
      <c r="D26">
        <f t="shared" si="0"/>
        <v>1065.8399999999999</v>
      </c>
      <c r="E26">
        <f t="shared" si="1"/>
        <v>1088.8499999999999</v>
      </c>
      <c r="F26">
        <f t="shared" si="2"/>
        <v>1063.9100000000001</v>
      </c>
      <c r="I26">
        <f t="shared" si="3"/>
        <v>1038.57</v>
      </c>
      <c r="J26">
        <f t="shared" si="4"/>
        <v>1062.2</v>
      </c>
      <c r="K26">
        <f t="shared" si="5"/>
        <v>1108.8800000000001</v>
      </c>
      <c r="L26">
        <f t="shared" si="6"/>
        <v>1060.31</v>
      </c>
      <c r="O26">
        <f t="shared" si="7"/>
        <v>1104.8499999999999</v>
      </c>
      <c r="P26">
        <f t="shared" si="8"/>
        <v>1068.57</v>
      </c>
      <c r="Q26">
        <f t="shared" si="9"/>
        <v>1091.58</v>
      </c>
      <c r="R26">
        <f t="shared" si="10"/>
        <v>1066.3900000000001</v>
      </c>
      <c r="U26">
        <f t="shared" si="11"/>
        <v>1035.8399999999999</v>
      </c>
      <c r="V26">
        <f t="shared" si="12"/>
        <v>1058.57</v>
      </c>
      <c r="W26">
        <f t="shared" si="13"/>
        <v>1079.48</v>
      </c>
      <c r="X26">
        <f t="shared" si="14"/>
        <v>1058.57</v>
      </c>
      <c r="AA26">
        <f t="shared" si="15"/>
        <v>1083.94</v>
      </c>
      <c r="AB26">
        <f t="shared" si="16"/>
        <v>1073.1099999999999</v>
      </c>
      <c r="AC26">
        <f t="shared" si="17"/>
        <v>1094.02</v>
      </c>
      <c r="AD26">
        <f t="shared" si="18"/>
        <v>1070.03</v>
      </c>
      <c r="AF26" t="s">
        <v>392</v>
      </c>
    </row>
    <row r="27" spans="1:36" x14ac:dyDescent="0.25">
      <c r="A27" t="s">
        <v>71</v>
      </c>
      <c r="C27">
        <f t="shared" si="20"/>
        <v>1042.49</v>
      </c>
      <c r="D27">
        <f t="shared" si="0"/>
        <v>1066.75</v>
      </c>
      <c r="E27">
        <f t="shared" si="1"/>
        <v>1088.8800000000001</v>
      </c>
      <c r="F27">
        <f t="shared" si="2"/>
        <v>1064.02</v>
      </c>
      <c r="I27">
        <f t="shared" si="3"/>
        <v>1039.48</v>
      </c>
      <c r="J27">
        <f t="shared" si="4"/>
        <v>1064.93</v>
      </c>
      <c r="K27">
        <f t="shared" si="5"/>
        <v>1083.24</v>
      </c>
      <c r="L27">
        <f t="shared" si="6"/>
        <v>1060.3599999999999</v>
      </c>
      <c r="O27">
        <f t="shared" si="7"/>
        <v>1045.8399999999999</v>
      </c>
      <c r="P27">
        <f t="shared" si="8"/>
        <v>1043.67</v>
      </c>
      <c r="Q27">
        <f t="shared" si="9"/>
        <v>1090.7</v>
      </c>
      <c r="R27">
        <f t="shared" si="10"/>
        <v>1067.3</v>
      </c>
      <c r="U27">
        <f t="shared" si="11"/>
        <v>1034.93</v>
      </c>
      <c r="V27">
        <f t="shared" si="12"/>
        <v>1059.1199999999999</v>
      </c>
      <c r="W27">
        <f t="shared" si="13"/>
        <v>1080.03</v>
      </c>
      <c r="X27">
        <f t="shared" si="14"/>
        <v>1056.3900000000001</v>
      </c>
      <c r="AA27">
        <f t="shared" si="15"/>
        <v>1049.48</v>
      </c>
      <c r="AB27">
        <f t="shared" si="16"/>
        <v>1073.43</v>
      </c>
      <c r="AC27">
        <f t="shared" si="17"/>
        <v>1093.67</v>
      </c>
      <c r="AD27">
        <f t="shared" si="18"/>
        <v>1070.3599999999999</v>
      </c>
      <c r="AF27" t="s">
        <v>399</v>
      </c>
      <c r="AG27">
        <f>+AG19-AG20</f>
        <v>-2.7300000000000182</v>
      </c>
      <c r="AH27" s="3">
        <f t="shared" ref="AH27:AJ27" si="36">+AH19-AH20</f>
        <v>-2.7300000000000182</v>
      </c>
      <c r="AI27">
        <f t="shared" si="36"/>
        <v>-1.5099999999999909</v>
      </c>
      <c r="AJ27">
        <f t="shared" si="36"/>
        <v>-2.7300000000000182</v>
      </c>
    </row>
    <row r="28" spans="1:36" x14ac:dyDescent="0.25">
      <c r="A28" t="s">
        <v>71</v>
      </c>
      <c r="C28">
        <f t="shared" si="20"/>
        <v>1043.1099999999999</v>
      </c>
      <c r="D28">
        <f t="shared" si="0"/>
        <v>1065.77</v>
      </c>
      <c r="E28">
        <f t="shared" si="1"/>
        <v>1111.94</v>
      </c>
      <c r="F28">
        <f t="shared" si="2"/>
        <v>1064.02</v>
      </c>
      <c r="I28">
        <f t="shared" si="3"/>
        <v>1040.3900000000001</v>
      </c>
      <c r="J28">
        <f t="shared" si="4"/>
        <v>1062.2</v>
      </c>
      <c r="K28">
        <f t="shared" si="5"/>
        <v>1085.25</v>
      </c>
      <c r="L28">
        <f t="shared" si="6"/>
        <v>1059.48</v>
      </c>
      <c r="O28">
        <f t="shared" si="7"/>
        <v>1045.8399999999999</v>
      </c>
      <c r="P28">
        <f t="shared" si="8"/>
        <v>1069.1199999999999</v>
      </c>
      <c r="Q28">
        <f t="shared" si="9"/>
        <v>1089.4000000000001</v>
      </c>
      <c r="R28">
        <f t="shared" si="10"/>
        <v>1065.6600000000001</v>
      </c>
      <c r="U28">
        <f t="shared" si="11"/>
        <v>1035.48</v>
      </c>
      <c r="V28">
        <f t="shared" si="12"/>
        <v>1058.8800000000001</v>
      </c>
      <c r="W28">
        <f t="shared" si="13"/>
        <v>1080.03</v>
      </c>
      <c r="X28">
        <f t="shared" si="14"/>
        <v>1056.3900000000001</v>
      </c>
      <c r="AA28">
        <f t="shared" si="15"/>
        <v>1051.3</v>
      </c>
      <c r="AB28">
        <f t="shared" si="16"/>
        <v>1047.01</v>
      </c>
      <c r="AC28">
        <f t="shared" si="17"/>
        <v>1118.8800000000001</v>
      </c>
      <c r="AD28">
        <f t="shared" si="18"/>
        <v>1070.3900000000001</v>
      </c>
      <c r="AF28" t="s">
        <v>400</v>
      </c>
      <c r="AG28">
        <f>+AG19-AG21</f>
        <v>-6.1900000000000546</v>
      </c>
      <c r="AH28">
        <f t="shared" ref="AH28:AJ28" si="37">+AH19-AH21</f>
        <v>-6.5050000000001091</v>
      </c>
      <c r="AI28">
        <f t="shared" si="37"/>
        <v>-5.7000000000000455</v>
      </c>
      <c r="AJ28">
        <f t="shared" si="37"/>
        <v>-6.3700000000001182</v>
      </c>
    </row>
    <row r="29" spans="1:36" x14ac:dyDescent="0.25">
      <c r="A29" t="s">
        <v>78</v>
      </c>
      <c r="C29">
        <f t="shared" si="20"/>
        <v>1043.1099999999999</v>
      </c>
      <c r="D29">
        <f t="shared" si="0"/>
        <v>1065.8399999999999</v>
      </c>
      <c r="E29">
        <f t="shared" si="1"/>
        <v>1088.8499999999999</v>
      </c>
      <c r="F29">
        <f t="shared" si="2"/>
        <v>1064.02</v>
      </c>
      <c r="I29">
        <f t="shared" si="3"/>
        <v>1039.1199999999999</v>
      </c>
      <c r="J29">
        <f t="shared" si="4"/>
        <v>1062.76</v>
      </c>
      <c r="K29">
        <f t="shared" si="5"/>
        <v>1084.67</v>
      </c>
      <c r="L29">
        <f t="shared" si="6"/>
        <v>1060.3900000000001</v>
      </c>
      <c r="O29">
        <f t="shared" si="7"/>
        <v>1105.75</v>
      </c>
      <c r="P29">
        <f t="shared" si="8"/>
        <v>1069.48</v>
      </c>
      <c r="Q29">
        <f t="shared" si="9"/>
        <v>1089.1199999999999</v>
      </c>
      <c r="R29">
        <f t="shared" si="10"/>
        <v>1066.3900000000001</v>
      </c>
      <c r="U29">
        <f t="shared" si="11"/>
        <v>1034.93</v>
      </c>
      <c r="V29">
        <f t="shared" si="12"/>
        <v>1085.58</v>
      </c>
      <c r="W29">
        <f t="shared" si="13"/>
        <v>1082.2</v>
      </c>
      <c r="X29">
        <f t="shared" si="14"/>
        <v>1056.75</v>
      </c>
      <c r="AA29">
        <f t="shared" si="15"/>
        <v>1048.21</v>
      </c>
      <c r="AB29">
        <f t="shared" si="16"/>
        <v>1072.2</v>
      </c>
      <c r="AC29">
        <f t="shared" si="17"/>
        <v>1093.95</v>
      </c>
      <c r="AD29">
        <f t="shared" si="18"/>
        <v>1070.3900000000001</v>
      </c>
    </row>
    <row r="30" spans="1:36" x14ac:dyDescent="0.25">
      <c r="A30" t="s">
        <v>76</v>
      </c>
      <c r="C30">
        <f t="shared" si="20"/>
        <v>1067.97</v>
      </c>
      <c r="D30">
        <f t="shared" si="0"/>
        <v>1065.48</v>
      </c>
      <c r="E30">
        <f t="shared" si="1"/>
        <v>1088.8800000000001</v>
      </c>
      <c r="F30">
        <f t="shared" si="2"/>
        <v>1064.02</v>
      </c>
      <c r="I30">
        <f t="shared" si="3"/>
        <v>1098.48</v>
      </c>
      <c r="J30">
        <f t="shared" si="4"/>
        <v>1087.97</v>
      </c>
      <c r="K30">
        <f t="shared" si="5"/>
        <v>1083.4000000000001</v>
      </c>
      <c r="L30">
        <f t="shared" si="6"/>
        <v>1060.3900000000001</v>
      </c>
      <c r="O30">
        <f t="shared" si="7"/>
        <v>1045.8399999999999</v>
      </c>
      <c r="P30">
        <f t="shared" si="8"/>
        <v>1094.3399999999999</v>
      </c>
      <c r="Q30">
        <f t="shared" si="9"/>
        <v>1091.3</v>
      </c>
      <c r="R30">
        <f t="shared" si="10"/>
        <v>1068.57</v>
      </c>
      <c r="U30">
        <f t="shared" si="11"/>
        <v>1034.93</v>
      </c>
      <c r="V30">
        <f t="shared" si="12"/>
        <v>1059.76</v>
      </c>
      <c r="W30">
        <f t="shared" si="13"/>
        <v>1082.52</v>
      </c>
      <c r="X30">
        <f t="shared" si="14"/>
        <v>1058.57</v>
      </c>
      <c r="AA30">
        <f t="shared" si="15"/>
        <v>1048.57</v>
      </c>
      <c r="AB30">
        <f t="shared" si="16"/>
        <v>1074.02</v>
      </c>
      <c r="AC30">
        <f t="shared" si="17"/>
        <v>1118.93</v>
      </c>
      <c r="AD30">
        <f t="shared" si="18"/>
        <v>1070.3900000000001</v>
      </c>
    </row>
    <row r="31" spans="1:36" x14ac:dyDescent="0.25">
      <c r="A31" t="s">
        <v>79</v>
      </c>
      <c r="C31">
        <f>+VALUE(LEFT(A30,8))</f>
        <v>1042.49</v>
      </c>
      <c r="D31">
        <f t="shared" si="0"/>
        <v>1066.75</v>
      </c>
      <c r="E31">
        <f t="shared" si="1"/>
        <v>1088.8499999999999</v>
      </c>
      <c r="F31">
        <f t="shared" si="2"/>
        <v>1063.67</v>
      </c>
      <c r="I31">
        <f t="shared" si="3"/>
        <v>1039.48</v>
      </c>
      <c r="J31">
        <f t="shared" si="4"/>
        <v>1062.46</v>
      </c>
      <c r="K31">
        <f t="shared" si="5"/>
        <v>1085.25</v>
      </c>
      <c r="L31">
        <f t="shared" si="6"/>
        <v>1060.3900000000001</v>
      </c>
      <c r="O31">
        <f t="shared" si="7"/>
        <v>1045.8399999999999</v>
      </c>
      <c r="P31">
        <f t="shared" si="8"/>
        <v>1068.26</v>
      </c>
      <c r="Q31">
        <f t="shared" si="9"/>
        <v>1090.7</v>
      </c>
      <c r="R31">
        <f t="shared" si="10"/>
        <v>1091.6099999999999</v>
      </c>
      <c r="U31">
        <f t="shared" si="11"/>
        <v>1035.8399999999999</v>
      </c>
      <c r="V31">
        <f t="shared" si="12"/>
        <v>1058.57</v>
      </c>
      <c r="W31">
        <f t="shared" si="13"/>
        <v>1104.6199999999999</v>
      </c>
      <c r="X31">
        <f t="shared" si="14"/>
        <v>1057.6600000000001</v>
      </c>
      <c r="AA31">
        <f t="shared" si="15"/>
        <v>1049.8399999999999</v>
      </c>
      <c r="AB31">
        <f t="shared" si="16"/>
        <v>1073.1099999999999</v>
      </c>
      <c r="AC31">
        <f t="shared" si="17"/>
        <v>1075.32</v>
      </c>
      <c r="AD31">
        <f t="shared" si="18"/>
        <v>1071.3</v>
      </c>
    </row>
    <row r="32" spans="1:36" x14ac:dyDescent="0.25">
      <c r="A32" t="s">
        <v>79</v>
      </c>
      <c r="C32">
        <f t="shared" si="20"/>
        <v>1042.2</v>
      </c>
      <c r="D32">
        <f t="shared" si="0"/>
        <v>1066.1500000000001</v>
      </c>
      <c r="E32">
        <f t="shared" si="1"/>
        <v>1087.6300000000001</v>
      </c>
      <c r="F32">
        <f t="shared" si="2"/>
        <v>1033.9000000000001</v>
      </c>
      <c r="I32">
        <f t="shared" si="3"/>
        <v>1039.1199999999999</v>
      </c>
      <c r="J32">
        <f t="shared" si="4"/>
        <v>1063.1099999999999</v>
      </c>
      <c r="K32">
        <f t="shared" si="5"/>
        <v>1083.4000000000001</v>
      </c>
      <c r="L32">
        <f t="shared" si="6"/>
        <v>1060.03</v>
      </c>
      <c r="O32">
        <f t="shared" si="7"/>
        <v>1045.8399999999999</v>
      </c>
      <c r="P32">
        <f t="shared" si="8"/>
        <v>1043.24</v>
      </c>
      <c r="Q32">
        <f t="shared" si="9"/>
        <v>1088.8499999999999</v>
      </c>
      <c r="R32">
        <f t="shared" si="10"/>
        <v>1065.77</v>
      </c>
      <c r="U32">
        <f t="shared" si="11"/>
        <v>1035.48</v>
      </c>
      <c r="V32">
        <f t="shared" si="12"/>
        <v>1060.3900000000001</v>
      </c>
      <c r="W32">
        <f t="shared" si="13"/>
        <v>1082.49</v>
      </c>
      <c r="X32">
        <f t="shared" si="14"/>
        <v>1058.57</v>
      </c>
      <c r="AA32">
        <f t="shared" si="15"/>
        <v>1047.94</v>
      </c>
      <c r="AB32">
        <f t="shared" si="16"/>
        <v>1073.1099999999999</v>
      </c>
      <c r="AC32">
        <f t="shared" si="17"/>
        <v>1094.02</v>
      </c>
      <c r="AD32">
        <f t="shared" si="18"/>
        <v>1074.02</v>
      </c>
    </row>
    <row r="33" spans="1:30" x14ac:dyDescent="0.25">
      <c r="A33" t="s">
        <v>79</v>
      </c>
      <c r="C33">
        <f t="shared" si="20"/>
        <v>1042.2</v>
      </c>
      <c r="D33">
        <f t="shared" si="0"/>
        <v>1090.07</v>
      </c>
      <c r="E33">
        <f t="shared" si="1"/>
        <v>1089.48</v>
      </c>
      <c r="F33">
        <f t="shared" si="2"/>
        <v>1065.8399999999999</v>
      </c>
      <c r="I33">
        <f t="shared" si="3"/>
        <v>1039.48</v>
      </c>
      <c r="J33">
        <f t="shared" si="4"/>
        <v>1064.02</v>
      </c>
      <c r="K33">
        <f t="shared" si="5"/>
        <v>1085.25</v>
      </c>
      <c r="L33">
        <f t="shared" si="6"/>
        <v>1047.57</v>
      </c>
      <c r="O33">
        <f t="shared" si="7"/>
        <v>1046.75</v>
      </c>
      <c r="P33">
        <f t="shared" si="8"/>
        <v>1068.57</v>
      </c>
      <c r="Q33">
        <f t="shared" si="9"/>
        <v>1090.3900000000001</v>
      </c>
      <c r="R33">
        <f t="shared" si="10"/>
        <v>1091.6099999999999</v>
      </c>
      <c r="U33">
        <f t="shared" si="11"/>
        <v>1035.8399999999999</v>
      </c>
      <c r="V33">
        <f t="shared" si="12"/>
        <v>1058.57</v>
      </c>
      <c r="W33">
        <f t="shared" si="13"/>
        <v>1105.25</v>
      </c>
      <c r="X33">
        <f t="shared" si="14"/>
        <v>1055.8399999999999</v>
      </c>
      <c r="AA33">
        <f t="shared" si="15"/>
        <v>1050.3599999999999</v>
      </c>
      <c r="AB33">
        <f t="shared" si="16"/>
        <v>1071.8499999999999</v>
      </c>
      <c r="AC33">
        <f t="shared" si="17"/>
        <v>1093.1099999999999</v>
      </c>
      <c r="AD33">
        <f t="shared" si="18"/>
        <v>1072.2</v>
      </c>
    </row>
    <row r="34" spans="1:30" x14ac:dyDescent="0.25">
      <c r="A34" t="s">
        <v>79</v>
      </c>
      <c r="C34">
        <f t="shared" si="20"/>
        <v>1042.2</v>
      </c>
      <c r="D34">
        <f t="shared" si="0"/>
        <v>1065.1099999999999</v>
      </c>
      <c r="E34">
        <f t="shared" si="1"/>
        <v>1087.97</v>
      </c>
      <c r="F34">
        <f t="shared" si="2"/>
        <v>1088.8800000000001</v>
      </c>
      <c r="I34">
        <f t="shared" si="3"/>
        <v>1039.48</v>
      </c>
      <c r="J34">
        <f t="shared" si="4"/>
        <v>1062.2</v>
      </c>
      <c r="K34">
        <f t="shared" si="5"/>
        <v>1085.58</v>
      </c>
      <c r="L34">
        <f t="shared" si="6"/>
        <v>1062.2</v>
      </c>
      <c r="O34">
        <f t="shared" si="7"/>
        <v>1045.48</v>
      </c>
      <c r="P34">
        <f t="shared" si="8"/>
        <v>1068.57</v>
      </c>
      <c r="Q34">
        <f t="shared" si="9"/>
        <v>1089.48</v>
      </c>
      <c r="R34">
        <f t="shared" si="10"/>
        <v>1066.1300000000001</v>
      </c>
      <c r="U34">
        <f t="shared" si="11"/>
        <v>1034.58</v>
      </c>
      <c r="V34">
        <f t="shared" si="12"/>
        <v>1059.1199999999999</v>
      </c>
      <c r="W34">
        <f t="shared" si="13"/>
        <v>1104.67</v>
      </c>
      <c r="X34">
        <f t="shared" si="14"/>
        <v>1055.2</v>
      </c>
      <c r="AA34">
        <f t="shared" si="15"/>
        <v>1083.94</v>
      </c>
      <c r="AB34">
        <f t="shared" si="16"/>
        <v>1043.9000000000001</v>
      </c>
      <c r="AC34">
        <f t="shared" si="17"/>
        <v>1094.02</v>
      </c>
      <c r="AD34">
        <f t="shared" si="18"/>
        <v>1070.94</v>
      </c>
    </row>
    <row r="35" spans="1:30" x14ac:dyDescent="0.25">
      <c r="A35" t="s">
        <v>79</v>
      </c>
      <c r="C35">
        <f t="shared" si="20"/>
        <v>1042.2</v>
      </c>
      <c r="D35">
        <f t="shared" si="0"/>
        <v>1064.93</v>
      </c>
      <c r="E35">
        <f t="shared" si="1"/>
        <v>1086.0999999999999</v>
      </c>
      <c r="F35">
        <f t="shared" si="2"/>
        <v>1065.22</v>
      </c>
      <c r="I35">
        <f t="shared" si="3"/>
        <v>1039.1199999999999</v>
      </c>
      <c r="J35">
        <f t="shared" si="4"/>
        <v>1062.76</v>
      </c>
      <c r="K35">
        <f t="shared" si="5"/>
        <v>1083.4000000000001</v>
      </c>
      <c r="L35">
        <f t="shared" si="6"/>
        <v>1085.25</v>
      </c>
      <c r="O35">
        <f t="shared" si="7"/>
        <v>1045.8399999999999</v>
      </c>
      <c r="P35">
        <f t="shared" si="8"/>
        <v>1094.3399999999999</v>
      </c>
      <c r="Q35">
        <f t="shared" si="9"/>
        <v>1089.48</v>
      </c>
      <c r="R35">
        <f t="shared" si="10"/>
        <v>1065.8399999999999</v>
      </c>
      <c r="U35">
        <f t="shared" si="11"/>
        <v>1035.8399999999999</v>
      </c>
      <c r="V35">
        <f t="shared" si="12"/>
        <v>1058.54</v>
      </c>
      <c r="W35">
        <f t="shared" si="13"/>
        <v>1079.76</v>
      </c>
      <c r="X35">
        <f t="shared" si="14"/>
        <v>1058.57</v>
      </c>
      <c r="AA35">
        <f t="shared" si="15"/>
        <v>1050.3900000000001</v>
      </c>
      <c r="AB35">
        <f t="shared" si="16"/>
        <v>1074.02</v>
      </c>
      <c r="AC35">
        <f t="shared" si="17"/>
        <v>1093.1099999999999</v>
      </c>
      <c r="AD35">
        <f t="shared" si="18"/>
        <v>1095.25</v>
      </c>
    </row>
    <row r="36" spans="1:30" x14ac:dyDescent="0.25">
      <c r="A36" t="s">
        <v>80</v>
      </c>
      <c r="C36">
        <f t="shared" si="20"/>
        <v>1042.2</v>
      </c>
      <c r="D36">
        <f t="shared" si="0"/>
        <v>1066.75</v>
      </c>
      <c r="E36">
        <f t="shared" si="1"/>
        <v>1087.97</v>
      </c>
      <c r="F36">
        <f t="shared" si="2"/>
        <v>1088.8800000000001</v>
      </c>
      <c r="I36">
        <f t="shared" si="3"/>
        <v>1039.48</v>
      </c>
      <c r="J36">
        <f t="shared" si="4"/>
        <v>1062.1300000000001</v>
      </c>
      <c r="K36">
        <f t="shared" si="5"/>
        <v>1084.93</v>
      </c>
      <c r="L36">
        <f t="shared" si="6"/>
        <v>1060.98</v>
      </c>
      <c r="O36">
        <f t="shared" si="7"/>
        <v>1070.75</v>
      </c>
      <c r="P36">
        <f t="shared" si="8"/>
        <v>1093.71</v>
      </c>
      <c r="Q36">
        <f t="shared" si="9"/>
        <v>1089.45</v>
      </c>
      <c r="R36">
        <f t="shared" si="10"/>
        <v>1065.8399999999999</v>
      </c>
      <c r="U36">
        <f t="shared" si="11"/>
        <v>1035.8399999999999</v>
      </c>
      <c r="V36">
        <f t="shared" si="12"/>
        <v>1058.57</v>
      </c>
      <c r="W36">
        <f t="shared" si="13"/>
        <v>1080.3900000000001</v>
      </c>
      <c r="X36">
        <f t="shared" si="14"/>
        <v>1056.75</v>
      </c>
      <c r="AA36">
        <f t="shared" si="15"/>
        <v>1049.48</v>
      </c>
      <c r="AB36">
        <f t="shared" si="16"/>
        <v>1098.8800000000001</v>
      </c>
      <c r="AC36">
        <f t="shared" si="17"/>
        <v>1092.76</v>
      </c>
      <c r="AD36">
        <f t="shared" si="18"/>
        <v>1080.46</v>
      </c>
    </row>
    <row r="37" spans="1:30" x14ac:dyDescent="0.25">
      <c r="A37" t="s">
        <v>79</v>
      </c>
      <c r="C37">
        <f t="shared" si="20"/>
        <v>1016.21</v>
      </c>
      <c r="D37">
        <f t="shared" si="0"/>
        <v>1065.77</v>
      </c>
      <c r="E37">
        <f t="shared" si="1"/>
        <v>1087.3499999999999</v>
      </c>
      <c r="F37">
        <f t="shared" si="2"/>
        <v>1045.32</v>
      </c>
      <c r="I37">
        <f t="shared" si="3"/>
        <v>1039.1199999999999</v>
      </c>
      <c r="J37">
        <f t="shared" si="4"/>
        <v>1062.2</v>
      </c>
      <c r="K37">
        <f t="shared" si="5"/>
        <v>1084.02</v>
      </c>
      <c r="L37">
        <f t="shared" si="6"/>
        <v>1059.6500000000001</v>
      </c>
      <c r="O37">
        <f t="shared" si="7"/>
        <v>1045.22</v>
      </c>
      <c r="P37">
        <f t="shared" si="8"/>
        <v>1067.94</v>
      </c>
      <c r="Q37">
        <f t="shared" si="9"/>
        <v>1091.3</v>
      </c>
      <c r="R37">
        <f t="shared" si="10"/>
        <v>1066.3900000000001</v>
      </c>
      <c r="U37">
        <f t="shared" si="11"/>
        <v>1036.3900000000001</v>
      </c>
      <c r="V37">
        <f t="shared" si="12"/>
        <v>1117.4100000000001</v>
      </c>
      <c r="W37">
        <f t="shared" si="13"/>
        <v>1079.48</v>
      </c>
      <c r="X37">
        <f t="shared" si="14"/>
        <v>1056.3900000000001</v>
      </c>
      <c r="AA37">
        <f t="shared" si="15"/>
        <v>1051.3</v>
      </c>
      <c r="AB37">
        <f t="shared" si="16"/>
        <v>1097.4000000000001</v>
      </c>
      <c r="AC37">
        <f t="shared" si="17"/>
        <v>1093.95</v>
      </c>
      <c r="AD37">
        <f t="shared" si="18"/>
        <v>1070.28</v>
      </c>
    </row>
    <row r="38" spans="1:30" x14ac:dyDescent="0.25">
      <c r="A38" t="s">
        <v>79</v>
      </c>
      <c r="C38">
        <f t="shared" si="20"/>
        <v>1042.2</v>
      </c>
      <c r="D38">
        <f t="shared" si="0"/>
        <v>1065.8399999999999</v>
      </c>
      <c r="E38">
        <f t="shared" si="1"/>
        <v>1086.1199999999999</v>
      </c>
      <c r="F38">
        <f t="shared" si="2"/>
        <v>1065.8399999999999</v>
      </c>
      <c r="I38">
        <f t="shared" si="3"/>
        <v>1040.3900000000001</v>
      </c>
      <c r="J38">
        <f t="shared" si="4"/>
        <v>1062.76</v>
      </c>
      <c r="K38">
        <f t="shared" si="5"/>
        <v>1086.1500000000001</v>
      </c>
      <c r="L38">
        <f t="shared" si="6"/>
        <v>1060.3900000000001</v>
      </c>
      <c r="O38">
        <f t="shared" si="7"/>
        <v>1045.8399999999999</v>
      </c>
      <c r="P38">
        <f t="shared" si="8"/>
        <v>1068.57</v>
      </c>
      <c r="Q38">
        <f t="shared" si="9"/>
        <v>1089.45</v>
      </c>
      <c r="R38">
        <f t="shared" si="10"/>
        <v>1077.57</v>
      </c>
      <c r="U38">
        <f t="shared" si="11"/>
        <v>1034.93</v>
      </c>
      <c r="V38">
        <f t="shared" si="12"/>
        <v>1062.2</v>
      </c>
      <c r="W38">
        <f t="shared" si="13"/>
        <v>1079.48</v>
      </c>
      <c r="X38">
        <f t="shared" si="14"/>
        <v>1058.21</v>
      </c>
      <c r="AA38">
        <f t="shared" si="15"/>
        <v>1050.03</v>
      </c>
      <c r="AB38">
        <f t="shared" si="16"/>
        <v>1072.49</v>
      </c>
      <c r="AC38">
        <f t="shared" si="17"/>
        <v>1068.54</v>
      </c>
      <c r="AD38">
        <f t="shared" si="18"/>
        <v>1070.3900000000001</v>
      </c>
    </row>
    <row r="39" spans="1:30" x14ac:dyDescent="0.25">
      <c r="A39" t="s">
        <v>79</v>
      </c>
      <c r="C39">
        <f t="shared" si="20"/>
        <v>1042.2</v>
      </c>
      <c r="D39">
        <f t="shared" si="0"/>
        <v>1065.48</v>
      </c>
      <c r="E39">
        <f t="shared" si="1"/>
        <v>1086.72</v>
      </c>
      <c r="F39">
        <f t="shared" si="2"/>
        <v>1063.95</v>
      </c>
      <c r="I39">
        <f t="shared" si="3"/>
        <v>1013.48</v>
      </c>
      <c r="J39">
        <f t="shared" si="4"/>
        <v>1062.0999999999999</v>
      </c>
      <c r="K39">
        <f t="shared" si="5"/>
        <v>1083.29</v>
      </c>
      <c r="L39">
        <f t="shared" si="6"/>
        <v>1059.48</v>
      </c>
      <c r="O39">
        <f t="shared" si="7"/>
        <v>1047.6600000000001</v>
      </c>
      <c r="P39">
        <f t="shared" si="8"/>
        <v>1044.02</v>
      </c>
      <c r="Q39">
        <f t="shared" si="9"/>
        <v>1092.2</v>
      </c>
      <c r="R39">
        <f t="shared" si="10"/>
        <v>1066.6400000000001</v>
      </c>
      <c r="U39">
        <f t="shared" si="11"/>
        <v>1035.8399999999999</v>
      </c>
      <c r="V39">
        <f t="shared" si="12"/>
        <v>1059.48</v>
      </c>
      <c r="W39">
        <f t="shared" si="13"/>
        <v>1079.1199999999999</v>
      </c>
      <c r="X39">
        <f t="shared" si="14"/>
        <v>1059.48</v>
      </c>
      <c r="AA39">
        <f t="shared" si="15"/>
        <v>1049.48</v>
      </c>
      <c r="AB39">
        <f t="shared" si="16"/>
        <v>1073.1099999999999</v>
      </c>
      <c r="AC39">
        <f t="shared" si="17"/>
        <v>1093.1099999999999</v>
      </c>
      <c r="AD39">
        <f t="shared" si="18"/>
        <v>1070.3900000000001</v>
      </c>
    </row>
    <row r="40" spans="1:30" x14ac:dyDescent="0.25">
      <c r="A40" t="s">
        <v>81</v>
      </c>
      <c r="C40">
        <f t="shared" si="20"/>
        <v>1042.2</v>
      </c>
      <c r="D40">
        <f t="shared" si="0"/>
        <v>1067.6600000000001</v>
      </c>
      <c r="E40">
        <f t="shared" si="1"/>
        <v>1089.48</v>
      </c>
      <c r="F40">
        <f t="shared" si="2"/>
        <v>1064.02</v>
      </c>
      <c r="I40">
        <f t="shared" si="3"/>
        <v>1039.48</v>
      </c>
      <c r="J40">
        <f t="shared" si="4"/>
        <v>1062.2</v>
      </c>
      <c r="K40">
        <f t="shared" si="5"/>
        <v>1085.25</v>
      </c>
      <c r="L40">
        <f t="shared" si="6"/>
        <v>1060.3900000000001</v>
      </c>
      <c r="O40">
        <f t="shared" si="7"/>
        <v>1045.48</v>
      </c>
      <c r="P40">
        <f t="shared" si="8"/>
        <v>1068.57</v>
      </c>
      <c r="Q40">
        <f t="shared" si="9"/>
        <v>1091.6099999999999</v>
      </c>
      <c r="R40">
        <f t="shared" si="10"/>
        <v>1066.75</v>
      </c>
      <c r="U40">
        <f t="shared" si="11"/>
        <v>1036.75</v>
      </c>
      <c r="V40">
        <f t="shared" si="12"/>
        <v>1058.21</v>
      </c>
      <c r="W40">
        <f t="shared" si="13"/>
        <v>1079.1199999999999</v>
      </c>
      <c r="X40">
        <f t="shared" si="14"/>
        <v>1055.2</v>
      </c>
      <c r="AA40">
        <f t="shared" si="15"/>
        <v>1051.3</v>
      </c>
      <c r="AB40">
        <f t="shared" si="16"/>
        <v>1047.3</v>
      </c>
      <c r="AC40">
        <f t="shared" si="17"/>
        <v>1093.1099999999999</v>
      </c>
      <c r="AD40">
        <f t="shared" si="18"/>
        <v>1071.3</v>
      </c>
    </row>
    <row r="41" spans="1:30" x14ac:dyDescent="0.25">
      <c r="A41" t="s">
        <v>82</v>
      </c>
      <c r="C41">
        <f>+VALUE(LEFT(A40,8))</f>
        <v>1042.2</v>
      </c>
      <c r="D41">
        <f t="shared" si="0"/>
        <v>1065.8399999999999</v>
      </c>
      <c r="E41">
        <f t="shared" si="1"/>
        <v>1112.52</v>
      </c>
      <c r="F41">
        <f t="shared" ref="F41" si="38">+VALUE(LEFT(A160,8))</f>
        <v>1064.02</v>
      </c>
      <c r="I41">
        <f t="shared" si="3"/>
        <v>1038.57</v>
      </c>
      <c r="J41">
        <f t="shared" si="4"/>
        <v>1064.02</v>
      </c>
      <c r="K41">
        <f t="shared" si="5"/>
        <v>1084.67</v>
      </c>
      <c r="L41">
        <f t="shared" si="6"/>
        <v>1060.3900000000001</v>
      </c>
      <c r="O41">
        <f t="shared" si="7"/>
        <v>1045.8399999999999</v>
      </c>
      <c r="P41">
        <f t="shared" si="8"/>
        <v>1068.57</v>
      </c>
      <c r="Q41">
        <f t="shared" si="9"/>
        <v>1088.8499999999999</v>
      </c>
      <c r="R41">
        <f t="shared" si="10"/>
        <v>1066.75</v>
      </c>
      <c r="U41">
        <f t="shared" si="11"/>
        <v>1033.67</v>
      </c>
      <c r="V41">
        <f t="shared" si="12"/>
        <v>1058.54</v>
      </c>
      <c r="W41">
        <f t="shared" si="13"/>
        <v>1082.2</v>
      </c>
      <c r="X41">
        <f t="shared" si="14"/>
        <v>1058.57</v>
      </c>
      <c r="AA41">
        <f t="shared" si="15"/>
        <v>1050.03</v>
      </c>
      <c r="AB41">
        <f t="shared" si="16"/>
        <v>1072.76</v>
      </c>
      <c r="AC41">
        <f t="shared" si="17"/>
        <v>1094.02</v>
      </c>
      <c r="AD41">
        <f t="shared" si="18"/>
        <v>1082.1199999999999</v>
      </c>
    </row>
    <row r="42" spans="1:30" x14ac:dyDescent="0.25">
      <c r="A42" t="s">
        <v>83</v>
      </c>
      <c r="B42" t="s">
        <v>23</v>
      </c>
      <c r="C42" s="2">
        <f>+AVERAGE(C2:C41)</f>
        <v>1044.0697499999999</v>
      </c>
      <c r="D42" s="2">
        <f t="shared" ref="D42:F42" si="39">+AVERAGE(D2:D41)</f>
        <v>1068.6420000000001</v>
      </c>
      <c r="E42" s="2">
        <f t="shared" si="39"/>
        <v>1087.7914999999998</v>
      </c>
      <c r="F42" s="2">
        <f t="shared" si="39"/>
        <v>1066.2892499999996</v>
      </c>
      <c r="H42" t="s">
        <v>23</v>
      </c>
      <c r="I42" s="2">
        <f>+AVERAGE(I2:I41)</f>
        <v>1040.2695000000001</v>
      </c>
      <c r="J42" s="2">
        <f t="shared" ref="J42" si="40">+AVERAGE(J2:J41)</f>
        <v>1065.5307499999997</v>
      </c>
      <c r="K42" s="2">
        <f t="shared" ref="K42" si="41">+AVERAGE(K2:K41)</f>
        <v>1084.8685000000003</v>
      </c>
      <c r="L42" s="2">
        <f t="shared" ref="L42" si="42">+AVERAGE(L2:L41)</f>
        <v>1060.9857500000001</v>
      </c>
      <c r="N42" t="s">
        <v>23</v>
      </c>
      <c r="O42">
        <f>+AVERAGE(O2:O41)</f>
        <v>1056.56375</v>
      </c>
      <c r="P42" s="2">
        <f t="shared" ref="P42" si="43">+AVERAGE(P2:P41)</f>
        <v>1067.7394999999997</v>
      </c>
      <c r="Q42" s="2">
        <f t="shared" ref="Q42" si="44">+AVERAGE(Q2:Q41)</f>
        <v>1090.067</v>
      </c>
      <c r="R42" s="3">
        <f t="shared" ref="R42" si="45">+AVERAGE(R2:R41)</f>
        <v>1070.5892499999995</v>
      </c>
      <c r="T42" t="s">
        <v>23</v>
      </c>
      <c r="U42" s="2">
        <f>+AVERAGE(U2:U41)</f>
        <v>1035.6177499999999</v>
      </c>
      <c r="V42" s="2">
        <f t="shared" ref="V42" si="46">+AVERAGE(V2:V41)</f>
        <v>1059.4924999999998</v>
      </c>
      <c r="W42">
        <f t="shared" ref="W42" si="47">+AVERAGE(W2:W41)</f>
        <v>1084.0430000000001</v>
      </c>
      <c r="X42" s="2">
        <f t="shared" ref="X42" si="48">+AVERAGE(X2:X41)</f>
        <v>1057.6827499999997</v>
      </c>
      <c r="Z42" t="s">
        <v>23</v>
      </c>
      <c r="AA42">
        <f>+AVERAGE(AA2:AA41)</f>
        <v>1053.3575000000001</v>
      </c>
      <c r="AB42">
        <f t="shared" ref="AB42" si="49">+AVERAGE(AB2:AB41)</f>
        <v>1069.7829999999999</v>
      </c>
      <c r="AC42">
        <f t="shared" ref="AC42" si="50">+AVERAGE(AC2:AC41)</f>
        <v>1095.5104999999999</v>
      </c>
      <c r="AD42">
        <f t="shared" ref="AD42" si="51">+AVERAGE(AD2:AD41)</f>
        <v>1073.7655</v>
      </c>
    </row>
    <row r="43" spans="1:30" x14ac:dyDescent="0.25">
      <c r="A43" t="s">
        <v>84</v>
      </c>
      <c r="B43" t="s">
        <v>24</v>
      </c>
      <c r="C43">
        <f>+_xlfn.STDEV.S(C2:C41)</f>
        <v>10.000486267023375</v>
      </c>
      <c r="D43">
        <f t="shared" ref="D43:F43" si="52">+_xlfn.STDEV.S(D2:D41)</f>
        <v>13.310954270439945</v>
      </c>
      <c r="E43">
        <f t="shared" si="52"/>
        <v>9.1964384271080473</v>
      </c>
      <c r="F43">
        <f t="shared" si="52"/>
        <v>11.81176866139263</v>
      </c>
      <c r="H43" t="s">
        <v>24</v>
      </c>
      <c r="I43">
        <f>+_xlfn.STDEV.S(I2:I41)</f>
        <v>10.30004653960111</v>
      </c>
      <c r="J43">
        <f t="shared" ref="J43:L43" si="53">+_xlfn.STDEV.S(J2:J41)</f>
        <v>10.808026786274185</v>
      </c>
      <c r="K43">
        <f t="shared" si="53"/>
        <v>6.9654206528963485</v>
      </c>
      <c r="L43">
        <f t="shared" si="53"/>
        <v>6.8830668803584398</v>
      </c>
      <c r="N43" t="s">
        <v>24</v>
      </c>
      <c r="O43">
        <f>+_xlfn.STDEV.S(O2:O41)</f>
        <v>21.545148027471107</v>
      </c>
      <c r="P43">
        <f t="shared" ref="P43:R43" si="54">+_xlfn.STDEV.S(P2:P41)</f>
        <v>14.424240272398981</v>
      </c>
      <c r="Q43">
        <f t="shared" si="54"/>
        <v>2.8475155162675798</v>
      </c>
      <c r="R43">
        <f t="shared" si="54"/>
        <v>8.3647610622303521</v>
      </c>
      <c r="T43" t="s">
        <v>24</v>
      </c>
      <c r="U43">
        <f>+_xlfn.STDEV.S(U2:U41)</f>
        <v>0.77683277908869219</v>
      </c>
      <c r="V43">
        <f t="shared" ref="V43:X43" si="55">+_xlfn.STDEV.S(V2:V41)</f>
        <v>13.697453394232795</v>
      </c>
      <c r="W43">
        <f t="shared" si="55"/>
        <v>10.197707183228585</v>
      </c>
      <c r="X43">
        <f t="shared" si="55"/>
        <v>2.5104591341231925</v>
      </c>
      <c r="Z43" t="s">
        <v>24</v>
      </c>
      <c r="AA43">
        <f>+_xlfn.STDEV.S(AA2:AA41)</f>
        <v>10.458242179600719</v>
      </c>
      <c r="AB43">
        <f t="shared" ref="AB43:AD43" si="56">+_xlfn.STDEV.S(AB2:AB41)</f>
        <v>17.645264665858793</v>
      </c>
      <c r="AC43">
        <f t="shared" si="56"/>
        <v>9.8907892791274694</v>
      </c>
      <c r="AD43">
        <f t="shared" si="56"/>
        <v>7.8899003763493587</v>
      </c>
    </row>
    <row r="44" spans="1:30" x14ac:dyDescent="0.25">
      <c r="A44" t="s">
        <v>37</v>
      </c>
      <c r="B44" t="s">
        <v>25</v>
      </c>
      <c r="C44">
        <f>+_xlfn.MODE.SNGL(C2:C41)</f>
        <v>1043.1099999999999</v>
      </c>
      <c r="D44">
        <f t="shared" ref="D44:F44" si="57">+_xlfn.MODE.SNGL(D2:D41)</f>
        <v>1065.8399999999999</v>
      </c>
      <c r="E44">
        <f t="shared" si="57"/>
        <v>1088.8800000000001</v>
      </c>
      <c r="F44">
        <f t="shared" si="57"/>
        <v>1064.02</v>
      </c>
      <c r="H44" t="s">
        <v>25</v>
      </c>
      <c r="I44">
        <f>+_xlfn.MODE.SNGL(I2:I41)</f>
        <v>1039.48</v>
      </c>
      <c r="J44">
        <f t="shared" ref="J44:L44" si="58">+_xlfn.MODE.SNGL(J2:J41)</f>
        <v>1062.2</v>
      </c>
      <c r="K44">
        <f t="shared" si="58"/>
        <v>1084.02</v>
      </c>
      <c r="L44">
        <f t="shared" si="58"/>
        <v>1060.3900000000001</v>
      </c>
      <c r="N44" t="s">
        <v>25</v>
      </c>
      <c r="O44" s="2">
        <f>+_xlfn.MODE.SNGL(O2:O41)</f>
        <v>1045.8399999999999</v>
      </c>
      <c r="P44">
        <f t="shared" ref="P44:R44" si="59">+_xlfn.MODE.SNGL(P2:P41)</f>
        <v>1068.57</v>
      </c>
      <c r="Q44">
        <f t="shared" si="59"/>
        <v>1089.48</v>
      </c>
      <c r="R44" s="2">
        <f t="shared" si="59"/>
        <v>1066.75</v>
      </c>
      <c r="T44" t="s">
        <v>25</v>
      </c>
      <c r="U44">
        <f>+_xlfn.MODE.SNGL(U2:U41)</f>
        <v>1035.8399999999999</v>
      </c>
      <c r="V44">
        <f t="shared" ref="V44:X44" si="60">+_xlfn.MODE.SNGL(V2:V41)</f>
        <v>1059.1199999999999</v>
      </c>
      <c r="W44" s="2">
        <f t="shared" si="60"/>
        <v>1080.3900000000001</v>
      </c>
      <c r="X44">
        <f t="shared" si="60"/>
        <v>1056.3900000000001</v>
      </c>
      <c r="Z44" t="s">
        <v>25</v>
      </c>
      <c r="AA44" s="2">
        <f>+_xlfn.MODE.SNGL(AA2:AA41)</f>
        <v>1049.48</v>
      </c>
      <c r="AB44">
        <f t="shared" ref="AB44:AD44" si="61">+_xlfn.MODE.SNGL(AB2:AB41)</f>
        <v>1073.1099999999999</v>
      </c>
      <c r="AC44">
        <f t="shared" si="61"/>
        <v>1094.02</v>
      </c>
      <c r="AD44" s="2">
        <f t="shared" si="61"/>
        <v>1070.3900000000001</v>
      </c>
    </row>
    <row r="45" spans="1:30" x14ac:dyDescent="0.25">
      <c r="A45" t="s">
        <v>82</v>
      </c>
      <c r="B45" t="s">
        <v>401</v>
      </c>
      <c r="C45">
        <f>+MEDIAN(C2:C41)</f>
        <v>1043.1099999999999</v>
      </c>
      <c r="D45">
        <f t="shared" ref="D45:AD45" si="62">+MEDIAN(D2:D41)</f>
        <v>1065.8399999999999</v>
      </c>
      <c r="E45">
        <f t="shared" si="62"/>
        <v>1087.97</v>
      </c>
      <c r="F45">
        <f t="shared" si="62"/>
        <v>1064.02</v>
      </c>
      <c r="I45">
        <f t="shared" si="62"/>
        <v>1039.48</v>
      </c>
      <c r="J45">
        <f t="shared" si="62"/>
        <v>1062.76</v>
      </c>
      <c r="K45">
        <f t="shared" si="62"/>
        <v>1084.02</v>
      </c>
      <c r="L45">
        <f t="shared" si="62"/>
        <v>1060.3900000000001</v>
      </c>
      <c r="O45">
        <f t="shared" si="62"/>
        <v>1045.8399999999999</v>
      </c>
      <c r="P45">
        <f t="shared" si="62"/>
        <v>1068.57</v>
      </c>
      <c r="Q45">
        <f t="shared" si="62"/>
        <v>1089.48</v>
      </c>
      <c r="R45">
        <f t="shared" si="62"/>
        <v>1066.75</v>
      </c>
      <c r="U45">
        <f t="shared" si="62"/>
        <v>1035.8399999999999</v>
      </c>
      <c r="V45">
        <f t="shared" si="62"/>
        <v>1059.1199999999999</v>
      </c>
      <c r="W45">
        <f t="shared" si="62"/>
        <v>1080.3900000000001</v>
      </c>
      <c r="X45">
        <f t="shared" si="62"/>
        <v>1057.44</v>
      </c>
      <c r="AA45">
        <f t="shared" si="62"/>
        <v>1049.3</v>
      </c>
      <c r="AB45">
        <f t="shared" si="62"/>
        <v>1072.345</v>
      </c>
      <c r="AC45">
        <f t="shared" si="62"/>
        <v>1093.67</v>
      </c>
      <c r="AD45">
        <f t="shared" si="62"/>
        <v>1070.3900000000001</v>
      </c>
    </row>
    <row r="46" spans="1:30" x14ac:dyDescent="0.25">
      <c r="A46" t="s">
        <v>83</v>
      </c>
    </row>
    <row r="47" spans="1:30" x14ac:dyDescent="0.25">
      <c r="A47" t="s">
        <v>85</v>
      </c>
    </row>
    <row r="48" spans="1:30" x14ac:dyDescent="0.25">
      <c r="A48" t="s">
        <v>37</v>
      </c>
    </row>
    <row r="49" spans="1:1" x14ac:dyDescent="0.25">
      <c r="A49" t="s">
        <v>86</v>
      </c>
    </row>
    <row r="50" spans="1:1" x14ac:dyDescent="0.25">
      <c r="A50" t="s">
        <v>83</v>
      </c>
    </row>
    <row r="51" spans="1:1" x14ac:dyDescent="0.25">
      <c r="A51" t="s">
        <v>85</v>
      </c>
    </row>
    <row r="52" spans="1:1" x14ac:dyDescent="0.25">
      <c r="A52" t="s">
        <v>37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4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83</v>
      </c>
    </row>
    <row r="62" spans="1:1" x14ac:dyDescent="0.25">
      <c r="A62" t="s">
        <v>4</v>
      </c>
    </row>
    <row r="63" spans="1:1" x14ac:dyDescent="0.25">
      <c r="A63" t="s">
        <v>87</v>
      </c>
    </row>
    <row r="64" spans="1:1" x14ac:dyDescent="0.25">
      <c r="A64" t="s">
        <v>94</v>
      </c>
    </row>
    <row r="65" spans="1:1" x14ac:dyDescent="0.25">
      <c r="A65" t="s">
        <v>83</v>
      </c>
    </row>
    <row r="66" spans="1:1" x14ac:dyDescent="0.25">
      <c r="A66" t="s">
        <v>4</v>
      </c>
    </row>
    <row r="67" spans="1:1" x14ac:dyDescent="0.25">
      <c r="A67" t="s">
        <v>86</v>
      </c>
    </row>
    <row r="68" spans="1:1" x14ac:dyDescent="0.25">
      <c r="A68" t="s">
        <v>83</v>
      </c>
    </row>
    <row r="69" spans="1:1" x14ac:dyDescent="0.25">
      <c r="A69" t="s">
        <v>85</v>
      </c>
    </row>
    <row r="70" spans="1:1" x14ac:dyDescent="0.25">
      <c r="A70" t="s">
        <v>4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94</v>
      </c>
    </row>
    <row r="74" spans="1:1" x14ac:dyDescent="0.25">
      <c r="A74" t="s">
        <v>95</v>
      </c>
    </row>
    <row r="75" spans="1:1" x14ac:dyDescent="0.25">
      <c r="A75" t="s">
        <v>4</v>
      </c>
    </row>
    <row r="76" spans="1:1" x14ac:dyDescent="0.25">
      <c r="A76" t="s">
        <v>86</v>
      </c>
    </row>
    <row r="77" spans="1:1" x14ac:dyDescent="0.25">
      <c r="A77" t="s">
        <v>83</v>
      </c>
    </row>
    <row r="78" spans="1:1" x14ac:dyDescent="0.25">
      <c r="A78" t="s">
        <v>85</v>
      </c>
    </row>
    <row r="79" spans="1:1" x14ac:dyDescent="0.25">
      <c r="A79" t="s">
        <v>37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52</v>
      </c>
    </row>
    <row r="86" spans="1:1" x14ac:dyDescent="0.25">
      <c r="A86" t="s">
        <v>101</v>
      </c>
    </row>
    <row r="87" spans="1:1" x14ac:dyDescent="0.25">
      <c r="A87" t="s">
        <v>52</v>
      </c>
    </row>
    <row r="88" spans="1:1" x14ac:dyDescent="0.25">
      <c r="A88" t="s">
        <v>102</v>
      </c>
    </row>
    <row r="89" spans="1:1" x14ac:dyDescent="0.25">
      <c r="A89" t="s">
        <v>100</v>
      </c>
    </row>
    <row r="90" spans="1:1" x14ac:dyDescent="0.25">
      <c r="A90" t="s">
        <v>52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100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52</v>
      </c>
    </row>
    <row r="97" spans="1:1" x14ac:dyDescent="0.25">
      <c r="A97" t="s">
        <v>105</v>
      </c>
    </row>
    <row r="98" spans="1:1" x14ac:dyDescent="0.25">
      <c r="A98" t="s">
        <v>52</v>
      </c>
    </row>
    <row r="99" spans="1:1" x14ac:dyDescent="0.25">
      <c r="A99" t="s">
        <v>106</v>
      </c>
    </row>
    <row r="100" spans="1:1" x14ac:dyDescent="0.25">
      <c r="A100" t="s">
        <v>103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107</v>
      </c>
    </row>
    <row r="104" spans="1:1" x14ac:dyDescent="0.25">
      <c r="A104" t="s">
        <v>106</v>
      </c>
    </row>
    <row r="105" spans="1:1" x14ac:dyDescent="0.25">
      <c r="A105" t="s">
        <v>101</v>
      </c>
    </row>
    <row r="106" spans="1:1" x14ac:dyDescent="0.25">
      <c r="A106" t="s">
        <v>52</v>
      </c>
    </row>
    <row r="107" spans="1:1" x14ac:dyDescent="0.25">
      <c r="A107" t="s">
        <v>109</v>
      </c>
    </row>
    <row r="108" spans="1:1" x14ac:dyDescent="0.25">
      <c r="A108" t="s">
        <v>101</v>
      </c>
    </row>
    <row r="109" spans="1:1" x14ac:dyDescent="0.25">
      <c r="A109" t="s">
        <v>52</v>
      </c>
    </row>
    <row r="110" spans="1:1" x14ac:dyDescent="0.25">
      <c r="A110" t="s">
        <v>101</v>
      </c>
    </row>
    <row r="111" spans="1:1" x14ac:dyDescent="0.25">
      <c r="A111" t="s">
        <v>104</v>
      </c>
    </row>
    <row r="112" spans="1:1" x14ac:dyDescent="0.25">
      <c r="A112" t="s">
        <v>100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107</v>
      </c>
    </row>
    <row r="116" spans="1:1" x14ac:dyDescent="0.25">
      <c r="A116" t="s">
        <v>106</v>
      </c>
    </row>
    <row r="117" spans="1:1" x14ac:dyDescent="0.25">
      <c r="A117" t="s">
        <v>103</v>
      </c>
    </row>
    <row r="118" spans="1:1" x14ac:dyDescent="0.25">
      <c r="A118" t="s">
        <v>99</v>
      </c>
    </row>
    <row r="119" spans="1:1" x14ac:dyDescent="0.25">
      <c r="A119" t="s">
        <v>100</v>
      </c>
    </row>
    <row r="120" spans="1:1" x14ac:dyDescent="0.25">
      <c r="A120" t="s">
        <v>110</v>
      </c>
    </row>
    <row r="121" spans="1:1" x14ac:dyDescent="0.25">
      <c r="A121" t="s">
        <v>111</v>
      </c>
    </row>
    <row r="122" spans="1:1" x14ac:dyDescent="0.25">
      <c r="A122" t="s">
        <v>15</v>
      </c>
    </row>
    <row r="123" spans="1:1" x14ac:dyDescent="0.25">
      <c r="A123" t="s">
        <v>112</v>
      </c>
    </row>
    <row r="124" spans="1:1" x14ac:dyDescent="0.25">
      <c r="A124" t="s">
        <v>15</v>
      </c>
    </row>
    <row r="125" spans="1:1" x14ac:dyDescent="0.25">
      <c r="A125" t="s">
        <v>112</v>
      </c>
    </row>
    <row r="126" spans="1:1" x14ac:dyDescent="0.25">
      <c r="A126" t="s">
        <v>113</v>
      </c>
    </row>
    <row r="127" spans="1:1" x14ac:dyDescent="0.25">
      <c r="A127" t="s">
        <v>64</v>
      </c>
    </row>
    <row r="128" spans="1:1" x14ac:dyDescent="0.25">
      <c r="A128" t="s">
        <v>112</v>
      </c>
    </row>
    <row r="129" spans="1:1" x14ac:dyDescent="0.25">
      <c r="A129" t="s">
        <v>15</v>
      </c>
    </row>
    <row r="130" spans="1:1" x14ac:dyDescent="0.25">
      <c r="A130" t="s">
        <v>114</v>
      </c>
    </row>
    <row r="131" spans="1:1" x14ac:dyDescent="0.25">
      <c r="A131" t="s">
        <v>115</v>
      </c>
    </row>
    <row r="132" spans="1:1" x14ac:dyDescent="0.25">
      <c r="A132" t="s">
        <v>115</v>
      </c>
    </row>
    <row r="133" spans="1:1" x14ac:dyDescent="0.25">
      <c r="A133" t="s">
        <v>115</v>
      </c>
    </row>
    <row r="134" spans="1:1" x14ac:dyDescent="0.25">
      <c r="A134" t="s">
        <v>115</v>
      </c>
    </row>
    <row r="135" spans="1:1" x14ac:dyDescent="0.25">
      <c r="A135" t="s">
        <v>115</v>
      </c>
    </row>
    <row r="136" spans="1:1" x14ac:dyDescent="0.25">
      <c r="A136" t="s">
        <v>116</v>
      </c>
    </row>
    <row r="137" spans="1:1" x14ac:dyDescent="0.25">
      <c r="A137" t="s">
        <v>117</v>
      </c>
    </row>
    <row r="138" spans="1:1" x14ac:dyDescent="0.25">
      <c r="A138" t="s">
        <v>115</v>
      </c>
    </row>
    <row r="139" spans="1:1" x14ac:dyDescent="0.25">
      <c r="A139" t="s">
        <v>115</v>
      </c>
    </row>
    <row r="140" spans="1:1" x14ac:dyDescent="0.25">
      <c r="A140" t="s">
        <v>115</v>
      </c>
    </row>
    <row r="141" spans="1:1" x14ac:dyDescent="0.25">
      <c r="A141" t="s">
        <v>115</v>
      </c>
    </row>
    <row r="142" spans="1:1" x14ac:dyDescent="0.25">
      <c r="A142" t="s">
        <v>115</v>
      </c>
    </row>
    <row r="143" spans="1:1" x14ac:dyDescent="0.25">
      <c r="A143" t="s">
        <v>118</v>
      </c>
    </row>
    <row r="144" spans="1:1" x14ac:dyDescent="0.25">
      <c r="A144" t="s">
        <v>119</v>
      </c>
    </row>
    <row r="145" spans="1:1" x14ac:dyDescent="0.25">
      <c r="A145" t="s">
        <v>120</v>
      </c>
    </row>
    <row r="146" spans="1:1" x14ac:dyDescent="0.25">
      <c r="A146" t="s">
        <v>115</v>
      </c>
    </row>
    <row r="147" spans="1:1" x14ac:dyDescent="0.25">
      <c r="A147" t="s">
        <v>115</v>
      </c>
    </row>
    <row r="148" spans="1:1" x14ac:dyDescent="0.25">
      <c r="A148" t="s">
        <v>115</v>
      </c>
    </row>
    <row r="149" spans="1:1" x14ac:dyDescent="0.25">
      <c r="A149" t="s">
        <v>115</v>
      </c>
    </row>
    <row r="150" spans="1:1" x14ac:dyDescent="0.25">
      <c r="A150" t="s">
        <v>116</v>
      </c>
    </row>
    <row r="151" spans="1:1" x14ac:dyDescent="0.25">
      <c r="A151" t="s">
        <v>121</v>
      </c>
    </row>
    <row r="152" spans="1:1" x14ac:dyDescent="0.25">
      <c r="A152" t="s">
        <v>64</v>
      </c>
    </row>
    <row r="153" spans="1:1" x14ac:dyDescent="0.25">
      <c r="A153" t="s">
        <v>112</v>
      </c>
    </row>
    <row r="154" spans="1:1" x14ac:dyDescent="0.25">
      <c r="A154" t="s">
        <v>15</v>
      </c>
    </row>
    <row r="155" spans="1:1" x14ac:dyDescent="0.25">
      <c r="A155" t="s">
        <v>112</v>
      </c>
    </row>
    <row r="156" spans="1:1" x14ac:dyDescent="0.25">
      <c r="A156" t="s">
        <v>113</v>
      </c>
    </row>
    <row r="157" spans="1:1" x14ac:dyDescent="0.25">
      <c r="A157" t="s">
        <v>64</v>
      </c>
    </row>
    <row r="158" spans="1:1" x14ac:dyDescent="0.25">
      <c r="A158" t="s">
        <v>122</v>
      </c>
    </row>
    <row r="159" spans="1:1" x14ac:dyDescent="0.25">
      <c r="A159" t="s">
        <v>115</v>
      </c>
    </row>
    <row r="160" spans="1:1" x14ac:dyDescent="0.25">
      <c r="A160" t="s">
        <v>123</v>
      </c>
    </row>
    <row r="161" spans="1:1" x14ac:dyDescent="0.25">
      <c r="A161" t="s">
        <v>124</v>
      </c>
    </row>
    <row r="162" spans="1:1" x14ac:dyDescent="0.25">
      <c r="A162" t="s">
        <v>125</v>
      </c>
    </row>
    <row r="163" spans="1:1" x14ac:dyDescent="0.25">
      <c r="A163" t="s">
        <v>124</v>
      </c>
    </row>
    <row r="164" spans="1:1" x14ac:dyDescent="0.25">
      <c r="A164" t="s">
        <v>125</v>
      </c>
    </row>
    <row r="165" spans="1:1" x14ac:dyDescent="0.25">
      <c r="A165" t="s">
        <v>125</v>
      </c>
    </row>
    <row r="166" spans="1:1" x14ac:dyDescent="0.25">
      <c r="A166" t="s">
        <v>125</v>
      </c>
    </row>
    <row r="167" spans="1:1" x14ac:dyDescent="0.25">
      <c r="A167" t="s">
        <v>124</v>
      </c>
    </row>
    <row r="168" spans="1:1" x14ac:dyDescent="0.25">
      <c r="A168" t="s">
        <v>125</v>
      </c>
    </row>
    <row r="169" spans="1:1" x14ac:dyDescent="0.25">
      <c r="A169" t="s">
        <v>125</v>
      </c>
    </row>
    <row r="170" spans="1:1" x14ac:dyDescent="0.25">
      <c r="A170" t="s">
        <v>125</v>
      </c>
    </row>
    <row r="171" spans="1:1" x14ac:dyDescent="0.25">
      <c r="A171" t="s">
        <v>125</v>
      </c>
    </row>
    <row r="172" spans="1:1" x14ac:dyDescent="0.25">
      <c r="A172" t="s">
        <v>125</v>
      </c>
    </row>
    <row r="173" spans="1:1" x14ac:dyDescent="0.25">
      <c r="A173" t="s">
        <v>124</v>
      </c>
    </row>
    <row r="174" spans="1:1" x14ac:dyDescent="0.25">
      <c r="A174" t="s">
        <v>126</v>
      </c>
    </row>
    <row r="175" spans="1:1" x14ac:dyDescent="0.25">
      <c r="A175" t="s">
        <v>125</v>
      </c>
    </row>
    <row r="176" spans="1:1" x14ac:dyDescent="0.25">
      <c r="A176" t="s">
        <v>125</v>
      </c>
    </row>
    <row r="177" spans="1:1" x14ac:dyDescent="0.25">
      <c r="A177" t="s">
        <v>125</v>
      </c>
    </row>
    <row r="178" spans="1:1" x14ac:dyDescent="0.25">
      <c r="A178" t="s">
        <v>125</v>
      </c>
    </row>
    <row r="179" spans="1:1" x14ac:dyDescent="0.25">
      <c r="A179" t="s">
        <v>125</v>
      </c>
    </row>
    <row r="180" spans="1:1" x14ac:dyDescent="0.25">
      <c r="A180" t="s">
        <v>125</v>
      </c>
    </row>
    <row r="181" spans="1:1" x14ac:dyDescent="0.25">
      <c r="A181" t="s">
        <v>125</v>
      </c>
    </row>
    <row r="182" spans="1:1" x14ac:dyDescent="0.25">
      <c r="A182" t="s">
        <v>125</v>
      </c>
    </row>
    <row r="183" spans="1:1" x14ac:dyDescent="0.25">
      <c r="A183" t="s">
        <v>127</v>
      </c>
    </row>
    <row r="184" spans="1:1" x14ac:dyDescent="0.25">
      <c r="A184" t="s">
        <v>125</v>
      </c>
    </row>
    <row r="185" spans="1:1" x14ac:dyDescent="0.25">
      <c r="A185" t="s">
        <v>128</v>
      </c>
    </row>
    <row r="186" spans="1:1" x14ac:dyDescent="0.25">
      <c r="A186" t="s">
        <v>125</v>
      </c>
    </row>
    <row r="187" spans="1:1" x14ac:dyDescent="0.25">
      <c r="A187" t="s">
        <v>126</v>
      </c>
    </row>
    <row r="188" spans="1:1" x14ac:dyDescent="0.25">
      <c r="A188" t="s">
        <v>124</v>
      </c>
    </row>
    <row r="189" spans="1:1" x14ac:dyDescent="0.25">
      <c r="A189" t="s">
        <v>129</v>
      </c>
    </row>
    <row r="190" spans="1:1" x14ac:dyDescent="0.25">
      <c r="A190" t="s">
        <v>125</v>
      </c>
    </row>
    <row r="191" spans="1:1" x14ac:dyDescent="0.25">
      <c r="A191" t="s">
        <v>124</v>
      </c>
    </row>
    <row r="192" spans="1:1" x14ac:dyDescent="0.25">
      <c r="A192" t="s">
        <v>125</v>
      </c>
    </row>
    <row r="193" spans="1:1" x14ac:dyDescent="0.25">
      <c r="A193" t="s">
        <v>125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124</v>
      </c>
    </row>
    <row r="197" spans="1:1" x14ac:dyDescent="0.25">
      <c r="A197" t="s">
        <v>126</v>
      </c>
    </row>
    <row r="198" spans="1:1" x14ac:dyDescent="0.25">
      <c r="A198" t="s">
        <v>130</v>
      </c>
    </row>
    <row r="199" spans="1:1" x14ac:dyDescent="0.25">
      <c r="A199" t="s">
        <v>125</v>
      </c>
    </row>
    <row r="200" spans="1:1" x14ac:dyDescent="0.25">
      <c r="A200" t="s">
        <v>131</v>
      </c>
    </row>
    <row r="201" spans="1:1" x14ac:dyDescent="0.25">
      <c r="A201" t="s">
        <v>132</v>
      </c>
    </row>
    <row r="202" spans="1:1" x14ac:dyDescent="0.25">
      <c r="A202" t="s">
        <v>133</v>
      </c>
    </row>
    <row r="203" spans="1:1" x14ac:dyDescent="0.25">
      <c r="A203" t="s">
        <v>134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134</v>
      </c>
    </row>
    <row r="209" spans="1:1" x14ac:dyDescent="0.25">
      <c r="A209" t="s">
        <v>134</v>
      </c>
    </row>
    <row r="210" spans="1:1" x14ac:dyDescent="0.25">
      <c r="A210" t="s">
        <v>95</v>
      </c>
    </row>
    <row r="211" spans="1:1" x14ac:dyDescent="0.25">
      <c r="A211" t="s">
        <v>134</v>
      </c>
    </row>
    <row r="212" spans="1:1" x14ac:dyDescent="0.25">
      <c r="A212" t="s">
        <v>138</v>
      </c>
    </row>
    <row r="213" spans="1:1" x14ac:dyDescent="0.25">
      <c r="A213" t="s">
        <v>139</v>
      </c>
    </row>
    <row r="214" spans="1:1" x14ac:dyDescent="0.25">
      <c r="A214" t="s">
        <v>134</v>
      </c>
    </row>
    <row r="215" spans="1:1" x14ac:dyDescent="0.25">
      <c r="A215" t="s">
        <v>140</v>
      </c>
    </row>
    <row r="216" spans="1:1" x14ac:dyDescent="0.25">
      <c r="A216" t="s">
        <v>141</v>
      </c>
    </row>
    <row r="217" spans="1:1" x14ac:dyDescent="0.25">
      <c r="A217" t="s">
        <v>134</v>
      </c>
    </row>
    <row r="218" spans="1:1" x14ac:dyDescent="0.25">
      <c r="A218" t="s">
        <v>142</v>
      </c>
    </row>
    <row r="219" spans="1:1" x14ac:dyDescent="0.25">
      <c r="A219" t="s">
        <v>137</v>
      </c>
    </row>
    <row r="220" spans="1:1" x14ac:dyDescent="0.25">
      <c r="A220" t="s">
        <v>138</v>
      </c>
    </row>
    <row r="221" spans="1:1" x14ac:dyDescent="0.25">
      <c r="A221" t="s">
        <v>143</v>
      </c>
    </row>
    <row r="222" spans="1:1" x14ac:dyDescent="0.25">
      <c r="A222" t="s">
        <v>134</v>
      </c>
    </row>
    <row r="223" spans="1:1" x14ac:dyDescent="0.25">
      <c r="A223" t="s">
        <v>138</v>
      </c>
    </row>
    <row r="224" spans="1:1" x14ac:dyDescent="0.25">
      <c r="A224" t="s">
        <v>141</v>
      </c>
    </row>
    <row r="225" spans="1:1" x14ac:dyDescent="0.25">
      <c r="A225" t="s">
        <v>134</v>
      </c>
    </row>
    <row r="226" spans="1:1" x14ac:dyDescent="0.25">
      <c r="A226" t="s">
        <v>95</v>
      </c>
    </row>
    <row r="227" spans="1:1" x14ac:dyDescent="0.25">
      <c r="A227" t="s">
        <v>134</v>
      </c>
    </row>
    <row r="228" spans="1:1" x14ac:dyDescent="0.25">
      <c r="A228" t="s">
        <v>138</v>
      </c>
    </row>
    <row r="229" spans="1:1" x14ac:dyDescent="0.25">
      <c r="A229" t="s">
        <v>144</v>
      </c>
    </row>
    <row r="230" spans="1:1" x14ac:dyDescent="0.25">
      <c r="A230" t="s">
        <v>145</v>
      </c>
    </row>
    <row r="231" spans="1:1" x14ac:dyDescent="0.25">
      <c r="A231" t="s">
        <v>137</v>
      </c>
    </row>
    <row r="232" spans="1:1" x14ac:dyDescent="0.25">
      <c r="A232" t="s">
        <v>142</v>
      </c>
    </row>
    <row r="233" spans="1:1" x14ac:dyDescent="0.25">
      <c r="A233" t="s">
        <v>134</v>
      </c>
    </row>
    <row r="234" spans="1:1" x14ac:dyDescent="0.25">
      <c r="A234" t="s">
        <v>138</v>
      </c>
    </row>
    <row r="235" spans="1:1" x14ac:dyDescent="0.25">
      <c r="A235" t="s">
        <v>136</v>
      </c>
    </row>
    <row r="236" spans="1:1" x14ac:dyDescent="0.25">
      <c r="A236" t="s">
        <v>134</v>
      </c>
    </row>
    <row r="237" spans="1:1" x14ac:dyDescent="0.25">
      <c r="A237" t="s">
        <v>138</v>
      </c>
    </row>
    <row r="238" spans="1:1" x14ac:dyDescent="0.25">
      <c r="A238" t="s">
        <v>146</v>
      </c>
    </row>
    <row r="239" spans="1:1" x14ac:dyDescent="0.25">
      <c r="A239" t="s">
        <v>134</v>
      </c>
    </row>
    <row r="240" spans="1:1" x14ac:dyDescent="0.25">
      <c r="A240" t="s">
        <v>147</v>
      </c>
    </row>
    <row r="241" spans="1:1" x14ac:dyDescent="0.25">
      <c r="A241" t="s">
        <v>148</v>
      </c>
    </row>
    <row r="242" spans="1:1" x14ac:dyDescent="0.25">
      <c r="A242" t="s">
        <v>148</v>
      </c>
    </row>
    <row r="243" spans="1:1" x14ac:dyDescent="0.25">
      <c r="A243" t="s">
        <v>148</v>
      </c>
    </row>
    <row r="244" spans="1:1" x14ac:dyDescent="0.25">
      <c r="A244" t="s">
        <v>149</v>
      </c>
    </row>
    <row r="245" spans="1:1" x14ac:dyDescent="0.25">
      <c r="A245" t="s">
        <v>150</v>
      </c>
    </row>
    <row r="246" spans="1:1" x14ac:dyDescent="0.25">
      <c r="A246" t="s">
        <v>149</v>
      </c>
    </row>
    <row r="247" spans="1:1" x14ac:dyDescent="0.25">
      <c r="A247" t="s">
        <v>150</v>
      </c>
    </row>
    <row r="248" spans="1:1" x14ac:dyDescent="0.25">
      <c r="A248" t="s">
        <v>149</v>
      </c>
    </row>
    <row r="249" spans="1:1" x14ac:dyDescent="0.25">
      <c r="A249" t="s">
        <v>151</v>
      </c>
    </row>
    <row r="250" spans="1:1" x14ac:dyDescent="0.25">
      <c r="A250" t="s">
        <v>148</v>
      </c>
    </row>
    <row r="251" spans="1:1" x14ac:dyDescent="0.25">
      <c r="A251" t="s">
        <v>148</v>
      </c>
    </row>
    <row r="252" spans="1:1" x14ac:dyDescent="0.25">
      <c r="A252" t="s">
        <v>151</v>
      </c>
    </row>
    <row r="253" spans="1:1" x14ac:dyDescent="0.25">
      <c r="A253" t="s">
        <v>148</v>
      </c>
    </row>
    <row r="254" spans="1:1" x14ac:dyDescent="0.25">
      <c r="A254" t="s">
        <v>148</v>
      </c>
    </row>
    <row r="255" spans="1:1" x14ac:dyDescent="0.25">
      <c r="A255" t="s">
        <v>152</v>
      </c>
    </row>
    <row r="256" spans="1:1" x14ac:dyDescent="0.25">
      <c r="A256" t="s">
        <v>148</v>
      </c>
    </row>
    <row r="257" spans="1:1" x14ac:dyDescent="0.25">
      <c r="A257" t="s">
        <v>148</v>
      </c>
    </row>
    <row r="258" spans="1:1" x14ac:dyDescent="0.25">
      <c r="A258" t="s">
        <v>148</v>
      </c>
    </row>
    <row r="259" spans="1:1" x14ac:dyDescent="0.25">
      <c r="A259" t="s">
        <v>153</v>
      </c>
    </row>
    <row r="260" spans="1:1" x14ac:dyDescent="0.25">
      <c r="A260" t="s">
        <v>148</v>
      </c>
    </row>
    <row r="261" spans="1:1" x14ac:dyDescent="0.25">
      <c r="A261" t="s">
        <v>154</v>
      </c>
    </row>
    <row r="262" spans="1:1" x14ac:dyDescent="0.25">
      <c r="A262" t="s">
        <v>155</v>
      </c>
    </row>
    <row r="263" spans="1:1" x14ac:dyDescent="0.25">
      <c r="A263" t="s">
        <v>156</v>
      </c>
    </row>
    <row r="264" spans="1:1" x14ac:dyDescent="0.25">
      <c r="A264" t="s">
        <v>157</v>
      </c>
    </row>
    <row r="265" spans="1:1" x14ac:dyDescent="0.25">
      <c r="A265" t="s">
        <v>158</v>
      </c>
    </row>
    <row r="266" spans="1:1" x14ac:dyDescent="0.25">
      <c r="A266" t="s">
        <v>159</v>
      </c>
    </row>
    <row r="267" spans="1:1" x14ac:dyDescent="0.25">
      <c r="A267" t="s">
        <v>160</v>
      </c>
    </row>
    <row r="268" spans="1:1" x14ac:dyDescent="0.25">
      <c r="A268" t="s">
        <v>156</v>
      </c>
    </row>
    <row r="269" spans="1:1" x14ac:dyDescent="0.25">
      <c r="A269" t="s">
        <v>157</v>
      </c>
    </row>
    <row r="270" spans="1:1" x14ac:dyDescent="0.25">
      <c r="A270" t="s">
        <v>160</v>
      </c>
    </row>
    <row r="271" spans="1:1" x14ac:dyDescent="0.25">
      <c r="A271" t="s">
        <v>157</v>
      </c>
    </row>
    <row r="272" spans="1:1" x14ac:dyDescent="0.25">
      <c r="A272" t="s">
        <v>160</v>
      </c>
    </row>
    <row r="273" spans="1:1" x14ac:dyDescent="0.25">
      <c r="A273" t="s">
        <v>161</v>
      </c>
    </row>
    <row r="274" spans="1:1" x14ac:dyDescent="0.25">
      <c r="A274" t="s">
        <v>157</v>
      </c>
    </row>
    <row r="275" spans="1:1" x14ac:dyDescent="0.25">
      <c r="A275" t="s">
        <v>162</v>
      </c>
    </row>
    <row r="276" spans="1:1" x14ac:dyDescent="0.25">
      <c r="A276" t="s">
        <v>148</v>
      </c>
    </row>
    <row r="277" spans="1:1" x14ac:dyDescent="0.25">
      <c r="A277" t="s">
        <v>163</v>
      </c>
    </row>
    <row r="278" spans="1:1" x14ac:dyDescent="0.25">
      <c r="A278" t="s">
        <v>164</v>
      </c>
    </row>
    <row r="279" spans="1:1" x14ac:dyDescent="0.25">
      <c r="A279" t="s">
        <v>160</v>
      </c>
    </row>
    <row r="280" spans="1:1" x14ac:dyDescent="0.25">
      <c r="A280" t="s">
        <v>165</v>
      </c>
    </row>
    <row r="281" spans="1:1" x14ac:dyDescent="0.25">
      <c r="A281" t="s">
        <v>166</v>
      </c>
    </row>
    <row r="282" spans="1:1" x14ac:dyDescent="0.25">
      <c r="A282" t="s">
        <v>167</v>
      </c>
    </row>
    <row r="283" spans="1:1" x14ac:dyDescent="0.25">
      <c r="A283" t="s">
        <v>168</v>
      </c>
    </row>
    <row r="284" spans="1:1" x14ac:dyDescent="0.25">
      <c r="A284" t="s">
        <v>169</v>
      </c>
    </row>
    <row r="285" spans="1:1" x14ac:dyDescent="0.25">
      <c r="A285" t="s">
        <v>170</v>
      </c>
    </row>
    <row r="286" spans="1:1" x14ac:dyDescent="0.25">
      <c r="A286" t="s">
        <v>171</v>
      </c>
    </row>
    <row r="287" spans="1:1" x14ac:dyDescent="0.25">
      <c r="A287" t="s">
        <v>172</v>
      </c>
    </row>
    <row r="288" spans="1:1" x14ac:dyDescent="0.25">
      <c r="A288" t="s">
        <v>173</v>
      </c>
    </row>
    <row r="289" spans="1:1" x14ac:dyDescent="0.25">
      <c r="A289" t="s">
        <v>167</v>
      </c>
    </row>
    <row r="290" spans="1:1" x14ac:dyDescent="0.25">
      <c r="A290" t="s">
        <v>167</v>
      </c>
    </row>
    <row r="291" spans="1:1" x14ac:dyDescent="0.25">
      <c r="A291" t="s">
        <v>167</v>
      </c>
    </row>
    <row r="292" spans="1:1" x14ac:dyDescent="0.25">
      <c r="A292" t="s">
        <v>167</v>
      </c>
    </row>
    <row r="293" spans="1:1" x14ac:dyDescent="0.25">
      <c r="A293" t="s">
        <v>174</v>
      </c>
    </row>
    <row r="294" spans="1:1" x14ac:dyDescent="0.25">
      <c r="A294" t="s">
        <v>175</v>
      </c>
    </row>
    <row r="295" spans="1:1" x14ac:dyDescent="0.25">
      <c r="A295" t="s">
        <v>170</v>
      </c>
    </row>
    <row r="296" spans="1:1" x14ac:dyDescent="0.25">
      <c r="A296" t="s">
        <v>176</v>
      </c>
    </row>
    <row r="297" spans="1:1" x14ac:dyDescent="0.25">
      <c r="A297" t="s">
        <v>177</v>
      </c>
    </row>
    <row r="298" spans="1:1" x14ac:dyDescent="0.25">
      <c r="A298" t="s">
        <v>178</v>
      </c>
    </row>
    <row r="299" spans="1:1" x14ac:dyDescent="0.25">
      <c r="A299" t="s">
        <v>167</v>
      </c>
    </row>
    <row r="300" spans="1:1" x14ac:dyDescent="0.25">
      <c r="A300" t="s">
        <v>167</v>
      </c>
    </row>
    <row r="301" spans="1:1" x14ac:dyDescent="0.25">
      <c r="A301" t="s">
        <v>167</v>
      </c>
    </row>
    <row r="302" spans="1:1" x14ac:dyDescent="0.25">
      <c r="A302" t="s">
        <v>174</v>
      </c>
    </row>
    <row r="303" spans="1:1" x14ac:dyDescent="0.25">
      <c r="A303" t="s">
        <v>169</v>
      </c>
    </row>
    <row r="304" spans="1:1" x14ac:dyDescent="0.25">
      <c r="A304" t="s">
        <v>170</v>
      </c>
    </row>
    <row r="305" spans="1:1" x14ac:dyDescent="0.25">
      <c r="A305" t="s">
        <v>176</v>
      </c>
    </row>
    <row r="306" spans="1:1" x14ac:dyDescent="0.25">
      <c r="A306" t="s">
        <v>179</v>
      </c>
    </row>
    <row r="307" spans="1:1" x14ac:dyDescent="0.25">
      <c r="A307" t="s">
        <v>178</v>
      </c>
    </row>
    <row r="308" spans="1:1" x14ac:dyDescent="0.25">
      <c r="A308" t="s">
        <v>167</v>
      </c>
    </row>
    <row r="309" spans="1:1" x14ac:dyDescent="0.25">
      <c r="A309" t="s">
        <v>167</v>
      </c>
    </row>
    <row r="310" spans="1:1" x14ac:dyDescent="0.25">
      <c r="A310" t="s">
        <v>167</v>
      </c>
    </row>
    <row r="311" spans="1:1" x14ac:dyDescent="0.25">
      <c r="A311" t="s">
        <v>174</v>
      </c>
    </row>
    <row r="312" spans="1:1" x14ac:dyDescent="0.25">
      <c r="A312" t="s">
        <v>169</v>
      </c>
    </row>
    <row r="313" spans="1:1" x14ac:dyDescent="0.25">
      <c r="A313" t="s">
        <v>170</v>
      </c>
    </row>
    <row r="314" spans="1:1" x14ac:dyDescent="0.25">
      <c r="A314" t="s">
        <v>171</v>
      </c>
    </row>
    <row r="315" spans="1:1" x14ac:dyDescent="0.25">
      <c r="A315" t="s">
        <v>172</v>
      </c>
    </row>
    <row r="316" spans="1:1" x14ac:dyDescent="0.25">
      <c r="A316" t="s">
        <v>173</v>
      </c>
    </row>
    <row r="317" spans="1:1" x14ac:dyDescent="0.25">
      <c r="A317" t="s">
        <v>167</v>
      </c>
    </row>
    <row r="318" spans="1:1" x14ac:dyDescent="0.25">
      <c r="A318" t="s">
        <v>178</v>
      </c>
    </row>
    <row r="319" spans="1:1" x14ac:dyDescent="0.25">
      <c r="A319" t="s">
        <v>167</v>
      </c>
    </row>
    <row r="320" spans="1:1" x14ac:dyDescent="0.25">
      <c r="A320" t="s">
        <v>180</v>
      </c>
    </row>
    <row r="321" spans="1:1" x14ac:dyDescent="0.25">
      <c r="A321" t="s">
        <v>0</v>
      </c>
    </row>
    <row r="322" spans="1:1" x14ac:dyDescent="0.25">
      <c r="A322" t="s">
        <v>181</v>
      </c>
    </row>
    <row r="323" spans="1:1" x14ac:dyDescent="0.25">
      <c r="A323" t="s">
        <v>0</v>
      </c>
    </row>
    <row r="324" spans="1:1" x14ac:dyDescent="0.25">
      <c r="A324" t="s">
        <v>0</v>
      </c>
    </row>
    <row r="325" spans="1:1" x14ac:dyDescent="0.25">
      <c r="A325" t="s">
        <v>31</v>
      </c>
    </row>
    <row r="326" spans="1:1" x14ac:dyDescent="0.25">
      <c r="A326" t="s">
        <v>0</v>
      </c>
    </row>
    <row r="327" spans="1:1" x14ac:dyDescent="0.25">
      <c r="A327" t="s">
        <v>0</v>
      </c>
    </row>
    <row r="328" spans="1:1" x14ac:dyDescent="0.25">
      <c r="A328" t="s">
        <v>182</v>
      </c>
    </row>
    <row r="329" spans="1:1" x14ac:dyDescent="0.25">
      <c r="A329" t="s">
        <v>32</v>
      </c>
    </row>
    <row r="330" spans="1:1" x14ac:dyDescent="0.25">
      <c r="A330" t="s">
        <v>0</v>
      </c>
    </row>
    <row r="331" spans="1:1" x14ac:dyDescent="0.25">
      <c r="A331" t="s">
        <v>182</v>
      </c>
    </row>
    <row r="332" spans="1:1" x14ac:dyDescent="0.25">
      <c r="A332" t="s">
        <v>0</v>
      </c>
    </row>
    <row r="333" spans="1:1" x14ac:dyDescent="0.25">
      <c r="A333" t="s">
        <v>0</v>
      </c>
    </row>
    <row r="334" spans="1:1" x14ac:dyDescent="0.25">
      <c r="A334" t="s">
        <v>183</v>
      </c>
    </row>
    <row r="335" spans="1:1" x14ac:dyDescent="0.25">
      <c r="A335" t="s">
        <v>184</v>
      </c>
    </row>
    <row r="336" spans="1:1" x14ac:dyDescent="0.25">
      <c r="A336" t="s">
        <v>183</v>
      </c>
    </row>
    <row r="337" spans="1:1" x14ac:dyDescent="0.25">
      <c r="A337" t="s">
        <v>185</v>
      </c>
    </row>
    <row r="338" spans="1:1" x14ac:dyDescent="0.25">
      <c r="A338" t="s">
        <v>32</v>
      </c>
    </row>
    <row r="339" spans="1:1" x14ac:dyDescent="0.25">
      <c r="A339" t="s">
        <v>32</v>
      </c>
    </row>
    <row r="340" spans="1:1" x14ac:dyDescent="0.25">
      <c r="A340" t="s">
        <v>186</v>
      </c>
    </row>
    <row r="341" spans="1:1" x14ac:dyDescent="0.25">
      <c r="A341" t="s">
        <v>187</v>
      </c>
    </row>
    <row r="342" spans="1:1" x14ac:dyDescent="0.25">
      <c r="A342" t="s">
        <v>0</v>
      </c>
    </row>
    <row r="343" spans="1:1" x14ac:dyDescent="0.25">
      <c r="A343" t="s">
        <v>0</v>
      </c>
    </row>
    <row r="344" spans="1:1" x14ac:dyDescent="0.25">
      <c r="A344" t="s">
        <v>0</v>
      </c>
    </row>
    <row r="345" spans="1:1" x14ac:dyDescent="0.25">
      <c r="A345" t="s">
        <v>188</v>
      </c>
    </row>
    <row r="346" spans="1:1" x14ac:dyDescent="0.25">
      <c r="A346" t="s">
        <v>0</v>
      </c>
    </row>
    <row r="347" spans="1:1" x14ac:dyDescent="0.25">
      <c r="A347" t="s">
        <v>0</v>
      </c>
    </row>
    <row r="348" spans="1:1" x14ac:dyDescent="0.25">
      <c r="A348" t="s">
        <v>189</v>
      </c>
    </row>
    <row r="349" spans="1:1" x14ac:dyDescent="0.25">
      <c r="A349" t="s">
        <v>0</v>
      </c>
    </row>
    <row r="350" spans="1:1" x14ac:dyDescent="0.25">
      <c r="A350" t="s">
        <v>0</v>
      </c>
    </row>
    <row r="351" spans="1:1" x14ac:dyDescent="0.25">
      <c r="A351" t="s">
        <v>0</v>
      </c>
    </row>
    <row r="352" spans="1:1" x14ac:dyDescent="0.25">
      <c r="A352" t="s">
        <v>190</v>
      </c>
    </row>
    <row r="353" spans="1:1" x14ac:dyDescent="0.25">
      <c r="A353" t="s">
        <v>187</v>
      </c>
    </row>
    <row r="354" spans="1:1" x14ac:dyDescent="0.25">
      <c r="A354" t="s">
        <v>0</v>
      </c>
    </row>
    <row r="355" spans="1:1" x14ac:dyDescent="0.25">
      <c r="A355" t="s">
        <v>191</v>
      </c>
    </row>
    <row r="356" spans="1:1" x14ac:dyDescent="0.25">
      <c r="A356" t="s">
        <v>192</v>
      </c>
    </row>
    <row r="357" spans="1:1" x14ac:dyDescent="0.25">
      <c r="A357" t="s">
        <v>0</v>
      </c>
    </row>
    <row r="358" spans="1:1" x14ac:dyDescent="0.25">
      <c r="A358" t="s">
        <v>186</v>
      </c>
    </row>
    <row r="359" spans="1:1" x14ac:dyDescent="0.25">
      <c r="A359" t="s">
        <v>187</v>
      </c>
    </row>
    <row r="360" spans="1:1" x14ac:dyDescent="0.25">
      <c r="A360" t="s">
        <v>193</v>
      </c>
    </row>
    <row r="361" spans="1:1" x14ac:dyDescent="0.25">
      <c r="A361" t="s">
        <v>5</v>
      </c>
    </row>
    <row r="362" spans="1:1" x14ac:dyDescent="0.25">
      <c r="A362" t="s">
        <v>5</v>
      </c>
    </row>
    <row r="363" spans="1:1" x14ac:dyDescent="0.25">
      <c r="A363" t="s">
        <v>5</v>
      </c>
    </row>
    <row r="364" spans="1:1" x14ac:dyDescent="0.25">
      <c r="A364" t="s">
        <v>5</v>
      </c>
    </row>
    <row r="365" spans="1:1" x14ac:dyDescent="0.25">
      <c r="A365" t="s">
        <v>194</v>
      </c>
    </row>
    <row r="366" spans="1:1" x14ac:dyDescent="0.25">
      <c r="A366" t="s">
        <v>195</v>
      </c>
    </row>
    <row r="367" spans="1:1" x14ac:dyDescent="0.25">
      <c r="A367" t="s">
        <v>196</v>
      </c>
    </row>
    <row r="368" spans="1:1" x14ac:dyDescent="0.25">
      <c r="A368" t="s">
        <v>197</v>
      </c>
    </row>
    <row r="369" spans="1:1" x14ac:dyDescent="0.25">
      <c r="A369" t="s">
        <v>198</v>
      </c>
    </row>
    <row r="370" spans="1:1" x14ac:dyDescent="0.25">
      <c r="A370" t="s">
        <v>5</v>
      </c>
    </row>
    <row r="371" spans="1:1" x14ac:dyDescent="0.25">
      <c r="A371" t="s">
        <v>5</v>
      </c>
    </row>
    <row r="372" spans="1:1" x14ac:dyDescent="0.25">
      <c r="A372" t="s">
        <v>199</v>
      </c>
    </row>
    <row r="373" spans="1:1" x14ac:dyDescent="0.25">
      <c r="A373" t="s">
        <v>195</v>
      </c>
    </row>
    <row r="374" spans="1:1" x14ac:dyDescent="0.25">
      <c r="A374" t="s">
        <v>197</v>
      </c>
    </row>
    <row r="375" spans="1:1" x14ac:dyDescent="0.25">
      <c r="A375" t="s">
        <v>200</v>
      </c>
    </row>
    <row r="376" spans="1:1" x14ac:dyDescent="0.25">
      <c r="A376" t="s">
        <v>201</v>
      </c>
    </row>
    <row r="377" spans="1:1" x14ac:dyDescent="0.25">
      <c r="A377" t="s">
        <v>202</v>
      </c>
    </row>
    <row r="378" spans="1:1" x14ac:dyDescent="0.25">
      <c r="A378" t="s">
        <v>5</v>
      </c>
    </row>
    <row r="379" spans="1:1" x14ac:dyDescent="0.25">
      <c r="A379" t="s">
        <v>5</v>
      </c>
    </row>
    <row r="380" spans="1:1" x14ac:dyDescent="0.25">
      <c r="A380" t="s">
        <v>5</v>
      </c>
    </row>
    <row r="381" spans="1:1" x14ac:dyDescent="0.25">
      <c r="A381" t="s">
        <v>35</v>
      </c>
    </row>
    <row r="382" spans="1:1" x14ac:dyDescent="0.25">
      <c r="A382" t="s">
        <v>203</v>
      </c>
    </row>
    <row r="383" spans="1:1" x14ac:dyDescent="0.25">
      <c r="A383" t="s">
        <v>204</v>
      </c>
    </row>
    <row r="384" spans="1:1" x14ac:dyDescent="0.25">
      <c r="A384" t="s">
        <v>205</v>
      </c>
    </row>
    <row r="385" spans="1:1" x14ac:dyDescent="0.25">
      <c r="A385" t="s">
        <v>5</v>
      </c>
    </row>
    <row r="386" spans="1:1" x14ac:dyDescent="0.25">
      <c r="A386" t="s">
        <v>194</v>
      </c>
    </row>
    <row r="387" spans="1:1" x14ac:dyDescent="0.25">
      <c r="A387" t="s">
        <v>199</v>
      </c>
    </row>
    <row r="388" spans="1:1" x14ac:dyDescent="0.25">
      <c r="A388" t="s">
        <v>35</v>
      </c>
    </row>
    <row r="389" spans="1:1" x14ac:dyDescent="0.25">
      <c r="A389" t="s">
        <v>200</v>
      </c>
    </row>
    <row r="390" spans="1:1" x14ac:dyDescent="0.25">
      <c r="A390" t="s">
        <v>201</v>
      </c>
    </row>
    <row r="391" spans="1:1" x14ac:dyDescent="0.25">
      <c r="A391" t="s">
        <v>206</v>
      </c>
    </row>
    <row r="392" spans="1:1" x14ac:dyDescent="0.25">
      <c r="A392" t="s">
        <v>5</v>
      </c>
    </row>
    <row r="393" spans="1:1" x14ac:dyDescent="0.25">
      <c r="A393" t="s">
        <v>5</v>
      </c>
    </row>
    <row r="394" spans="1:1" x14ac:dyDescent="0.25">
      <c r="A394" t="s">
        <v>200</v>
      </c>
    </row>
    <row r="395" spans="1:1" x14ac:dyDescent="0.25">
      <c r="A395" t="s">
        <v>204</v>
      </c>
    </row>
    <row r="396" spans="1:1" x14ac:dyDescent="0.25">
      <c r="A396" t="s">
        <v>207</v>
      </c>
    </row>
    <row r="397" spans="1:1" x14ac:dyDescent="0.25">
      <c r="A397" t="s">
        <v>5</v>
      </c>
    </row>
    <row r="398" spans="1:1" x14ac:dyDescent="0.25">
      <c r="A398" t="s">
        <v>208</v>
      </c>
    </row>
    <row r="399" spans="1:1" x14ac:dyDescent="0.25">
      <c r="A399" t="s">
        <v>5</v>
      </c>
    </row>
    <row r="400" spans="1:1" x14ac:dyDescent="0.25">
      <c r="A400" t="s">
        <v>209</v>
      </c>
    </row>
    <row r="401" spans="1:1" x14ac:dyDescent="0.25">
      <c r="A401" t="s">
        <v>210</v>
      </c>
    </row>
    <row r="402" spans="1:1" x14ac:dyDescent="0.25">
      <c r="A402" t="s">
        <v>211</v>
      </c>
    </row>
    <row r="403" spans="1:1" x14ac:dyDescent="0.25">
      <c r="A403" t="s">
        <v>212</v>
      </c>
    </row>
    <row r="404" spans="1:1" x14ac:dyDescent="0.25">
      <c r="A404" t="s">
        <v>213</v>
      </c>
    </row>
    <row r="405" spans="1:1" x14ac:dyDescent="0.25">
      <c r="A405" t="s">
        <v>214</v>
      </c>
    </row>
    <row r="406" spans="1:1" x14ac:dyDescent="0.25">
      <c r="A406" t="s">
        <v>100</v>
      </c>
    </row>
    <row r="407" spans="1:1" x14ac:dyDescent="0.25">
      <c r="A407" t="s">
        <v>100</v>
      </c>
    </row>
    <row r="408" spans="1:1" x14ac:dyDescent="0.25">
      <c r="A408" t="s">
        <v>215</v>
      </c>
    </row>
    <row r="409" spans="1:1" x14ac:dyDescent="0.25">
      <c r="A409" t="s">
        <v>211</v>
      </c>
    </row>
    <row r="410" spans="1:1" x14ac:dyDescent="0.25">
      <c r="A410" t="s">
        <v>212</v>
      </c>
    </row>
    <row r="411" spans="1:1" x14ac:dyDescent="0.25">
      <c r="A411" t="s">
        <v>216</v>
      </c>
    </row>
    <row r="412" spans="1:1" x14ac:dyDescent="0.25">
      <c r="A412" t="s">
        <v>217</v>
      </c>
    </row>
    <row r="413" spans="1:1" x14ac:dyDescent="0.25">
      <c r="A413" t="s">
        <v>218</v>
      </c>
    </row>
    <row r="414" spans="1:1" x14ac:dyDescent="0.25">
      <c r="A414" t="s">
        <v>101</v>
      </c>
    </row>
    <row r="415" spans="1:1" x14ac:dyDescent="0.25">
      <c r="A415" t="s">
        <v>100</v>
      </c>
    </row>
    <row r="416" spans="1:1" x14ac:dyDescent="0.25">
      <c r="A416" t="s">
        <v>100</v>
      </c>
    </row>
    <row r="417" spans="1:1" x14ac:dyDescent="0.25">
      <c r="A417" t="s">
        <v>100</v>
      </c>
    </row>
    <row r="418" spans="1:1" x14ac:dyDescent="0.25">
      <c r="A418" t="s">
        <v>219</v>
      </c>
    </row>
    <row r="419" spans="1:1" x14ac:dyDescent="0.25">
      <c r="A419" t="s">
        <v>220</v>
      </c>
    </row>
    <row r="420" spans="1:1" x14ac:dyDescent="0.25">
      <c r="A420" t="s">
        <v>221</v>
      </c>
    </row>
    <row r="421" spans="1:1" x14ac:dyDescent="0.25">
      <c r="A421" t="s">
        <v>100</v>
      </c>
    </row>
    <row r="422" spans="1:1" x14ac:dyDescent="0.25">
      <c r="A422" t="s">
        <v>222</v>
      </c>
    </row>
    <row r="423" spans="1:1" x14ac:dyDescent="0.25">
      <c r="A423" t="s">
        <v>223</v>
      </c>
    </row>
    <row r="424" spans="1:1" x14ac:dyDescent="0.25">
      <c r="A424" t="s">
        <v>218</v>
      </c>
    </row>
    <row r="425" spans="1:1" x14ac:dyDescent="0.25">
      <c r="A425" t="s">
        <v>224</v>
      </c>
    </row>
    <row r="426" spans="1:1" x14ac:dyDescent="0.25">
      <c r="A426" t="s">
        <v>211</v>
      </c>
    </row>
    <row r="427" spans="1:1" x14ac:dyDescent="0.25">
      <c r="A427" t="s">
        <v>212</v>
      </c>
    </row>
    <row r="428" spans="1:1" x14ac:dyDescent="0.25">
      <c r="A428" t="s">
        <v>216</v>
      </c>
    </row>
    <row r="429" spans="1:1" x14ac:dyDescent="0.25">
      <c r="A429" t="s">
        <v>223</v>
      </c>
    </row>
    <row r="430" spans="1:1" x14ac:dyDescent="0.25">
      <c r="A430" t="s">
        <v>211</v>
      </c>
    </row>
    <row r="431" spans="1:1" x14ac:dyDescent="0.25">
      <c r="A431" t="s">
        <v>101</v>
      </c>
    </row>
    <row r="432" spans="1:1" x14ac:dyDescent="0.25">
      <c r="A432" t="s">
        <v>13</v>
      </c>
    </row>
    <row r="433" spans="1:1" x14ac:dyDescent="0.25">
      <c r="A433" t="s">
        <v>100</v>
      </c>
    </row>
    <row r="434" spans="1:1" x14ac:dyDescent="0.25">
      <c r="A434" t="s">
        <v>100</v>
      </c>
    </row>
    <row r="435" spans="1:1" x14ac:dyDescent="0.25">
      <c r="A435" t="s">
        <v>222</v>
      </c>
    </row>
    <row r="436" spans="1:1" x14ac:dyDescent="0.25">
      <c r="A436" t="s">
        <v>223</v>
      </c>
    </row>
    <row r="437" spans="1:1" x14ac:dyDescent="0.25">
      <c r="A437" t="s">
        <v>222</v>
      </c>
    </row>
    <row r="438" spans="1:1" x14ac:dyDescent="0.25">
      <c r="A438" t="s">
        <v>217</v>
      </c>
    </row>
    <row r="439" spans="1:1" x14ac:dyDescent="0.25">
      <c r="A439" t="s">
        <v>218</v>
      </c>
    </row>
    <row r="440" spans="1:1" x14ac:dyDescent="0.25">
      <c r="A440" t="s">
        <v>225</v>
      </c>
    </row>
    <row r="441" spans="1:1" x14ac:dyDescent="0.25">
      <c r="A441" t="s">
        <v>69</v>
      </c>
    </row>
    <row r="442" spans="1:1" x14ac:dyDescent="0.25">
      <c r="A442" t="s">
        <v>69</v>
      </c>
    </row>
    <row r="443" spans="1:1" x14ac:dyDescent="0.25">
      <c r="A443" t="s">
        <v>69</v>
      </c>
    </row>
    <row r="444" spans="1:1" x14ac:dyDescent="0.25">
      <c r="A444" t="s">
        <v>226</v>
      </c>
    </row>
    <row r="445" spans="1:1" x14ac:dyDescent="0.25">
      <c r="A445" t="s">
        <v>227</v>
      </c>
    </row>
    <row r="446" spans="1:1" x14ac:dyDescent="0.25">
      <c r="A446" t="s">
        <v>228</v>
      </c>
    </row>
    <row r="447" spans="1:1" x14ac:dyDescent="0.25">
      <c r="A447" t="s">
        <v>69</v>
      </c>
    </row>
    <row r="448" spans="1:1" x14ac:dyDescent="0.25">
      <c r="A448" t="s">
        <v>69</v>
      </c>
    </row>
    <row r="449" spans="1:1" x14ac:dyDescent="0.25">
      <c r="A449" t="s">
        <v>69</v>
      </c>
    </row>
    <row r="450" spans="1:1" x14ac:dyDescent="0.25">
      <c r="A450" t="s">
        <v>69</v>
      </c>
    </row>
    <row r="451" spans="1:1" x14ac:dyDescent="0.25">
      <c r="A451" t="s">
        <v>69</v>
      </c>
    </row>
    <row r="452" spans="1:1" x14ac:dyDescent="0.25">
      <c r="A452" t="s">
        <v>229</v>
      </c>
    </row>
    <row r="453" spans="1:1" x14ac:dyDescent="0.25">
      <c r="A453" t="s">
        <v>230</v>
      </c>
    </row>
    <row r="454" spans="1:1" x14ac:dyDescent="0.25">
      <c r="A454" t="s">
        <v>231</v>
      </c>
    </row>
    <row r="455" spans="1:1" x14ac:dyDescent="0.25">
      <c r="A455" t="s">
        <v>61</v>
      </c>
    </row>
    <row r="456" spans="1:1" x14ac:dyDescent="0.25">
      <c r="A456" t="s">
        <v>226</v>
      </c>
    </row>
    <row r="457" spans="1:1" x14ac:dyDescent="0.25">
      <c r="A457" t="s">
        <v>69</v>
      </c>
    </row>
    <row r="458" spans="1:1" x14ac:dyDescent="0.25">
      <c r="A458" t="s">
        <v>227</v>
      </c>
    </row>
    <row r="459" spans="1:1" x14ac:dyDescent="0.25">
      <c r="A459" t="s">
        <v>232</v>
      </c>
    </row>
    <row r="460" spans="1:1" x14ac:dyDescent="0.25">
      <c r="A460" t="s">
        <v>233</v>
      </c>
    </row>
    <row r="461" spans="1:1" x14ac:dyDescent="0.25">
      <c r="A461" t="s">
        <v>61</v>
      </c>
    </row>
    <row r="462" spans="1:1" x14ac:dyDescent="0.25">
      <c r="A462" t="s">
        <v>69</v>
      </c>
    </row>
    <row r="463" spans="1:1" x14ac:dyDescent="0.25">
      <c r="A463" t="s">
        <v>69</v>
      </c>
    </row>
    <row r="464" spans="1:1" x14ac:dyDescent="0.25">
      <c r="A464" t="s">
        <v>69</v>
      </c>
    </row>
    <row r="465" spans="1:1" x14ac:dyDescent="0.25">
      <c r="A465" t="s">
        <v>227</v>
      </c>
    </row>
    <row r="466" spans="1:1" x14ac:dyDescent="0.25">
      <c r="A466" t="s">
        <v>232</v>
      </c>
    </row>
    <row r="467" spans="1:1" x14ac:dyDescent="0.25">
      <c r="A467" t="s">
        <v>234</v>
      </c>
    </row>
    <row r="468" spans="1:1" x14ac:dyDescent="0.25">
      <c r="A468" t="s">
        <v>227</v>
      </c>
    </row>
    <row r="469" spans="1:1" x14ac:dyDescent="0.25">
      <c r="A469" t="s">
        <v>235</v>
      </c>
    </row>
    <row r="470" spans="1:1" x14ac:dyDescent="0.25">
      <c r="A470" t="s">
        <v>236</v>
      </c>
    </row>
    <row r="471" spans="1:1" x14ac:dyDescent="0.25">
      <c r="A471" t="s">
        <v>237</v>
      </c>
    </row>
    <row r="472" spans="1:1" x14ac:dyDescent="0.25">
      <c r="A472" t="s">
        <v>236</v>
      </c>
    </row>
    <row r="473" spans="1:1" x14ac:dyDescent="0.25">
      <c r="A473" t="s">
        <v>238</v>
      </c>
    </row>
    <row r="474" spans="1:1" x14ac:dyDescent="0.25">
      <c r="A474" t="s">
        <v>64</v>
      </c>
    </row>
    <row r="475" spans="1:1" x14ac:dyDescent="0.25">
      <c r="A475" t="s">
        <v>64</v>
      </c>
    </row>
    <row r="476" spans="1:1" x14ac:dyDescent="0.25">
      <c r="A476" t="s">
        <v>227</v>
      </c>
    </row>
    <row r="477" spans="1:1" x14ac:dyDescent="0.25">
      <c r="A477" t="s">
        <v>239</v>
      </c>
    </row>
    <row r="478" spans="1:1" x14ac:dyDescent="0.25">
      <c r="A478" t="s">
        <v>240</v>
      </c>
    </row>
    <row r="479" spans="1:1" x14ac:dyDescent="0.25">
      <c r="A479" t="s">
        <v>69</v>
      </c>
    </row>
    <row r="480" spans="1:1" x14ac:dyDescent="0.25">
      <c r="A480" t="s">
        <v>241</v>
      </c>
    </row>
    <row r="481" spans="1:1" x14ac:dyDescent="0.25">
      <c r="A481" t="s">
        <v>242</v>
      </c>
    </row>
    <row r="482" spans="1:1" x14ac:dyDescent="0.25">
      <c r="A482" t="s">
        <v>243</v>
      </c>
    </row>
    <row r="483" spans="1:1" x14ac:dyDescent="0.25">
      <c r="A483" t="s">
        <v>244</v>
      </c>
    </row>
    <row r="484" spans="1:1" x14ac:dyDescent="0.25">
      <c r="A484" t="s">
        <v>245</v>
      </c>
    </row>
    <row r="485" spans="1:1" x14ac:dyDescent="0.25">
      <c r="A485" t="s">
        <v>246</v>
      </c>
    </row>
    <row r="486" spans="1:1" x14ac:dyDescent="0.25">
      <c r="A486" t="s">
        <v>247</v>
      </c>
    </row>
    <row r="487" spans="1:1" x14ac:dyDescent="0.25">
      <c r="A487" t="s">
        <v>243</v>
      </c>
    </row>
    <row r="488" spans="1:1" x14ac:dyDescent="0.25">
      <c r="A488" t="s">
        <v>248</v>
      </c>
    </row>
    <row r="489" spans="1:1" x14ac:dyDescent="0.25">
      <c r="A489" t="s">
        <v>243</v>
      </c>
    </row>
    <row r="490" spans="1:1" x14ac:dyDescent="0.25">
      <c r="A490" t="s">
        <v>242</v>
      </c>
    </row>
    <row r="491" spans="1:1" x14ac:dyDescent="0.25">
      <c r="A491" t="s">
        <v>244</v>
      </c>
    </row>
    <row r="492" spans="1:1" x14ac:dyDescent="0.25">
      <c r="A492" t="s">
        <v>248</v>
      </c>
    </row>
    <row r="493" spans="1:1" x14ac:dyDescent="0.25">
      <c r="A493" t="s">
        <v>244</v>
      </c>
    </row>
    <row r="494" spans="1:1" x14ac:dyDescent="0.25">
      <c r="A494" t="s">
        <v>244</v>
      </c>
    </row>
    <row r="495" spans="1:1" x14ac:dyDescent="0.25">
      <c r="A495" t="s">
        <v>243</v>
      </c>
    </row>
    <row r="496" spans="1:1" x14ac:dyDescent="0.25">
      <c r="A496" t="s">
        <v>249</v>
      </c>
    </row>
    <row r="497" spans="1:1" x14ac:dyDescent="0.25">
      <c r="A497" t="s">
        <v>243</v>
      </c>
    </row>
    <row r="498" spans="1:1" x14ac:dyDescent="0.25">
      <c r="A498" t="s">
        <v>249</v>
      </c>
    </row>
    <row r="499" spans="1:1" x14ac:dyDescent="0.25">
      <c r="A499" t="s">
        <v>242</v>
      </c>
    </row>
    <row r="500" spans="1:1" x14ac:dyDescent="0.25">
      <c r="A500" t="s">
        <v>249</v>
      </c>
    </row>
    <row r="501" spans="1:1" x14ac:dyDescent="0.25">
      <c r="A501" t="s">
        <v>244</v>
      </c>
    </row>
    <row r="502" spans="1:1" x14ac:dyDescent="0.25">
      <c r="A502" t="s">
        <v>250</v>
      </c>
    </row>
    <row r="503" spans="1:1" x14ac:dyDescent="0.25">
      <c r="A503" t="s">
        <v>251</v>
      </c>
    </row>
    <row r="504" spans="1:1" x14ac:dyDescent="0.25">
      <c r="A504" t="s">
        <v>243</v>
      </c>
    </row>
    <row r="505" spans="1:1" x14ac:dyDescent="0.25">
      <c r="A505" t="s">
        <v>243</v>
      </c>
    </row>
    <row r="506" spans="1:1" x14ac:dyDescent="0.25">
      <c r="A506" t="s">
        <v>244</v>
      </c>
    </row>
    <row r="507" spans="1:1" x14ac:dyDescent="0.25">
      <c r="A507" t="s">
        <v>248</v>
      </c>
    </row>
    <row r="508" spans="1:1" x14ac:dyDescent="0.25">
      <c r="A508" t="s">
        <v>244</v>
      </c>
    </row>
    <row r="509" spans="1:1" x14ac:dyDescent="0.25">
      <c r="A509" t="s">
        <v>244</v>
      </c>
    </row>
    <row r="510" spans="1:1" x14ac:dyDescent="0.25">
      <c r="A510" t="s">
        <v>243</v>
      </c>
    </row>
    <row r="511" spans="1:1" x14ac:dyDescent="0.25">
      <c r="A511" t="s">
        <v>248</v>
      </c>
    </row>
    <row r="512" spans="1:1" x14ac:dyDescent="0.25">
      <c r="A512" t="s">
        <v>243</v>
      </c>
    </row>
    <row r="513" spans="1:1" x14ac:dyDescent="0.25">
      <c r="A513" t="s">
        <v>245</v>
      </c>
    </row>
    <row r="514" spans="1:1" x14ac:dyDescent="0.25">
      <c r="A514" t="s">
        <v>243</v>
      </c>
    </row>
    <row r="515" spans="1:1" x14ac:dyDescent="0.25">
      <c r="A515" t="s">
        <v>243</v>
      </c>
    </row>
    <row r="516" spans="1:1" x14ac:dyDescent="0.25">
      <c r="A516" t="s">
        <v>249</v>
      </c>
    </row>
    <row r="517" spans="1:1" x14ac:dyDescent="0.25">
      <c r="A517" t="s">
        <v>244</v>
      </c>
    </row>
    <row r="518" spans="1:1" x14ac:dyDescent="0.25">
      <c r="A518" t="s">
        <v>243</v>
      </c>
    </row>
    <row r="519" spans="1:1" x14ac:dyDescent="0.25">
      <c r="A519" t="s">
        <v>242</v>
      </c>
    </row>
    <row r="520" spans="1:1" x14ac:dyDescent="0.25">
      <c r="A520" t="s">
        <v>252</v>
      </c>
    </row>
    <row r="521" spans="1:1" x14ac:dyDescent="0.25">
      <c r="A521" t="s">
        <v>253</v>
      </c>
    </row>
    <row r="522" spans="1:1" x14ac:dyDescent="0.25">
      <c r="A522" t="s">
        <v>254</v>
      </c>
    </row>
    <row r="523" spans="1:1" x14ac:dyDescent="0.25">
      <c r="A523" t="s">
        <v>255</v>
      </c>
    </row>
    <row r="524" spans="1:1" x14ac:dyDescent="0.25">
      <c r="A524" t="s">
        <v>256</v>
      </c>
    </row>
    <row r="525" spans="1:1" x14ac:dyDescent="0.25">
      <c r="A525" t="s">
        <v>257</v>
      </c>
    </row>
    <row r="526" spans="1:1" x14ac:dyDescent="0.25">
      <c r="A526" t="s">
        <v>258</v>
      </c>
    </row>
    <row r="527" spans="1:1" x14ac:dyDescent="0.25">
      <c r="A527" t="s">
        <v>256</v>
      </c>
    </row>
    <row r="528" spans="1:1" x14ac:dyDescent="0.25">
      <c r="A528" t="s">
        <v>253</v>
      </c>
    </row>
    <row r="529" spans="1:1" x14ac:dyDescent="0.25">
      <c r="A529" t="s">
        <v>259</v>
      </c>
    </row>
    <row r="530" spans="1:1" x14ac:dyDescent="0.25">
      <c r="A530" t="s">
        <v>256</v>
      </c>
    </row>
    <row r="531" spans="1:1" x14ac:dyDescent="0.25">
      <c r="A531" t="s">
        <v>260</v>
      </c>
    </row>
    <row r="532" spans="1:1" x14ac:dyDescent="0.25">
      <c r="A532" t="s">
        <v>256</v>
      </c>
    </row>
    <row r="533" spans="1:1" x14ac:dyDescent="0.25">
      <c r="A533" t="s">
        <v>261</v>
      </c>
    </row>
    <row r="534" spans="1:1" x14ac:dyDescent="0.25">
      <c r="A534" t="s">
        <v>262</v>
      </c>
    </row>
    <row r="535" spans="1:1" x14ac:dyDescent="0.25">
      <c r="A535" t="s">
        <v>263</v>
      </c>
    </row>
    <row r="536" spans="1:1" x14ac:dyDescent="0.25">
      <c r="A536" t="s">
        <v>260</v>
      </c>
    </row>
    <row r="537" spans="1:1" x14ac:dyDescent="0.25">
      <c r="A537" t="s">
        <v>256</v>
      </c>
    </row>
    <row r="538" spans="1:1" x14ac:dyDescent="0.25">
      <c r="A538" t="s">
        <v>257</v>
      </c>
    </row>
    <row r="539" spans="1:1" x14ac:dyDescent="0.25">
      <c r="A539" t="s">
        <v>253</v>
      </c>
    </row>
    <row r="540" spans="1:1" x14ac:dyDescent="0.25">
      <c r="A540" t="s">
        <v>264</v>
      </c>
    </row>
    <row r="541" spans="1:1" x14ac:dyDescent="0.25">
      <c r="A541" t="s">
        <v>256</v>
      </c>
    </row>
    <row r="542" spans="1:1" x14ac:dyDescent="0.25">
      <c r="A542" t="s">
        <v>253</v>
      </c>
    </row>
    <row r="543" spans="1:1" x14ac:dyDescent="0.25">
      <c r="A543" t="s">
        <v>253</v>
      </c>
    </row>
    <row r="544" spans="1:1" x14ac:dyDescent="0.25">
      <c r="A544" t="s">
        <v>265</v>
      </c>
    </row>
    <row r="545" spans="1:1" x14ac:dyDescent="0.25">
      <c r="A545" t="s">
        <v>259</v>
      </c>
    </row>
    <row r="546" spans="1:1" x14ac:dyDescent="0.25">
      <c r="A546" t="s">
        <v>253</v>
      </c>
    </row>
    <row r="547" spans="1:1" x14ac:dyDescent="0.25">
      <c r="A547" t="s">
        <v>266</v>
      </c>
    </row>
    <row r="548" spans="1:1" x14ac:dyDescent="0.25">
      <c r="A548" t="s">
        <v>267</v>
      </c>
    </row>
    <row r="549" spans="1:1" x14ac:dyDescent="0.25">
      <c r="A549" t="s">
        <v>268</v>
      </c>
    </row>
    <row r="550" spans="1:1" x14ac:dyDescent="0.25">
      <c r="A550" t="s">
        <v>259</v>
      </c>
    </row>
    <row r="551" spans="1:1" x14ac:dyDescent="0.25">
      <c r="A551" t="s">
        <v>269</v>
      </c>
    </row>
    <row r="552" spans="1:1" x14ac:dyDescent="0.25">
      <c r="A552" t="s">
        <v>259</v>
      </c>
    </row>
    <row r="553" spans="1:1" x14ac:dyDescent="0.25">
      <c r="A553" t="s">
        <v>253</v>
      </c>
    </row>
    <row r="554" spans="1:1" x14ac:dyDescent="0.25">
      <c r="A554" t="s">
        <v>270</v>
      </c>
    </row>
    <row r="555" spans="1:1" x14ac:dyDescent="0.25">
      <c r="A555" t="s">
        <v>259</v>
      </c>
    </row>
    <row r="556" spans="1:1" x14ac:dyDescent="0.25">
      <c r="A556" t="s">
        <v>271</v>
      </c>
    </row>
    <row r="557" spans="1:1" x14ac:dyDescent="0.25">
      <c r="A557" t="s">
        <v>134</v>
      </c>
    </row>
    <row r="558" spans="1:1" x14ac:dyDescent="0.25">
      <c r="A558" t="s">
        <v>256</v>
      </c>
    </row>
    <row r="559" spans="1:1" x14ac:dyDescent="0.25">
      <c r="A559" t="s">
        <v>257</v>
      </c>
    </row>
    <row r="560" spans="1:1" x14ac:dyDescent="0.25">
      <c r="A560" t="s">
        <v>272</v>
      </c>
    </row>
    <row r="561" spans="1:1" x14ac:dyDescent="0.25">
      <c r="A561" t="s">
        <v>273</v>
      </c>
    </row>
    <row r="562" spans="1:1" x14ac:dyDescent="0.25">
      <c r="A562" t="s">
        <v>274</v>
      </c>
    </row>
    <row r="563" spans="1:1" x14ac:dyDescent="0.25">
      <c r="A563" t="s">
        <v>275</v>
      </c>
    </row>
    <row r="564" spans="1:1" x14ac:dyDescent="0.25">
      <c r="A564" t="s">
        <v>276</v>
      </c>
    </row>
    <row r="565" spans="1:1" x14ac:dyDescent="0.25">
      <c r="A565" t="s">
        <v>273</v>
      </c>
    </row>
    <row r="566" spans="1:1" x14ac:dyDescent="0.25">
      <c r="A566" t="s">
        <v>277</v>
      </c>
    </row>
    <row r="567" spans="1:1" x14ac:dyDescent="0.25">
      <c r="A567" t="s">
        <v>273</v>
      </c>
    </row>
    <row r="568" spans="1:1" x14ac:dyDescent="0.25">
      <c r="A568" t="s">
        <v>277</v>
      </c>
    </row>
    <row r="569" spans="1:1" x14ac:dyDescent="0.25">
      <c r="A569" t="s">
        <v>273</v>
      </c>
    </row>
    <row r="570" spans="1:1" x14ac:dyDescent="0.25">
      <c r="A570" t="s">
        <v>275</v>
      </c>
    </row>
    <row r="571" spans="1:1" x14ac:dyDescent="0.25">
      <c r="A571" t="s">
        <v>278</v>
      </c>
    </row>
    <row r="572" spans="1:1" x14ac:dyDescent="0.25">
      <c r="A572" t="s">
        <v>151</v>
      </c>
    </row>
    <row r="573" spans="1:1" x14ac:dyDescent="0.25">
      <c r="A573" t="s">
        <v>279</v>
      </c>
    </row>
    <row r="574" spans="1:1" x14ac:dyDescent="0.25">
      <c r="A574" t="s">
        <v>280</v>
      </c>
    </row>
    <row r="575" spans="1:1" x14ac:dyDescent="0.25">
      <c r="A575" t="s">
        <v>281</v>
      </c>
    </row>
    <row r="576" spans="1:1" x14ac:dyDescent="0.25">
      <c r="A576" t="s">
        <v>282</v>
      </c>
    </row>
    <row r="577" spans="1:1" x14ac:dyDescent="0.25">
      <c r="A577" t="s">
        <v>273</v>
      </c>
    </row>
    <row r="578" spans="1:1" x14ac:dyDescent="0.25">
      <c r="A578" t="s">
        <v>282</v>
      </c>
    </row>
    <row r="579" spans="1:1" x14ac:dyDescent="0.25">
      <c r="A579" t="s">
        <v>283</v>
      </c>
    </row>
    <row r="580" spans="1:1" x14ac:dyDescent="0.25">
      <c r="A580" t="s">
        <v>283</v>
      </c>
    </row>
    <row r="581" spans="1:1" x14ac:dyDescent="0.25">
      <c r="A581" t="s">
        <v>284</v>
      </c>
    </row>
    <row r="582" spans="1:1" x14ac:dyDescent="0.25">
      <c r="A582" t="s">
        <v>285</v>
      </c>
    </row>
    <row r="583" spans="1:1" x14ac:dyDescent="0.25">
      <c r="A583" t="s">
        <v>286</v>
      </c>
    </row>
    <row r="584" spans="1:1" x14ac:dyDescent="0.25">
      <c r="A584" t="s">
        <v>281</v>
      </c>
    </row>
    <row r="585" spans="1:1" x14ac:dyDescent="0.25">
      <c r="A585" t="s">
        <v>282</v>
      </c>
    </row>
    <row r="586" spans="1:1" x14ac:dyDescent="0.25">
      <c r="A586" t="s">
        <v>275</v>
      </c>
    </row>
    <row r="587" spans="1:1" x14ac:dyDescent="0.25">
      <c r="A587" t="s">
        <v>275</v>
      </c>
    </row>
    <row r="588" spans="1:1" x14ac:dyDescent="0.25">
      <c r="A588" t="s">
        <v>284</v>
      </c>
    </row>
    <row r="589" spans="1:1" x14ac:dyDescent="0.25">
      <c r="A589" t="s">
        <v>287</v>
      </c>
    </row>
    <row r="590" spans="1:1" x14ac:dyDescent="0.25">
      <c r="A590" t="s">
        <v>288</v>
      </c>
    </row>
    <row r="591" spans="1:1" x14ac:dyDescent="0.25">
      <c r="A591" t="s">
        <v>289</v>
      </c>
    </row>
    <row r="592" spans="1:1" x14ac:dyDescent="0.25">
      <c r="A592" t="s">
        <v>285</v>
      </c>
    </row>
    <row r="593" spans="1:1" x14ac:dyDescent="0.25">
      <c r="A593" t="s">
        <v>290</v>
      </c>
    </row>
    <row r="594" spans="1:1" x14ac:dyDescent="0.25">
      <c r="A594" t="s">
        <v>291</v>
      </c>
    </row>
    <row r="595" spans="1:1" x14ac:dyDescent="0.25">
      <c r="A595" t="s">
        <v>273</v>
      </c>
    </row>
    <row r="596" spans="1:1" x14ac:dyDescent="0.25">
      <c r="A596" t="s">
        <v>282</v>
      </c>
    </row>
    <row r="597" spans="1:1" x14ac:dyDescent="0.25">
      <c r="A597" t="s">
        <v>282</v>
      </c>
    </row>
    <row r="598" spans="1:1" x14ac:dyDescent="0.25">
      <c r="A598" t="s">
        <v>283</v>
      </c>
    </row>
    <row r="599" spans="1:1" x14ac:dyDescent="0.25">
      <c r="A599" t="s">
        <v>283</v>
      </c>
    </row>
    <row r="600" spans="1:1" x14ac:dyDescent="0.25">
      <c r="A600" t="s">
        <v>292</v>
      </c>
    </row>
    <row r="601" spans="1:1" x14ac:dyDescent="0.25">
      <c r="A601" t="s">
        <v>293</v>
      </c>
    </row>
    <row r="602" spans="1:1" x14ac:dyDescent="0.25">
      <c r="A602" t="s">
        <v>294</v>
      </c>
    </row>
    <row r="603" spans="1:1" x14ac:dyDescent="0.25">
      <c r="A603" t="s">
        <v>295</v>
      </c>
    </row>
    <row r="604" spans="1:1" x14ac:dyDescent="0.25">
      <c r="A604" t="s">
        <v>296</v>
      </c>
    </row>
    <row r="605" spans="1:1" x14ac:dyDescent="0.25">
      <c r="A605" t="s">
        <v>297</v>
      </c>
    </row>
    <row r="606" spans="1:1" x14ac:dyDescent="0.25">
      <c r="A606" t="s">
        <v>178</v>
      </c>
    </row>
    <row r="607" spans="1:1" x14ac:dyDescent="0.25">
      <c r="A607" t="s">
        <v>298</v>
      </c>
    </row>
    <row r="608" spans="1:1" x14ac:dyDescent="0.25">
      <c r="A608" t="s">
        <v>299</v>
      </c>
    </row>
    <row r="609" spans="1:1" x14ac:dyDescent="0.25">
      <c r="A609" t="s">
        <v>300</v>
      </c>
    </row>
    <row r="610" spans="1:1" x14ac:dyDescent="0.25">
      <c r="A610" t="s">
        <v>301</v>
      </c>
    </row>
    <row r="611" spans="1:1" x14ac:dyDescent="0.25">
      <c r="A611" t="s">
        <v>295</v>
      </c>
    </row>
    <row r="612" spans="1:1" x14ac:dyDescent="0.25">
      <c r="A612" t="s">
        <v>302</v>
      </c>
    </row>
    <row r="613" spans="1:1" x14ac:dyDescent="0.25">
      <c r="A613" t="s">
        <v>178</v>
      </c>
    </row>
    <row r="614" spans="1:1" x14ac:dyDescent="0.25">
      <c r="A614" t="s">
        <v>293</v>
      </c>
    </row>
    <row r="615" spans="1:1" x14ac:dyDescent="0.25">
      <c r="A615" t="s">
        <v>303</v>
      </c>
    </row>
    <row r="616" spans="1:1" x14ac:dyDescent="0.25">
      <c r="A616" t="s">
        <v>295</v>
      </c>
    </row>
    <row r="617" spans="1:1" x14ac:dyDescent="0.25">
      <c r="A617" t="s">
        <v>301</v>
      </c>
    </row>
    <row r="618" spans="1:1" x14ac:dyDescent="0.25">
      <c r="A618" t="s">
        <v>297</v>
      </c>
    </row>
    <row r="619" spans="1:1" x14ac:dyDescent="0.25">
      <c r="A619" t="s">
        <v>304</v>
      </c>
    </row>
    <row r="620" spans="1:1" x14ac:dyDescent="0.25">
      <c r="A620" t="s">
        <v>178</v>
      </c>
    </row>
    <row r="621" spans="1:1" x14ac:dyDescent="0.25">
      <c r="A621" t="s">
        <v>301</v>
      </c>
    </row>
    <row r="622" spans="1:1" x14ac:dyDescent="0.25">
      <c r="A622" t="s">
        <v>305</v>
      </c>
    </row>
    <row r="623" spans="1:1" x14ac:dyDescent="0.25">
      <c r="A623" t="s">
        <v>296</v>
      </c>
    </row>
    <row r="624" spans="1:1" x14ac:dyDescent="0.25">
      <c r="A624" t="s">
        <v>302</v>
      </c>
    </row>
    <row r="625" spans="1:1" x14ac:dyDescent="0.25">
      <c r="A625" t="s">
        <v>306</v>
      </c>
    </row>
    <row r="626" spans="1:1" x14ac:dyDescent="0.25">
      <c r="A626" t="s">
        <v>296</v>
      </c>
    </row>
    <row r="627" spans="1:1" x14ac:dyDescent="0.25">
      <c r="A627" t="s">
        <v>296</v>
      </c>
    </row>
    <row r="628" spans="1:1" x14ac:dyDescent="0.25">
      <c r="A628" t="s">
        <v>301</v>
      </c>
    </row>
    <row r="629" spans="1:1" x14ac:dyDescent="0.25">
      <c r="A629" t="s">
        <v>306</v>
      </c>
    </row>
    <row r="630" spans="1:1" x14ac:dyDescent="0.25">
      <c r="A630" t="s">
        <v>302</v>
      </c>
    </row>
    <row r="631" spans="1:1" x14ac:dyDescent="0.25">
      <c r="A631" t="s">
        <v>306</v>
      </c>
    </row>
    <row r="632" spans="1:1" x14ac:dyDescent="0.25">
      <c r="A632" t="s">
        <v>295</v>
      </c>
    </row>
    <row r="633" spans="1:1" x14ac:dyDescent="0.25">
      <c r="A633" t="s">
        <v>307</v>
      </c>
    </row>
    <row r="634" spans="1:1" x14ac:dyDescent="0.25">
      <c r="A634" t="s">
        <v>306</v>
      </c>
    </row>
    <row r="635" spans="1:1" x14ac:dyDescent="0.25">
      <c r="A635" t="s">
        <v>301</v>
      </c>
    </row>
    <row r="636" spans="1:1" x14ac:dyDescent="0.25">
      <c r="A636" t="s">
        <v>296</v>
      </c>
    </row>
    <row r="637" spans="1:1" x14ac:dyDescent="0.25">
      <c r="A637" t="s">
        <v>305</v>
      </c>
    </row>
    <row r="638" spans="1:1" x14ac:dyDescent="0.25">
      <c r="A638" t="s">
        <v>178</v>
      </c>
    </row>
    <row r="639" spans="1:1" x14ac:dyDescent="0.25">
      <c r="A639" t="s">
        <v>307</v>
      </c>
    </row>
    <row r="640" spans="1:1" x14ac:dyDescent="0.25">
      <c r="A640" t="s">
        <v>308</v>
      </c>
    </row>
    <row r="641" spans="1:1" x14ac:dyDescent="0.25">
      <c r="A641" t="s">
        <v>309</v>
      </c>
    </row>
    <row r="642" spans="1:1" x14ac:dyDescent="0.25">
      <c r="A642" t="s">
        <v>310</v>
      </c>
    </row>
    <row r="643" spans="1:1" x14ac:dyDescent="0.25">
      <c r="A643" t="s">
        <v>311</v>
      </c>
    </row>
    <row r="644" spans="1:1" x14ac:dyDescent="0.25">
      <c r="A644" t="s">
        <v>309</v>
      </c>
    </row>
    <row r="645" spans="1:1" x14ac:dyDescent="0.25">
      <c r="A645" t="s">
        <v>312</v>
      </c>
    </row>
    <row r="646" spans="1:1" x14ac:dyDescent="0.25">
      <c r="A646" t="s">
        <v>311</v>
      </c>
    </row>
    <row r="647" spans="1:1" x14ac:dyDescent="0.25">
      <c r="A647" t="s">
        <v>186</v>
      </c>
    </row>
    <row r="648" spans="1:1" x14ac:dyDescent="0.25">
      <c r="A648" t="s">
        <v>313</v>
      </c>
    </row>
    <row r="649" spans="1:1" x14ac:dyDescent="0.25">
      <c r="A649" t="s">
        <v>314</v>
      </c>
    </row>
    <row r="650" spans="1:1" x14ac:dyDescent="0.25">
      <c r="A650" t="s">
        <v>315</v>
      </c>
    </row>
    <row r="651" spans="1:1" x14ac:dyDescent="0.25">
      <c r="A651" t="s">
        <v>312</v>
      </c>
    </row>
    <row r="652" spans="1:1" x14ac:dyDescent="0.25">
      <c r="A652" t="s">
        <v>316</v>
      </c>
    </row>
    <row r="653" spans="1:1" x14ac:dyDescent="0.25">
      <c r="A653" t="s">
        <v>317</v>
      </c>
    </row>
    <row r="654" spans="1:1" x14ac:dyDescent="0.25">
      <c r="A654" t="s">
        <v>318</v>
      </c>
    </row>
    <row r="655" spans="1:1" x14ac:dyDescent="0.25">
      <c r="A655" t="s">
        <v>186</v>
      </c>
    </row>
    <row r="656" spans="1:1" x14ac:dyDescent="0.25">
      <c r="A656" t="s">
        <v>314</v>
      </c>
    </row>
    <row r="657" spans="1:1" x14ac:dyDescent="0.25">
      <c r="A657" t="s">
        <v>319</v>
      </c>
    </row>
    <row r="658" spans="1:1" x14ac:dyDescent="0.25">
      <c r="A658" t="s">
        <v>320</v>
      </c>
    </row>
    <row r="659" spans="1:1" x14ac:dyDescent="0.25">
      <c r="A659" t="s">
        <v>311</v>
      </c>
    </row>
    <row r="660" spans="1:1" x14ac:dyDescent="0.25">
      <c r="A660" t="s">
        <v>186</v>
      </c>
    </row>
    <row r="661" spans="1:1" x14ac:dyDescent="0.25">
      <c r="A661" t="s">
        <v>321</v>
      </c>
    </row>
    <row r="662" spans="1:1" x14ac:dyDescent="0.25">
      <c r="A662" t="s">
        <v>312</v>
      </c>
    </row>
    <row r="663" spans="1:1" x14ac:dyDescent="0.25">
      <c r="A663" t="s">
        <v>322</v>
      </c>
    </row>
    <row r="664" spans="1:1" x14ac:dyDescent="0.25">
      <c r="A664" t="s">
        <v>323</v>
      </c>
    </row>
    <row r="665" spans="1:1" x14ac:dyDescent="0.25">
      <c r="A665" t="s">
        <v>324</v>
      </c>
    </row>
    <row r="666" spans="1:1" x14ac:dyDescent="0.25">
      <c r="A666" t="s">
        <v>309</v>
      </c>
    </row>
    <row r="667" spans="1:1" x14ac:dyDescent="0.25">
      <c r="A667" t="s">
        <v>325</v>
      </c>
    </row>
    <row r="668" spans="1:1" x14ac:dyDescent="0.25">
      <c r="A668" t="s">
        <v>311</v>
      </c>
    </row>
    <row r="669" spans="1:1" x14ac:dyDescent="0.25">
      <c r="A669" t="s">
        <v>312</v>
      </c>
    </row>
    <row r="670" spans="1:1" x14ac:dyDescent="0.25">
      <c r="A670" t="s">
        <v>326</v>
      </c>
    </row>
    <row r="671" spans="1:1" x14ac:dyDescent="0.25">
      <c r="A671" t="s">
        <v>323</v>
      </c>
    </row>
    <row r="672" spans="1:1" x14ac:dyDescent="0.25">
      <c r="A672" t="s">
        <v>327</v>
      </c>
    </row>
    <row r="673" spans="1:1" x14ac:dyDescent="0.25">
      <c r="A673" t="s">
        <v>324</v>
      </c>
    </row>
    <row r="674" spans="1:1" x14ac:dyDescent="0.25">
      <c r="A674" t="s">
        <v>328</v>
      </c>
    </row>
    <row r="675" spans="1:1" x14ac:dyDescent="0.25">
      <c r="A675" t="s">
        <v>309</v>
      </c>
    </row>
    <row r="676" spans="1:1" x14ac:dyDescent="0.25">
      <c r="A676" t="s">
        <v>325</v>
      </c>
    </row>
    <row r="677" spans="1:1" x14ac:dyDescent="0.25">
      <c r="A677" t="s">
        <v>329</v>
      </c>
    </row>
    <row r="678" spans="1:1" x14ac:dyDescent="0.25">
      <c r="A678" t="s">
        <v>309</v>
      </c>
    </row>
    <row r="679" spans="1:1" x14ac:dyDescent="0.25">
      <c r="A679" t="s">
        <v>325</v>
      </c>
    </row>
    <row r="680" spans="1:1" x14ac:dyDescent="0.25">
      <c r="A680" t="s">
        <v>330</v>
      </c>
    </row>
    <row r="681" spans="1:1" x14ac:dyDescent="0.25">
      <c r="A681" t="s">
        <v>331</v>
      </c>
    </row>
    <row r="682" spans="1:1" x14ac:dyDescent="0.25">
      <c r="A682" t="s">
        <v>332</v>
      </c>
    </row>
    <row r="683" spans="1:1" x14ac:dyDescent="0.25">
      <c r="A683" t="s">
        <v>333</v>
      </c>
    </row>
    <row r="684" spans="1:1" x14ac:dyDescent="0.25">
      <c r="A684" t="s">
        <v>334</v>
      </c>
    </row>
    <row r="685" spans="1:1" x14ac:dyDescent="0.25">
      <c r="A685" t="s">
        <v>335</v>
      </c>
    </row>
    <row r="686" spans="1:1" x14ac:dyDescent="0.25">
      <c r="A686" t="s">
        <v>332</v>
      </c>
    </row>
    <row r="687" spans="1:1" x14ac:dyDescent="0.25">
      <c r="A687" t="s">
        <v>336</v>
      </c>
    </row>
    <row r="688" spans="1:1" x14ac:dyDescent="0.25">
      <c r="A688" t="s">
        <v>337</v>
      </c>
    </row>
    <row r="689" spans="1:1" x14ac:dyDescent="0.25">
      <c r="A689" t="s">
        <v>338</v>
      </c>
    </row>
    <row r="690" spans="1:1" x14ac:dyDescent="0.25">
      <c r="A690" t="s">
        <v>339</v>
      </c>
    </row>
    <row r="691" spans="1:1" x14ac:dyDescent="0.25">
      <c r="A691" t="s">
        <v>339</v>
      </c>
    </row>
    <row r="692" spans="1:1" x14ac:dyDescent="0.25">
      <c r="A692" t="s">
        <v>332</v>
      </c>
    </row>
    <row r="693" spans="1:1" x14ac:dyDescent="0.25">
      <c r="A693" t="s">
        <v>340</v>
      </c>
    </row>
    <row r="694" spans="1:1" x14ac:dyDescent="0.25">
      <c r="A694" t="s">
        <v>341</v>
      </c>
    </row>
    <row r="695" spans="1:1" x14ac:dyDescent="0.25">
      <c r="A695" t="s">
        <v>342</v>
      </c>
    </row>
    <row r="696" spans="1:1" x14ac:dyDescent="0.25">
      <c r="A696" t="s">
        <v>343</v>
      </c>
    </row>
    <row r="697" spans="1:1" x14ac:dyDescent="0.25">
      <c r="A697" t="s">
        <v>344</v>
      </c>
    </row>
    <row r="698" spans="1:1" x14ac:dyDescent="0.25">
      <c r="A698" t="s">
        <v>345</v>
      </c>
    </row>
    <row r="699" spans="1:1" x14ac:dyDescent="0.25">
      <c r="A699" t="s">
        <v>333</v>
      </c>
    </row>
    <row r="700" spans="1:1" x14ac:dyDescent="0.25">
      <c r="A700" t="s">
        <v>346</v>
      </c>
    </row>
    <row r="701" spans="1:1" x14ac:dyDescent="0.25">
      <c r="A701" t="s">
        <v>346</v>
      </c>
    </row>
    <row r="702" spans="1:1" x14ac:dyDescent="0.25">
      <c r="A702" t="s">
        <v>346</v>
      </c>
    </row>
    <row r="703" spans="1:1" x14ac:dyDescent="0.25">
      <c r="A703" t="s">
        <v>347</v>
      </c>
    </row>
    <row r="704" spans="1:1" x14ac:dyDescent="0.25">
      <c r="A704" t="s">
        <v>348</v>
      </c>
    </row>
    <row r="705" spans="1:1" x14ac:dyDescent="0.25">
      <c r="A705" t="s">
        <v>332</v>
      </c>
    </row>
    <row r="706" spans="1:1" x14ac:dyDescent="0.25">
      <c r="A706" t="s">
        <v>349</v>
      </c>
    </row>
    <row r="707" spans="1:1" x14ac:dyDescent="0.25">
      <c r="A707" t="s">
        <v>350</v>
      </c>
    </row>
    <row r="708" spans="1:1" x14ac:dyDescent="0.25">
      <c r="A708" t="s">
        <v>346</v>
      </c>
    </row>
    <row r="709" spans="1:1" x14ac:dyDescent="0.25">
      <c r="A709" t="s">
        <v>342</v>
      </c>
    </row>
    <row r="710" spans="1:1" x14ac:dyDescent="0.25">
      <c r="A710" t="s">
        <v>332</v>
      </c>
    </row>
    <row r="711" spans="1:1" x14ac:dyDescent="0.25">
      <c r="A711" t="s">
        <v>332</v>
      </c>
    </row>
    <row r="712" spans="1:1" x14ac:dyDescent="0.25">
      <c r="A712" t="s">
        <v>341</v>
      </c>
    </row>
    <row r="713" spans="1:1" x14ac:dyDescent="0.25">
      <c r="A713" t="s">
        <v>351</v>
      </c>
    </row>
    <row r="714" spans="1:1" x14ac:dyDescent="0.25">
      <c r="A714" t="s">
        <v>342</v>
      </c>
    </row>
    <row r="715" spans="1:1" x14ac:dyDescent="0.25">
      <c r="A715" t="s">
        <v>352</v>
      </c>
    </row>
    <row r="716" spans="1:1" x14ac:dyDescent="0.25">
      <c r="A716" t="s">
        <v>353</v>
      </c>
    </row>
    <row r="717" spans="1:1" x14ac:dyDescent="0.25">
      <c r="A717" t="s">
        <v>338</v>
      </c>
    </row>
    <row r="718" spans="1:1" x14ac:dyDescent="0.25">
      <c r="A718" t="s">
        <v>332</v>
      </c>
    </row>
    <row r="719" spans="1:1" x14ac:dyDescent="0.25">
      <c r="A719" t="s">
        <v>354</v>
      </c>
    </row>
    <row r="720" spans="1:1" x14ac:dyDescent="0.25">
      <c r="A720" t="s">
        <v>355</v>
      </c>
    </row>
    <row r="721" spans="1:1" x14ac:dyDescent="0.25">
      <c r="A721" t="s">
        <v>356</v>
      </c>
    </row>
    <row r="722" spans="1:1" x14ac:dyDescent="0.25">
      <c r="A722" t="s">
        <v>217</v>
      </c>
    </row>
    <row r="723" spans="1:1" x14ac:dyDescent="0.25">
      <c r="A723" t="s">
        <v>217</v>
      </c>
    </row>
    <row r="724" spans="1:1" x14ac:dyDescent="0.25">
      <c r="A724" t="s">
        <v>217</v>
      </c>
    </row>
    <row r="725" spans="1:1" x14ac:dyDescent="0.25">
      <c r="A725" t="s">
        <v>357</v>
      </c>
    </row>
    <row r="726" spans="1:1" x14ac:dyDescent="0.25">
      <c r="A726" t="s">
        <v>358</v>
      </c>
    </row>
    <row r="727" spans="1:1" x14ac:dyDescent="0.25">
      <c r="A727" t="s">
        <v>359</v>
      </c>
    </row>
    <row r="728" spans="1:1" x14ac:dyDescent="0.25">
      <c r="A728" t="s">
        <v>360</v>
      </c>
    </row>
    <row r="729" spans="1:1" x14ac:dyDescent="0.25">
      <c r="A729" t="s">
        <v>361</v>
      </c>
    </row>
    <row r="730" spans="1:1" x14ac:dyDescent="0.25">
      <c r="A730" t="s">
        <v>362</v>
      </c>
    </row>
    <row r="731" spans="1:1" x14ac:dyDescent="0.25">
      <c r="A731" t="s">
        <v>363</v>
      </c>
    </row>
    <row r="732" spans="1:1" x14ac:dyDescent="0.25">
      <c r="A732" t="s">
        <v>357</v>
      </c>
    </row>
    <row r="733" spans="1:1" x14ac:dyDescent="0.25">
      <c r="A733" t="s">
        <v>362</v>
      </c>
    </row>
    <row r="734" spans="1:1" x14ac:dyDescent="0.25">
      <c r="A734" t="s">
        <v>364</v>
      </c>
    </row>
    <row r="735" spans="1:1" x14ac:dyDescent="0.25">
      <c r="A735" t="s">
        <v>359</v>
      </c>
    </row>
    <row r="736" spans="1:1" x14ac:dyDescent="0.25">
      <c r="A736" t="s">
        <v>365</v>
      </c>
    </row>
    <row r="737" spans="1:1" x14ac:dyDescent="0.25">
      <c r="A737" t="s">
        <v>362</v>
      </c>
    </row>
    <row r="738" spans="1:1" x14ac:dyDescent="0.25">
      <c r="A738" t="s">
        <v>362</v>
      </c>
    </row>
    <row r="739" spans="1:1" x14ac:dyDescent="0.25">
      <c r="A739" t="s">
        <v>362</v>
      </c>
    </row>
    <row r="740" spans="1:1" x14ac:dyDescent="0.25">
      <c r="A740" t="s">
        <v>364</v>
      </c>
    </row>
    <row r="741" spans="1:1" x14ac:dyDescent="0.25">
      <c r="A741" t="s">
        <v>366</v>
      </c>
    </row>
    <row r="742" spans="1:1" x14ac:dyDescent="0.25">
      <c r="A742" t="s">
        <v>361</v>
      </c>
    </row>
    <row r="743" spans="1:1" x14ac:dyDescent="0.25">
      <c r="A743" t="s">
        <v>357</v>
      </c>
    </row>
    <row r="744" spans="1:1" x14ac:dyDescent="0.25">
      <c r="A744" t="s">
        <v>362</v>
      </c>
    </row>
    <row r="745" spans="1:1" x14ac:dyDescent="0.25">
      <c r="A745" t="s">
        <v>362</v>
      </c>
    </row>
    <row r="746" spans="1:1" x14ac:dyDescent="0.25">
      <c r="A746" t="s">
        <v>358</v>
      </c>
    </row>
    <row r="747" spans="1:1" x14ac:dyDescent="0.25">
      <c r="A747" t="s">
        <v>367</v>
      </c>
    </row>
    <row r="748" spans="1:1" x14ac:dyDescent="0.25">
      <c r="A748" t="s">
        <v>368</v>
      </c>
    </row>
    <row r="749" spans="1:1" x14ac:dyDescent="0.25">
      <c r="A749" t="s">
        <v>369</v>
      </c>
    </row>
    <row r="750" spans="1:1" x14ac:dyDescent="0.25">
      <c r="A750" t="s">
        <v>370</v>
      </c>
    </row>
    <row r="751" spans="1:1" x14ac:dyDescent="0.25">
      <c r="A751" t="s">
        <v>362</v>
      </c>
    </row>
    <row r="752" spans="1:1" x14ac:dyDescent="0.25">
      <c r="A752" t="s">
        <v>357</v>
      </c>
    </row>
    <row r="753" spans="1:1" x14ac:dyDescent="0.25">
      <c r="A753" t="s">
        <v>362</v>
      </c>
    </row>
    <row r="754" spans="1:1" x14ac:dyDescent="0.25">
      <c r="A754" t="s">
        <v>357</v>
      </c>
    </row>
    <row r="755" spans="1:1" x14ac:dyDescent="0.25">
      <c r="A755" t="s">
        <v>364</v>
      </c>
    </row>
    <row r="756" spans="1:1" x14ac:dyDescent="0.25">
      <c r="A756" t="s">
        <v>368</v>
      </c>
    </row>
    <row r="757" spans="1:1" x14ac:dyDescent="0.25">
      <c r="A757" t="s">
        <v>371</v>
      </c>
    </row>
    <row r="758" spans="1:1" x14ac:dyDescent="0.25">
      <c r="A758" t="s">
        <v>357</v>
      </c>
    </row>
    <row r="759" spans="1:1" x14ac:dyDescent="0.25">
      <c r="A759" t="s">
        <v>357</v>
      </c>
    </row>
    <row r="760" spans="1:1" x14ac:dyDescent="0.25">
      <c r="A760" t="s">
        <v>372</v>
      </c>
    </row>
    <row r="761" spans="1:1" x14ac:dyDescent="0.25">
      <c r="A761" t="s">
        <v>373</v>
      </c>
    </row>
    <row r="762" spans="1:1" x14ac:dyDescent="0.25">
      <c r="A762" t="s">
        <v>374</v>
      </c>
    </row>
    <row r="763" spans="1:1" x14ac:dyDescent="0.25">
      <c r="A763" t="s">
        <v>374</v>
      </c>
    </row>
    <row r="764" spans="1:1" x14ac:dyDescent="0.25">
      <c r="A764" t="s">
        <v>375</v>
      </c>
    </row>
    <row r="765" spans="1:1" x14ac:dyDescent="0.25">
      <c r="A765" t="s">
        <v>376</v>
      </c>
    </row>
    <row r="766" spans="1:1" x14ac:dyDescent="0.25">
      <c r="A766" t="s">
        <v>377</v>
      </c>
    </row>
    <row r="767" spans="1:1" x14ac:dyDescent="0.25">
      <c r="A767" t="s">
        <v>378</v>
      </c>
    </row>
    <row r="768" spans="1:1" x14ac:dyDescent="0.25">
      <c r="A768" t="s">
        <v>379</v>
      </c>
    </row>
    <row r="769" spans="1:1" x14ac:dyDescent="0.25">
      <c r="A769" t="s">
        <v>373</v>
      </c>
    </row>
    <row r="770" spans="1:1" x14ac:dyDescent="0.25">
      <c r="A770" t="s">
        <v>374</v>
      </c>
    </row>
    <row r="771" spans="1:1" x14ac:dyDescent="0.25">
      <c r="A771" t="s">
        <v>374</v>
      </c>
    </row>
    <row r="772" spans="1:1" x14ac:dyDescent="0.25">
      <c r="A772" t="s">
        <v>380</v>
      </c>
    </row>
    <row r="773" spans="1:1" x14ac:dyDescent="0.25">
      <c r="A773" t="s">
        <v>381</v>
      </c>
    </row>
    <row r="774" spans="1:1" x14ac:dyDescent="0.25">
      <c r="A774" t="s">
        <v>374</v>
      </c>
    </row>
    <row r="775" spans="1:1" x14ac:dyDescent="0.25">
      <c r="A775" t="s">
        <v>380</v>
      </c>
    </row>
    <row r="776" spans="1:1" x14ac:dyDescent="0.25">
      <c r="A776" t="s">
        <v>375</v>
      </c>
    </row>
    <row r="777" spans="1:1" x14ac:dyDescent="0.25">
      <c r="A777" t="s">
        <v>382</v>
      </c>
    </row>
    <row r="778" spans="1:1" x14ac:dyDescent="0.25">
      <c r="A778" t="s">
        <v>378</v>
      </c>
    </row>
    <row r="779" spans="1:1" x14ac:dyDescent="0.25">
      <c r="A779" t="s">
        <v>383</v>
      </c>
    </row>
    <row r="780" spans="1:1" x14ac:dyDescent="0.25">
      <c r="A780" t="s">
        <v>384</v>
      </c>
    </row>
    <row r="781" spans="1:1" x14ac:dyDescent="0.25">
      <c r="A781" t="s">
        <v>385</v>
      </c>
    </row>
    <row r="782" spans="1:1" x14ac:dyDescent="0.25">
      <c r="A782" t="s">
        <v>386</v>
      </c>
    </row>
    <row r="783" spans="1:1" x14ac:dyDescent="0.25">
      <c r="A783" t="s">
        <v>374</v>
      </c>
    </row>
    <row r="784" spans="1:1" x14ac:dyDescent="0.25">
      <c r="A784" t="s">
        <v>380</v>
      </c>
    </row>
    <row r="785" spans="1:1" x14ac:dyDescent="0.25">
      <c r="A785" t="s">
        <v>375</v>
      </c>
    </row>
    <row r="786" spans="1:1" x14ac:dyDescent="0.25">
      <c r="A786" t="s">
        <v>387</v>
      </c>
    </row>
    <row r="787" spans="1:1" x14ac:dyDescent="0.25">
      <c r="A787" t="s">
        <v>374</v>
      </c>
    </row>
    <row r="788" spans="1:1" x14ac:dyDescent="0.25">
      <c r="A788" t="s">
        <v>374</v>
      </c>
    </row>
    <row r="789" spans="1:1" x14ac:dyDescent="0.25">
      <c r="A789" t="s">
        <v>374</v>
      </c>
    </row>
    <row r="790" spans="1:1" x14ac:dyDescent="0.25">
      <c r="A790" t="s">
        <v>380</v>
      </c>
    </row>
    <row r="791" spans="1:1" x14ac:dyDescent="0.25">
      <c r="A791" t="s">
        <v>388</v>
      </c>
    </row>
    <row r="792" spans="1:1" x14ac:dyDescent="0.25">
      <c r="A792" t="s">
        <v>373</v>
      </c>
    </row>
    <row r="793" spans="1:1" x14ac:dyDescent="0.25">
      <c r="A793" t="s">
        <v>381</v>
      </c>
    </row>
    <row r="794" spans="1:1" x14ac:dyDescent="0.25">
      <c r="A794" t="s">
        <v>377</v>
      </c>
    </row>
    <row r="795" spans="1:1" x14ac:dyDescent="0.25">
      <c r="A795" t="s">
        <v>389</v>
      </c>
    </row>
    <row r="796" spans="1:1" x14ac:dyDescent="0.25">
      <c r="A796" t="s">
        <v>390</v>
      </c>
    </row>
    <row r="797" spans="1:1" x14ac:dyDescent="0.25">
      <c r="A797" t="s">
        <v>374</v>
      </c>
    </row>
    <row r="798" spans="1:1" x14ac:dyDescent="0.25">
      <c r="A798" t="s">
        <v>374</v>
      </c>
    </row>
    <row r="799" spans="1:1" x14ac:dyDescent="0.25">
      <c r="A799" t="s">
        <v>380</v>
      </c>
    </row>
    <row r="800" spans="1:1" x14ac:dyDescent="0.25">
      <c r="A800" t="s">
        <v>391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opLeftCell="I13" workbookViewId="0">
      <selection activeCell="Q22" sqref="Q22"/>
    </sheetView>
  </sheetViews>
  <sheetFormatPr baseColWidth="10" defaultRowHeight="15" x14ac:dyDescent="0.25"/>
  <cols>
    <col min="1" max="1" width="21.42578125" customWidth="1"/>
  </cols>
  <sheetData>
    <row r="1" spans="1:28" x14ac:dyDescent="0.25">
      <c r="D1" t="s">
        <v>392</v>
      </c>
      <c r="E1" t="s">
        <v>19</v>
      </c>
      <c r="F1" t="s">
        <v>20</v>
      </c>
      <c r="G1" t="s">
        <v>21</v>
      </c>
      <c r="H1" t="s">
        <v>22</v>
      </c>
      <c r="I1" t="s">
        <v>393</v>
      </c>
      <c r="J1" t="s">
        <v>19</v>
      </c>
      <c r="K1" t="s">
        <v>20</v>
      </c>
      <c r="L1" t="s">
        <v>21</v>
      </c>
      <c r="M1" t="s">
        <v>22</v>
      </c>
      <c r="N1" t="s">
        <v>395</v>
      </c>
      <c r="O1" t="s">
        <v>19</v>
      </c>
      <c r="P1" t="s">
        <v>20</v>
      </c>
      <c r="Q1" t="s">
        <v>21</v>
      </c>
      <c r="R1" t="s">
        <v>22</v>
      </c>
      <c r="S1" t="s">
        <v>461</v>
      </c>
      <c r="T1" t="s">
        <v>19</v>
      </c>
      <c r="U1" t="s">
        <v>20</v>
      </c>
      <c r="V1" t="s">
        <v>21</v>
      </c>
      <c r="W1" t="s">
        <v>22</v>
      </c>
      <c r="X1" t="s">
        <v>395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 t="s">
        <v>402</v>
      </c>
      <c r="B2">
        <f>+VALUE(LEFT(A2,8))</f>
        <v>1042.76</v>
      </c>
      <c r="C2">
        <f>+VALUE(MID(A2,13,8))</f>
        <v>1065.48</v>
      </c>
      <c r="E2">
        <f t="shared" ref="E2:E11" si="0">B2</f>
        <v>1042.76</v>
      </c>
      <c r="F2">
        <f t="shared" ref="F2:F11" si="1">C2</f>
        <v>1065.48</v>
      </c>
      <c r="G2">
        <f t="shared" ref="G2:G11" si="2">B12</f>
        <v>1086.3900000000001</v>
      </c>
      <c r="H2">
        <f t="shared" ref="H2:H11" si="3">C12</f>
        <v>1062.76</v>
      </c>
      <c r="I2" t="s">
        <v>394</v>
      </c>
      <c r="J2">
        <f t="shared" ref="J2:J11" si="4">B22</f>
        <v>1039.1199999999999</v>
      </c>
      <c r="K2">
        <f t="shared" ref="K2:K11" si="5">C42</f>
        <v>1061.8499999999999</v>
      </c>
      <c r="L2">
        <f t="shared" ref="L2:L11" si="6">B32</f>
        <v>1083.67</v>
      </c>
      <c r="M2">
        <f t="shared" ref="M2:M11" si="7">C52</f>
        <v>1060.03</v>
      </c>
      <c r="N2" t="s">
        <v>394</v>
      </c>
      <c r="O2">
        <f t="shared" ref="O2:O11" si="8">B42</f>
        <v>1045.48</v>
      </c>
      <c r="P2">
        <f t="shared" ref="P2:P11" si="9">C22</f>
        <v>1068.21</v>
      </c>
      <c r="Q2">
        <f t="shared" ref="Q2:Q11" si="10">B52</f>
        <v>1089.4000000000001</v>
      </c>
      <c r="R2">
        <f t="shared" ref="R2:R11" si="11">C32</f>
        <v>1066.3900000000001</v>
      </c>
      <c r="T2">
        <f t="shared" ref="T2:T11" si="12">B62</f>
        <v>1037.3</v>
      </c>
      <c r="U2">
        <f t="shared" ref="U2:U11" si="13">C82</f>
        <v>1057.3</v>
      </c>
      <c r="V2">
        <f t="shared" ref="V2:V11" si="14">B72</f>
        <v>1080.94</v>
      </c>
      <c r="W2">
        <f t="shared" ref="W2:W11" si="15">C92</f>
        <v>1057.3</v>
      </c>
      <c r="X2" t="s">
        <v>396</v>
      </c>
      <c r="Y2">
        <f t="shared" ref="Y2:Y11" si="16">B82</f>
        <v>1049.1199999999999</v>
      </c>
      <c r="Z2">
        <f t="shared" ref="Z2:Z11" si="17">C62</f>
        <v>1070.03</v>
      </c>
      <c r="AA2">
        <f t="shared" ref="AA2:AA11" si="18">B92</f>
        <v>1092.76</v>
      </c>
      <c r="AB2">
        <f t="shared" ref="AB2:AB11" si="19">C72</f>
        <v>1070.03</v>
      </c>
    </row>
    <row r="3" spans="1:28" x14ac:dyDescent="0.25">
      <c r="A3" t="s">
        <v>402</v>
      </c>
      <c r="B3">
        <f t="shared" ref="B3:B66" si="20">+VALUE(LEFT(A3,8))</f>
        <v>1042.76</v>
      </c>
      <c r="C3">
        <f t="shared" ref="C3:C66" si="21">+VALUE(MID(A3,13,8))</f>
        <v>1065.48</v>
      </c>
      <c r="E3">
        <f t="shared" si="0"/>
        <v>1042.76</v>
      </c>
      <c r="F3">
        <f t="shared" si="1"/>
        <v>1065.48</v>
      </c>
      <c r="G3">
        <f t="shared" si="2"/>
        <v>1086.3900000000001</v>
      </c>
      <c r="H3">
        <f t="shared" si="3"/>
        <v>1062.76</v>
      </c>
      <c r="J3">
        <f t="shared" si="4"/>
        <v>1039.1199999999999</v>
      </c>
      <c r="K3">
        <f t="shared" si="5"/>
        <v>1061.8499999999999</v>
      </c>
      <c r="L3">
        <f t="shared" si="6"/>
        <v>1082.76</v>
      </c>
      <c r="M3">
        <f t="shared" si="7"/>
        <v>1060.03</v>
      </c>
      <c r="O3">
        <f t="shared" si="8"/>
        <v>1045.48</v>
      </c>
      <c r="P3">
        <f t="shared" si="9"/>
        <v>1068.21</v>
      </c>
      <c r="Q3">
        <f t="shared" si="10"/>
        <v>1089.1199999999999</v>
      </c>
      <c r="R3">
        <f t="shared" si="11"/>
        <v>1066.3900000000001</v>
      </c>
      <c r="T3">
        <f t="shared" si="12"/>
        <v>1037.3</v>
      </c>
      <c r="U3">
        <f t="shared" si="13"/>
        <v>1058.21</v>
      </c>
      <c r="V3">
        <f t="shared" si="14"/>
        <v>1080.03</v>
      </c>
      <c r="W3">
        <f t="shared" si="15"/>
        <v>1056.3900000000001</v>
      </c>
      <c r="Y3">
        <f t="shared" si="16"/>
        <v>1050.03</v>
      </c>
      <c r="Z3">
        <f t="shared" si="17"/>
        <v>1070.03</v>
      </c>
      <c r="AA3">
        <f t="shared" si="18"/>
        <v>1092.76</v>
      </c>
      <c r="AB3">
        <f t="shared" si="19"/>
        <v>1070.03</v>
      </c>
    </row>
    <row r="4" spans="1:28" x14ac:dyDescent="0.25">
      <c r="A4" t="s">
        <v>403</v>
      </c>
      <c r="B4">
        <f t="shared" si="20"/>
        <v>1041.8499999999999</v>
      </c>
      <c r="C4">
        <f t="shared" si="21"/>
        <v>1065.48</v>
      </c>
      <c r="E4">
        <f t="shared" si="0"/>
        <v>1041.8499999999999</v>
      </c>
      <c r="F4">
        <f t="shared" si="1"/>
        <v>1065.48</v>
      </c>
      <c r="G4">
        <f t="shared" si="2"/>
        <v>1086.3900000000001</v>
      </c>
      <c r="H4">
        <f t="shared" si="3"/>
        <v>1063.67</v>
      </c>
      <c r="J4">
        <f t="shared" si="4"/>
        <v>1039.1199999999999</v>
      </c>
      <c r="K4">
        <f t="shared" si="5"/>
        <v>1061.8499999999999</v>
      </c>
      <c r="L4">
        <f t="shared" si="6"/>
        <v>1082.76</v>
      </c>
      <c r="M4">
        <f t="shared" si="7"/>
        <v>1060.03</v>
      </c>
      <c r="O4">
        <f t="shared" si="8"/>
        <v>1045.8399999999999</v>
      </c>
      <c r="P4">
        <f t="shared" si="9"/>
        <v>1068.21</v>
      </c>
      <c r="Q4">
        <f t="shared" si="10"/>
        <v>1089.48</v>
      </c>
      <c r="R4">
        <f t="shared" si="11"/>
        <v>1067.3</v>
      </c>
      <c r="T4">
        <f t="shared" si="12"/>
        <v>1037.3</v>
      </c>
      <c r="U4">
        <f t="shared" si="13"/>
        <v>1058.21</v>
      </c>
      <c r="V4">
        <f t="shared" si="14"/>
        <v>1080.94</v>
      </c>
      <c r="W4">
        <f t="shared" si="15"/>
        <v>1056.3900000000001</v>
      </c>
      <c r="Y4">
        <f t="shared" si="16"/>
        <v>1050.03</v>
      </c>
      <c r="Z4">
        <f t="shared" si="17"/>
        <v>1070.03</v>
      </c>
      <c r="AA4">
        <f t="shared" si="18"/>
        <v>1093.67</v>
      </c>
      <c r="AB4">
        <f t="shared" si="19"/>
        <v>1070.94</v>
      </c>
    </row>
    <row r="5" spans="1:28" x14ac:dyDescent="0.25">
      <c r="A5" t="s">
        <v>402</v>
      </c>
      <c r="B5">
        <f t="shared" si="20"/>
        <v>1042.76</v>
      </c>
      <c r="C5">
        <f t="shared" si="21"/>
        <v>1065.48</v>
      </c>
      <c r="E5">
        <f t="shared" si="0"/>
        <v>1042.76</v>
      </c>
      <c r="F5">
        <f t="shared" si="1"/>
        <v>1065.48</v>
      </c>
      <c r="G5">
        <f t="shared" si="2"/>
        <v>1086.3900000000001</v>
      </c>
      <c r="H5">
        <f t="shared" si="3"/>
        <v>1063.67</v>
      </c>
      <c r="J5">
        <f t="shared" si="4"/>
        <v>1039.1199999999999</v>
      </c>
      <c r="K5">
        <f t="shared" si="5"/>
        <v>1061.8499999999999</v>
      </c>
      <c r="L5">
        <f t="shared" si="6"/>
        <v>1082.76</v>
      </c>
      <c r="M5">
        <f t="shared" si="7"/>
        <v>1060.03</v>
      </c>
      <c r="O5">
        <f t="shared" si="8"/>
        <v>1045.48</v>
      </c>
      <c r="P5">
        <f t="shared" si="9"/>
        <v>1068.21</v>
      </c>
      <c r="Q5">
        <f t="shared" si="10"/>
        <v>1090.03</v>
      </c>
      <c r="R5">
        <f t="shared" si="11"/>
        <v>1066.3900000000001</v>
      </c>
      <c r="T5">
        <f t="shared" si="12"/>
        <v>1037.3</v>
      </c>
      <c r="U5">
        <f t="shared" si="13"/>
        <v>1058.21</v>
      </c>
      <c r="V5">
        <f t="shared" si="14"/>
        <v>1080.3900000000001</v>
      </c>
      <c r="W5">
        <f t="shared" si="15"/>
        <v>1056.3900000000001</v>
      </c>
      <c r="Y5">
        <f t="shared" si="16"/>
        <v>1050.03</v>
      </c>
      <c r="Z5">
        <f t="shared" si="17"/>
        <v>1070.94</v>
      </c>
      <c r="AA5">
        <f t="shared" si="18"/>
        <v>1093.67</v>
      </c>
      <c r="AB5" s="1">
        <f t="shared" si="19"/>
        <v>1091.8499999999999</v>
      </c>
    </row>
    <row r="6" spans="1:28" x14ac:dyDescent="0.25">
      <c r="A6" t="s">
        <v>402</v>
      </c>
      <c r="B6">
        <f t="shared" si="20"/>
        <v>1042.76</v>
      </c>
      <c r="C6">
        <f t="shared" si="21"/>
        <v>1065.48</v>
      </c>
      <c r="E6">
        <f t="shared" si="0"/>
        <v>1042.76</v>
      </c>
      <c r="F6">
        <f t="shared" si="1"/>
        <v>1065.48</v>
      </c>
      <c r="G6">
        <f t="shared" si="2"/>
        <v>1086.3900000000001</v>
      </c>
      <c r="H6">
        <f t="shared" si="3"/>
        <v>1063.67</v>
      </c>
      <c r="J6">
        <f t="shared" si="4"/>
        <v>1039.1199999999999</v>
      </c>
      <c r="K6">
        <f t="shared" si="5"/>
        <v>1061.8499999999999</v>
      </c>
      <c r="L6">
        <f t="shared" si="6"/>
        <v>1082.76</v>
      </c>
      <c r="M6">
        <f t="shared" si="7"/>
        <v>1060.03</v>
      </c>
      <c r="O6">
        <f t="shared" si="8"/>
        <v>1045.48</v>
      </c>
      <c r="P6">
        <f t="shared" si="9"/>
        <v>1068.21</v>
      </c>
      <c r="Q6">
        <f t="shared" si="10"/>
        <v>1090.03</v>
      </c>
      <c r="R6">
        <f t="shared" si="11"/>
        <v>1067.3</v>
      </c>
      <c r="T6">
        <f t="shared" si="12"/>
        <v>1036.3900000000001</v>
      </c>
      <c r="U6">
        <f t="shared" si="13"/>
        <v>1057.3</v>
      </c>
      <c r="V6">
        <f t="shared" si="14"/>
        <v>1080.03</v>
      </c>
      <c r="W6">
        <f t="shared" si="15"/>
        <v>1055.48</v>
      </c>
      <c r="Y6">
        <f t="shared" si="16"/>
        <v>1050.03</v>
      </c>
      <c r="Z6">
        <f t="shared" si="17"/>
        <v>1071.8499999999999</v>
      </c>
      <c r="AA6">
        <f t="shared" si="18"/>
        <v>1092.76</v>
      </c>
      <c r="AB6">
        <f t="shared" si="19"/>
        <v>1070.94</v>
      </c>
    </row>
    <row r="7" spans="1:28" x14ac:dyDescent="0.25">
      <c r="A7" t="s">
        <v>402</v>
      </c>
      <c r="B7">
        <f t="shared" si="20"/>
        <v>1042.76</v>
      </c>
      <c r="C7">
        <f t="shared" si="21"/>
        <v>1065.48</v>
      </c>
      <c r="E7">
        <f t="shared" si="0"/>
        <v>1042.76</v>
      </c>
      <c r="F7">
        <f t="shared" si="1"/>
        <v>1065.48</v>
      </c>
      <c r="G7">
        <f t="shared" si="2"/>
        <v>1086.3900000000001</v>
      </c>
      <c r="H7">
        <f t="shared" si="3"/>
        <v>1062.76</v>
      </c>
      <c r="J7">
        <f t="shared" si="4"/>
        <v>1039.1199999999999</v>
      </c>
      <c r="K7">
        <f t="shared" si="5"/>
        <v>1062.76</v>
      </c>
      <c r="L7">
        <f t="shared" si="6"/>
        <v>1083.67</v>
      </c>
      <c r="M7">
        <f t="shared" si="7"/>
        <v>1060.03</v>
      </c>
      <c r="O7">
        <f t="shared" si="8"/>
        <v>1045.8399999999999</v>
      </c>
      <c r="P7">
        <f t="shared" si="9"/>
        <v>1068.21</v>
      </c>
      <c r="Q7">
        <f t="shared" si="10"/>
        <v>1090.03</v>
      </c>
      <c r="R7">
        <f t="shared" si="11"/>
        <v>1066.3900000000001</v>
      </c>
      <c r="T7">
        <f t="shared" si="12"/>
        <v>1036.3900000000001</v>
      </c>
      <c r="U7">
        <f t="shared" si="13"/>
        <v>1058.57</v>
      </c>
      <c r="V7">
        <f t="shared" si="14"/>
        <v>1081.8499999999999</v>
      </c>
      <c r="W7">
        <f t="shared" si="15"/>
        <v>1056.3900000000001</v>
      </c>
      <c r="Y7">
        <f t="shared" si="16"/>
        <v>1050.03</v>
      </c>
      <c r="Z7" s="1">
        <f t="shared" si="17"/>
        <v>1045.8399999999999</v>
      </c>
      <c r="AA7">
        <f t="shared" si="18"/>
        <v>1093.67</v>
      </c>
      <c r="AB7" s="1">
        <f t="shared" si="19"/>
        <v>1091.8499999999999</v>
      </c>
    </row>
    <row r="8" spans="1:28" x14ac:dyDescent="0.25">
      <c r="A8" t="s">
        <v>404</v>
      </c>
      <c r="B8">
        <f t="shared" si="20"/>
        <v>1041.8499999999999</v>
      </c>
      <c r="C8">
        <f t="shared" si="21"/>
        <v>1064.58</v>
      </c>
      <c r="E8">
        <f t="shared" si="0"/>
        <v>1041.8499999999999</v>
      </c>
      <c r="F8">
        <f t="shared" si="1"/>
        <v>1064.58</v>
      </c>
      <c r="G8">
        <f t="shared" si="2"/>
        <v>1086.3900000000001</v>
      </c>
      <c r="H8">
        <f t="shared" si="3"/>
        <v>1062.76</v>
      </c>
      <c r="J8">
        <f t="shared" si="4"/>
        <v>1039.1199999999999</v>
      </c>
      <c r="K8">
        <f t="shared" si="5"/>
        <v>1062.2</v>
      </c>
      <c r="L8">
        <f t="shared" si="6"/>
        <v>1083.67</v>
      </c>
      <c r="M8">
        <f t="shared" si="7"/>
        <v>1060.03</v>
      </c>
      <c r="O8">
        <f t="shared" si="8"/>
        <v>1045.48</v>
      </c>
      <c r="P8">
        <f t="shared" si="9"/>
        <v>1068.57</v>
      </c>
      <c r="Q8">
        <f t="shared" si="10"/>
        <v>1089.1199999999999</v>
      </c>
      <c r="R8">
        <f t="shared" si="11"/>
        <v>1066.75</v>
      </c>
      <c r="T8">
        <f t="shared" si="12"/>
        <v>1037.3</v>
      </c>
      <c r="U8">
        <f t="shared" si="13"/>
        <v>1059.1199999999999</v>
      </c>
      <c r="V8">
        <f t="shared" si="14"/>
        <v>1081.8499999999999</v>
      </c>
      <c r="W8">
        <f t="shared" si="15"/>
        <v>1056.3900000000001</v>
      </c>
      <c r="Y8">
        <f t="shared" si="16"/>
        <v>1048.21</v>
      </c>
      <c r="Z8">
        <f t="shared" si="17"/>
        <v>1070.03</v>
      </c>
      <c r="AA8">
        <f t="shared" si="18"/>
        <v>1092.76</v>
      </c>
      <c r="AB8">
        <f t="shared" si="19"/>
        <v>1069.1199999999999</v>
      </c>
    </row>
    <row r="9" spans="1:28" x14ac:dyDescent="0.25">
      <c r="A9" t="s">
        <v>403</v>
      </c>
      <c r="B9">
        <f t="shared" si="20"/>
        <v>1041.8499999999999</v>
      </c>
      <c r="C9">
        <f t="shared" si="21"/>
        <v>1065.48</v>
      </c>
      <c r="E9">
        <f t="shared" si="0"/>
        <v>1041.8499999999999</v>
      </c>
      <c r="F9">
        <f t="shared" si="1"/>
        <v>1065.48</v>
      </c>
      <c r="G9">
        <f t="shared" si="2"/>
        <v>1086.3900000000001</v>
      </c>
      <c r="H9">
        <f t="shared" si="3"/>
        <v>1062.76</v>
      </c>
      <c r="J9">
        <f t="shared" si="4"/>
        <v>1039.1199999999999</v>
      </c>
      <c r="K9">
        <f t="shared" si="5"/>
        <v>1062.2</v>
      </c>
      <c r="L9">
        <f t="shared" si="6"/>
        <v>1083.67</v>
      </c>
      <c r="M9">
        <f t="shared" si="7"/>
        <v>1060.03</v>
      </c>
      <c r="O9">
        <f t="shared" si="8"/>
        <v>1045.48</v>
      </c>
      <c r="P9">
        <f t="shared" si="9"/>
        <v>1068.57</v>
      </c>
      <c r="Q9">
        <f t="shared" si="10"/>
        <v>1089.48</v>
      </c>
      <c r="R9">
        <f t="shared" si="11"/>
        <v>1067.3</v>
      </c>
      <c r="T9">
        <f t="shared" si="12"/>
        <v>1037.3</v>
      </c>
      <c r="U9">
        <f t="shared" si="13"/>
        <v>1058.57</v>
      </c>
      <c r="V9">
        <f t="shared" si="14"/>
        <v>1081.8499999999999</v>
      </c>
      <c r="W9">
        <f t="shared" si="15"/>
        <v>1057.3</v>
      </c>
      <c r="Y9">
        <f t="shared" si="16"/>
        <v>1047.6600000000001</v>
      </c>
      <c r="Z9" s="1">
        <f t="shared" si="17"/>
        <v>1045.48</v>
      </c>
      <c r="AA9">
        <f t="shared" si="18"/>
        <v>1092.76</v>
      </c>
      <c r="AB9">
        <f t="shared" si="19"/>
        <v>1069.1199999999999</v>
      </c>
    </row>
    <row r="10" spans="1:28" x14ac:dyDescent="0.25">
      <c r="A10" t="s">
        <v>405</v>
      </c>
      <c r="B10">
        <f t="shared" si="20"/>
        <v>1041.8499999999999</v>
      </c>
      <c r="C10">
        <f t="shared" si="21"/>
        <v>1064.93</v>
      </c>
      <c r="E10">
        <f t="shared" si="0"/>
        <v>1041.8499999999999</v>
      </c>
      <c r="F10">
        <f t="shared" si="1"/>
        <v>1064.93</v>
      </c>
      <c r="G10">
        <f t="shared" si="2"/>
        <v>1086.3900000000001</v>
      </c>
      <c r="H10">
        <f t="shared" si="3"/>
        <v>1063.67</v>
      </c>
      <c r="J10">
        <f t="shared" si="4"/>
        <v>1039.1199999999999</v>
      </c>
      <c r="K10">
        <f t="shared" si="5"/>
        <v>1061.8499999999999</v>
      </c>
      <c r="L10">
        <f t="shared" si="6"/>
        <v>1082.76</v>
      </c>
      <c r="M10">
        <f t="shared" si="7"/>
        <v>1060.03</v>
      </c>
      <c r="O10">
        <f t="shared" si="8"/>
        <v>1045.48</v>
      </c>
      <c r="P10">
        <f t="shared" si="9"/>
        <v>1069.1199999999999</v>
      </c>
      <c r="Q10">
        <f t="shared" si="10"/>
        <v>1090.03</v>
      </c>
      <c r="R10">
        <f t="shared" si="11"/>
        <v>1067.3</v>
      </c>
      <c r="T10">
        <f t="shared" si="12"/>
        <v>1037.3</v>
      </c>
      <c r="U10">
        <f t="shared" si="13"/>
        <v>1058.21</v>
      </c>
      <c r="V10">
        <f t="shared" si="14"/>
        <v>1079.1199999999999</v>
      </c>
      <c r="W10">
        <f t="shared" si="15"/>
        <v>1058.21</v>
      </c>
      <c r="Y10">
        <f t="shared" si="16"/>
        <v>1048.57</v>
      </c>
      <c r="Z10">
        <f t="shared" si="17"/>
        <v>1071.8499999999999</v>
      </c>
      <c r="AA10">
        <f t="shared" si="18"/>
        <v>1092.2</v>
      </c>
      <c r="AB10">
        <f t="shared" si="19"/>
        <v>1070.3900000000001</v>
      </c>
    </row>
    <row r="11" spans="1:28" x14ac:dyDescent="0.25">
      <c r="A11" t="s">
        <v>406</v>
      </c>
      <c r="B11">
        <f t="shared" si="20"/>
        <v>1041.8499999999999</v>
      </c>
      <c r="C11">
        <f t="shared" si="21"/>
        <v>1064.58</v>
      </c>
      <c r="E11">
        <f t="shared" si="0"/>
        <v>1041.8499999999999</v>
      </c>
      <c r="F11">
        <f t="shared" si="1"/>
        <v>1064.58</v>
      </c>
      <c r="G11">
        <f t="shared" si="2"/>
        <v>1086.3900000000001</v>
      </c>
      <c r="H11">
        <f t="shared" si="3"/>
        <v>1062.76</v>
      </c>
      <c r="J11">
        <f t="shared" si="4"/>
        <v>1039.1199999999999</v>
      </c>
      <c r="K11">
        <f t="shared" si="5"/>
        <v>1061.8499999999999</v>
      </c>
      <c r="L11">
        <f t="shared" si="6"/>
        <v>1082.76</v>
      </c>
      <c r="M11">
        <f t="shared" si="7"/>
        <v>1060.03</v>
      </c>
      <c r="O11">
        <f t="shared" si="8"/>
        <v>1045.48</v>
      </c>
      <c r="P11">
        <f t="shared" si="9"/>
        <v>1068.21</v>
      </c>
      <c r="Q11">
        <f t="shared" si="10"/>
        <v>1089.1199999999999</v>
      </c>
      <c r="R11">
        <f t="shared" si="11"/>
        <v>1066.3900000000001</v>
      </c>
      <c r="T11">
        <f t="shared" si="12"/>
        <v>1036.3900000000001</v>
      </c>
      <c r="U11">
        <f t="shared" si="13"/>
        <v>1058.21</v>
      </c>
      <c r="V11">
        <f t="shared" si="14"/>
        <v>1080.03</v>
      </c>
      <c r="W11">
        <f t="shared" si="15"/>
        <v>1057.3</v>
      </c>
      <c r="Y11">
        <f t="shared" si="16"/>
        <v>1049.1199999999999</v>
      </c>
      <c r="Z11">
        <f t="shared" si="17"/>
        <v>1070.03</v>
      </c>
      <c r="AA11">
        <f t="shared" si="18"/>
        <v>1092.76</v>
      </c>
      <c r="AB11">
        <f t="shared" si="19"/>
        <v>1070.03</v>
      </c>
    </row>
    <row r="12" spans="1:28" x14ac:dyDescent="0.25">
      <c r="A12" t="s">
        <v>407</v>
      </c>
      <c r="B12">
        <f t="shared" si="20"/>
        <v>1086.3900000000001</v>
      </c>
      <c r="C12">
        <f t="shared" si="21"/>
        <v>1062.76</v>
      </c>
      <c r="D12" t="s">
        <v>24</v>
      </c>
      <c r="E12">
        <f>+_xlfn.STDEV.S(E2:E11)</f>
        <v>0.47961211179224739</v>
      </c>
      <c r="F12">
        <f t="shared" ref="F12:AB12" si="22">+_xlfn.STDEV.S(F2:F11)</f>
        <v>0.39019226030256376</v>
      </c>
      <c r="G12">
        <f t="shared" si="22"/>
        <v>2.396728981215028E-13</v>
      </c>
      <c r="H12">
        <f t="shared" si="22"/>
        <v>0.46992197933987551</v>
      </c>
      <c r="J12">
        <f t="shared" si="22"/>
        <v>2.396728981215028E-13</v>
      </c>
      <c r="K12">
        <f t="shared" si="22"/>
        <v>0.30071950755188342</v>
      </c>
      <c r="L12">
        <f t="shared" si="22"/>
        <v>0.46992197933987551</v>
      </c>
      <c r="M12">
        <f t="shared" si="22"/>
        <v>2.396728981215028E-13</v>
      </c>
      <c r="O12">
        <f t="shared" si="22"/>
        <v>0.15178932768804004</v>
      </c>
      <c r="P12">
        <f t="shared" si="22"/>
        <v>0.30214235055676497</v>
      </c>
      <c r="Q12">
        <f t="shared" si="22"/>
        <v>0.40784528657052804</v>
      </c>
      <c r="R12">
        <f t="shared" si="22"/>
        <v>0.45240100206188932</v>
      </c>
      <c r="T12">
        <f t="shared" si="22"/>
        <v>0.43957176130100939</v>
      </c>
      <c r="U12">
        <f t="shared" si="22"/>
        <v>0.55175376955867528</v>
      </c>
      <c r="V12">
        <f t="shared" si="22"/>
        <v>0.94409333342747537</v>
      </c>
      <c r="W12">
        <f t="shared" si="22"/>
        <v>0.76737937886749386</v>
      </c>
      <c r="Y12">
        <f t="shared" si="22"/>
        <v>0.89050609830088656</v>
      </c>
      <c r="Z12" s="1">
        <f t="shared" si="22"/>
        <v>10.541114689106122</v>
      </c>
      <c r="AA12">
        <f t="shared" si="22"/>
        <v>0.5084846769241872</v>
      </c>
      <c r="AB12" s="1">
        <f t="shared" si="22"/>
        <v>9.2018524705022493</v>
      </c>
    </row>
    <row r="13" spans="1:28" x14ac:dyDescent="0.25">
      <c r="A13" t="s">
        <v>407</v>
      </c>
      <c r="B13">
        <f t="shared" si="20"/>
        <v>1086.3900000000001</v>
      </c>
      <c r="C13">
        <f t="shared" si="21"/>
        <v>1062.76</v>
      </c>
      <c r="D13" t="s">
        <v>460</v>
      </c>
      <c r="E13">
        <f>+MAX(E2:E11)-MIN(E2:E11)</f>
        <v>0.91000000000008185</v>
      </c>
      <c r="F13">
        <f t="shared" ref="F13:AB13" si="23">+MAX(F2:F11)-MIN(F2:F11)</f>
        <v>0.90000000000009095</v>
      </c>
      <c r="G13">
        <f t="shared" si="23"/>
        <v>0</v>
      </c>
      <c r="H13">
        <f t="shared" si="23"/>
        <v>0.91000000000008185</v>
      </c>
      <c r="J13">
        <f t="shared" si="23"/>
        <v>0</v>
      </c>
      <c r="K13">
        <f t="shared" si="23"/>
        <v>0.91000000000008185</v>
      </c>
      <c r="L13">
        <f t="shared" si="23"/>
        <v>0.91000000000008185</v>
      </c>
      <c r="M13">
        <f t="shared" si="23"/>
        <v>0</v>
      </c>
      <c r="O13">
        <f t="shared" si="23"/>
        <v>0.35999999999989996</v>
      </c>
      <c r="P13">
        <f t="shared" si="23"/>
        <v>0.90999999999985448</v>
      </c>
      <c r="Q13">
        <f t="shared" si="23"/>
        <v>0.91000000000008185</v>
      </c>
      <c r="R13">
        <f t="shared" si="23"/>
        <v>0.90999999999985448</v>
      </c>
      <c r="T13">
        <f t="shared" si="23"/>
        <v>0.90999999999985448</v>
      </c>
      <c r="U13">
        <f t="shared" si="23"/>
        <v>1.8199999999999363</v>
      </c>
      <c r="V13">
        <f t="shared" si="23"/>
        <v>2.7300000000000182</v>
      </c>
      <c r="W13">
        <f t="shared" si="23"/>
        <v>2.7300000000000182</v>
      </c>
      <c r="Y13">
        <f t="shared" si="23"/>
        <v>2.3699999999998909</v>
      </c>
      <c r="Z13" s="1">
        <f t="shared" si="23"/>
        <v>26.369999999999891</v>
      </c>
      <c r="AA13">
        <f t="shared" si="23"/>
        <v>1.4700000000000273</v>
      </c>
      <c r="AB13" s="1">
        <f t="shared" si="23"/>
        <v>22.730000000000018</v>
      </c>
    </row>
    <row r="14" spans="1:28" x14ac:dyDescent="0.25">
      <c r="A14" t="s">
        <v>408</v>
      </c>
      <c r="B14">
        <f t="shared" si="20"/>
        <v>1086.3900000000001</v>
      </c>
      <c r="C14">
        <f t="shared" si="21"/>
        <v>1063.67</v>
      </c>
      <c r="D14" t="s">
        <v>23</v>
      </c>
      <c r="E14">
        <f>+AVERAGE(E2:E11)</f>
        <v>1042.3050000000001</v>
      </c>
      <c r="F14">
        <f t="shared" ref="F14:AA14" si="24">+AVERAGE(F2:F11)</f>
        <v>1065.2449999999999</v>
      </c>
      <c r="G14">
        <f t="shared" si="24"/>
        <v>1086.3899999999999</v>
      </c>
      <c r="H14">
        <f t="shared" si="24"/>
        <v>1063.1240000000003</v>
      </c>
      <c r="J14">
        <f t="shared" si="24"/>
        <v>1039.1199999999997</v>
      </c>
      <c r="K14">
        <f t="shared" si="24"/>
        <v>1062.011</v>
      </c>
      <c r="L14">
        <f t="shared" si="24"/>
        <v>1083.1240000000003</v>
      </c>
      <c r="M14">
        <f t="shared" si="24"/>
        <v>1060.0300000000002</v>
      </c>
      <c r="O14">
        <f t="shared" si="24"/>
        <v>1045.5519999999999</v>
      </c>
      <c r="P14">
        <f t="shared" si="24"/>
        <v>1068.373</v>
      </c>
      <c r="Q14">
        <f t="shared" si="24"/>
        <v>1089.5840000000001</v>
      </c>
      <c r="R14">
        <f t="shared" si="24"/>
        <v>1066.79</v>
      </c>
      <c r="T14">
        <f t="shared" si="24"/>
        <v>1037.0269999999998</v>
      </c>
      <c r="U14">
        <f t="shared" si="24"/>
        <v>1058.191</v>
      </c>
      <c r="V14">
        <f t="shared" si="24"/>
        <v>1080.703</v>
      </c>
      <c r="W14">
        <f t="shared" si="24"/>
        <v>1056.7540000000001</v>
      </c>
      <c r="Y14">
        <f t="shared" si="24"/>
        <v>1049.2829999999999</v>
      </c>
      <c r="Z14">
        <f>+_xlfn.MODE.SNGL(Z2:Z11)</f>
        <v>1070.03</v>
      </c>
      <c r="AA14">
        <f t="shared" si="24"/>
        <v>1092.9770000000003</v>
      </c>
      <c r="AB14">
        <f>+_xlfn.MODE.SNGL(AB2:AB11)</f>
        <v>1070.03</v>
      </c>
    </row>
    <row r="15" spans="1:28" x14ac:dyDescent="0.25">
      <c r="A15" t="s">
        <v>408</v>
      </c>
      <c r="B15">
        <f t="shared" si="20"/>
        <v>1086.3900000000001</v>
      </c>
      <c r="C15">
        <f t="shared" si="21"/>
        <v>1063.67</v>
      </c>
    </row>
    <row r="16" spans="1:28" x14ac:dyDescent="0.25">
      <c r="A16" t="s">
        <v>408</v>
      </c>
      <c r="B16">
        <f t="shared" si="20"/>
        <v>1086.3900000000001</v>
      </c>
      <c r="C16">
        <f t="shared" si="21"/>
        <v>1063.67</v>
      </c>
    </row>
    <row r="17" spans="1:20" x14ac:dyDescent="0.25">
      <c r="A17" t="s">
        <v>407</v>
      </c>
      <c r="B17">
        <f t="shared" si="20"/>
        <v>1086.3900000000001</v>
      </c>
      <c r="C17">
        <f t="shared" si="21"/>
        <v>1062.76</v>
      </c>
    </row>
    <row r="18" spans="1:20" x14ac:dyDescent="0.25">
      <c r="A18" t="s">
        <v>407</v>
      </c>
      <c r="B18">
        <f t="shared" si="20"/>
        <v>1086.3900000000001</v>
      </c>
      <c r="C18">
        <f t="shared" si="21"/>
        <v>1062.76</v>
      </c>
    </row>
    <row r="19" spans="1:20" x14ac:dyDescent="0.25">
      <c r="A19" t="s">
        <v>407</v>
      </c>
      <c r="B19">
        <f t="shared" si="20"/>
        <v>1086.3900000000001</v>
      </c>
      <c r="C19">
        <f t="shared" si="21"/>
        <v>1062.76</v>
      </c>
      <c r="E19" t="s">
        <v>19</v>
      </c>
      <c r="F19" t="s">
        <v>20</v>
      </c>
      <c r="G19" t="s">
        <v>21</v>
      </c>
      <c r="H19" t="s">
        <v>22</v>
      </c>
      <c r="K19" t="s">
        <v>19</v>
      </c>
      <c r="L19" t="s">
        <v>20</v>
      </c>
      <c r="M19" t="s">
        <v>21</v>
      </c>
      <c r="N19" t="s">
        <v>22</v>
      </c>
      <c r="Q19" t="s">
        <v>19</v>
      </c>
      <c r="R19" t="s">
        <v>20</v>
      </c>
      <c r="S19" t="s">
        <v>21</v>
      </c>
      <c r="T19" t="s">
        <v>22</v>
      </c>
    </row>
    <row r="20" spans="1:20" x14ac:dyDescent="0.25">
      <c r="A20" t="s">
        <v>408</v>
      </c>
      <c r="B20">
        <f t="shared" si="20"/>
        <v>1086.3900000000001</v>
      </c>
      <c r="C20">
        <f t="shared" si="21"/>
        <v>1063.67</v>
      </c>
      <c r="D20" t="s">
        <v>462</v>
      </c>
      <c r="E20">
        <f t="shared" ref="E20:H20" si="25">T14</f>
        <v>1037.0269999999998</v>
      </c>
      <c r="F20">
        <f t="shared" si="25"/>
        <v>1058.191</v>
      </c>
      <c r="G20">
        <f t="shared" si="25"/>
        <v>1080.703</v>
      </c>
      <c r="H20">
        <f t="shared" si="25"/>
        <v>1056.7540000000001</v>
      </c>
      <c r="J20" t="s">
        <v>462</v>
      </c>
      <c r="K20">
        <f>+E22-E20</f>
        <v>5.2780000000002474</v>
      </c>
      <c r="L20">
        <f t="shared" ref="L20:N20" si="26">+F22-F20</f>
        <v>7.0539999999998599</v>
      </c>
      <c r="M20">
        <f t="shared" si="26"/>
        <v>5.6869999999998981</v>
      </c>
      <c r="N20">
        <f t="shared" si="26"/>
        <v>6.3700000000001182</v>
      </c>
      <c r="P20" t="s">
        <v>462</v>
      </c>
      <c r="Q20" s="5">
        <f>+(E20/1000000-E$26)</f>
        <v>8.3983698524506636E-4</v>
      </c>
      <c r="R20" s="5">
        <f t="shared" ref="R20:T24" si="27">+(F20/1000000-F$26)</f>
        <v>8.3827098524506642E-4</v>
      </c>
      <c r="S20" s="5">
        <f t="shared" si="27"/>
        <v>8.4564420548401598E-4</v>
      </c>
      <c r="T20" s="5">
        <f t="shared" si="27"/>
        <v>8.4530520548401617E-4</v>
      </c>
    </row>
    <row r="21" spans="1:20" x14ac:dyDescent="0.25">
      <c r="A21" t="s">
        <v>409</v>
      </c>
      <c r="B21">
        <f t="shared" si="20"/>
        <v>1086.3900000000001</v>
      </c>
      <c r="C21">
        <f t="shared" si="21"/>
        <v>1062.76</v>
      </c>
      <c r="D21" t="s">
        <v>463</v>
      </c>
      <c r="E21">
        <f t="shared" ref="E21:H21" si="28">J14</f>
        <v>1039.1199999999997</v>
      </c>
      <c r="F21">
        <f t="shared" si="28"/>
        <v>1062.011</v>
      </c>
      <c r="G21">
        <f t="shared" si="28"/>
        <v>1083.1240000000003</v>
      </c>
      <c r="H21">
        <f t="shared" si="28"/>
        <v>1060.0300000000002</v>
      </c>
      <c r="J21" t="s">
        <v>463</v>
      </c>
      <c r="K21">
        <f>+E22-E21</f>
        <v>3.1850000000004002</v>
      </c>
      <c r="L21">
        <f t="shared" ref="L21:N21" si="29">+F22-F21</f>
        <v>3.2339999999999236</v>
      </c>
      <c r="M21">
        <f t="shared" si="29"/>
        <v>3.2659999999996217</v>
      </c>
      <c r="N21">
        <f t="shared" si="29"/>
        <v>3.0940000000000509</v>
      </c>
      <c r="P21" t="s">
        <v>463</v>
      </c>
      <c r="Q21" s="5">
        <f>+(E21/1000000-E$26)</f>
        <v>8.4192998524506625E-4</v>
      </c>
      <c r="R21" s="5">
        <f t="shared" si="27"/>
        <v>8.420909852450665E-4</v>
      </c>
      <c r="S21" s="5">
        <f t="shared" si="27"/>
        <v>8.4806520548401626E-4</v>
      </c>
      <c r="T21" s="5">
        <f t="shared" si="27"/>
        <v>8.4858120548401636E-4</v>
      </c>
    </row>
    <row r="22" spans="1:20" x14ac:dyDescent="0.25">
      <c r="A22" t="s">
        <v>410</v>
      </c>
      <c r="B22">
        <f t="shared" si="20"/>
        <v>1039.1199999999999</v>
      </c>
      <c r="C22">
        <f t="shared" si="21"/>
        <v>1068.21</v>
      </c>
      <c r="D22" t="s">
        <v>392</v>
      </c>
      <c r="E22">
        <f t="shared" ref="E22:H22" si="30">E14</f>
        <v>1042.3050000000001</v>
      </c>
      <c r="F22">
        <f t="shared" si="30"/>
        <v>1065.2449999999999</v>
      </c>
      <c r="G22">
        <f t="shared" si="30"/>
        <v>1086.3899999999999</v>
      </c>
      <c r="H22">
        <f t="shared" si="30"/>
        <v>1063.1240000000003</v>
      </c>
      <c r="J22" t="s">
        <v>392</v>
      </c>
      <c r="P22" t="s">
        <v>392</v>
      </c>
      <c r="Q22" s="5">
        <f>+(E22/1000000-E$26)</f>
        <v>8.4511498524506663E-4</v>
      </c>
      <c r="R22" s="5">
        <f t="shared" si="27"/>
        <v>8.4532498524506625E-4</v>
      </c>
      <c r="S22" s="5">
        <f t="shared" si="27"/>
        <v>8.5133120548401585E-4</v>
      </c>
      <c r="T22" s="5">
        <f t="shared" si="27"/>
        <v>8.5167520548401628E-4</v>
      </c>
    </row>
    <row r="23" spans="1:20" x14ac:dyDescent="0.25">
      <c r="A23" t="s">
        <v>410</v>
      </c>
      <c r="B23">
        <f t="shared" si="20"/>
        <v>1039.1199999999999</v>
      </c>
      <c r="C23">
        <f t="shared" si="21"/>
        <v>1068.21</v>
      </c>
      <c r="D23" t="s">
        <v>464</v>
      </c>
      <c r="E23">
        <f t="shared" ref="E23:H23" si="31">O14</f>
        <v>1045.5519999999999</v>
      </c>
      <c r="F23">
        <f t="shared" si="31"/>
        <v>1068.373</v>
      </c>
      <c r="G23">
        <f t="shared" si="31"/>
        <v>1089.5840000000001</v>
      </c>
      <c r="H23">
        <f t="shared" si="31"/>
        <v>1066.79</v>
      </c>
      <c r="J23" t="s">
        <v>464</v>
      </c>
      <c r="K23">
        <f>+E22-E23</f>
        <v>-3.2469999999998436</v>
      </c>
      <c r="L23">
        <f t="shared" ref="L23:N23" si="32">+F22-F23</f>
        <v>-3.1280000000001564</v>
      </c>
      <c r="M23">
        <f t="shared" si="32"/>
        <v>-3.1940000000001874</v>
      </c>
      <c r="N23">
        <f t="shared" si="32"/>
        <v>-3.6659999999997126</v>
      </c>
      <c r="P23" t="s">
        <v>464</v>
      </c>
      <c r="Q23" s="5">
        <f>+(E23/1000000-E$26)</f>
        <v>8.4836198524506647E-4</v>
      </c>
      <c r="R23" s="5">
        <f t="shared" si="27"/>
        <v>8.4845298524506649E-4</v>
      </c>
      <c r="S23" s="5">
        <f t="shared" si="27"/>
        <v>8.5452520548401606E-4</v>
      </c>
      <c r="T23" s="5">
        <f t="shared" si="27"/>
        <v>8.5534120548401611E-4</v>
      </c>
    </row>
    <row r="24" spans="1:20" x14ac:dyDescent="0.25">
      <c r="A24" t="s">
        <v>410</v>
      </c>
      <c r="B24">
        <f t="shared" si="20"/>
        <v>1039.1199999999999</v>
      </c>
      <c r="C24">
        <f t="shared" si="21"/>
        <v>1068.21</v>
      </c>
      <c r="D24" t="s">
        <v>465</v>
      </c>
      <c r="E24">
        <f t="shared" ref="E24:H24" si="33">Y14</f>
        <v>1049.2829999999999</v>
      </c>
      <c r="F24">
        <f t="shared" si="33"/>
        <v>1070.03</v>
      </c>
      <c r="G24">
        <f t="shared" si="33"/>
        <v>1092.9770000000003</v>
      </c>
      <c r="H24">
        <f t="shared" si="33"/>
        <v>1070.03</v>
      </c>
      <c r="J24" t="s">
        <v>465</v>
      </c>
      <c r="K24">
        <f>+E22-E24</f>
        <v>-6.9779999999998381</v>
      </c>
      <c r="L24" s="3">
        <f t="shared" ref="L24:N24" si="34">+F22-F24</f>
        <v>-4.7850000000000819</v>
      </c>
      <c r="M24">
        <f t="shared" si="34"/>
        <v>-6.5870000000004438</v>
      </c>
      <c r="N24">
        <f t="shared" si="34"/>
        <v>-6.9059999999997217</v>
      </c>
      <c r="P24" t="s">
        <v>465</v>
      </c>
      <c r="Q24" s="5">
        <f>+(E24/1000000-E$26)</f>
        <v>8.5209298524506634E-4</v>
      </c>
      <c r="R24" s="5">
        <f t="shared" si="27"/>
        <v>8.5010998524506646E-4</v>
      </c>
      <c r="S24" s="5">
        <f t="shared" si="27"/>
        <v>8.5791820548401646E-4</v>
      </c>
      <c r="T24" s="5">
        <f t="shared" si="27"/>
        <v>8.5858120548401617E-4</v>
      </c>
    </row>
    <row r="25" spans="1:20" x14ac:dyDescent="0.25">
      <c r="A25" t="s">
        <v>410</v>
      </c>
      <c r="B25">
        <f t="shared" si="20"/>
        <v>1039.1199999999999</v>
      </c>
      <c r="C25">
        <f t="shared" si="21"/>
        <v>1068.21</v>
      </c>
    </row>
    <row r="26" spans="1:20" x14ac:dyDescent="0.25">
      <c r="A26" t="s">
        <v>410</v>
      </c>
      <c r="B26">
        <f t="shared" si="20"/>
        <v>1039.1199999999999</v>
      </c>
      <c r="C26">
        <f t="shared" si="21"/>
        <v>1068.21</v>
      </c>
      <c r="D26" t="s">
        <v>489</v>
      </c>
      <c r="E26">
        <f>'CAL CERO'!D60</f>
        <v>1.9719001475493347E-4</v>
      </c>
      <c r="F26">
        <f>'CAL CERO'!E60</f>
        <v>2.1992001475493357E-4</v>
      </c>
      <c r="G26">
        <f>'CAL CERO'!F60</f>
        <v>2.3505879451598394E-4</v>
      </c>
      <c r="H26">
        <f>'CAL CERO'!G60</f>
        <v>2.1144879451598386E-4</v>
      </c>
      <c r="Q26" s="5">
        <v>8.4682998524506642E-4</v>
      </c>
      <c r="R26" s="5">
        <v>8.4682998524506642E-4</v>
      </c>
      <c r="S26" s="5">
        <v>8.5257120548401608E-4</v>
      </c>
      <c r="T26" s="5">
        <v>8.5257120548401608E-4</v>
      </c>
    </row>
    <row r="27" spans="1:20" x14ac:dyDescent="0.25">
      <c r="A27" t="s">
        <v>410</v>
      </c>
      <c r="B27">
        <f t="shared" si="20"/>
        <v>1039.1199999999999</v>
      </c>
      <c r="C27">
        <f t="shared" si="21"/>
        <v>1068.21</v>
      </c>
      <c r="D27" t="s">
        <v>466</v>
      </c>
      <c r="E27">
        <v>27.8</v>
      </c>
    </row>
    <row r="28" spans="1:20" x14ac:dyDescent="0.25">
      <c r="A28" t="s">
        <v>411</v>
      </c>
      <c r="B28">
        <f t="shared" si="20"/>
        <v>1039.1199999999999</v>
      </c>
      <c r="C28">
        <f t="shared" si="21"/>
        <v>1068.57</v>
      </c>
      <c r="D28" t="s">
        <v>484</v>
      </c>
      <c r="E28">
        <v>348.35799999999898</v>
      </c>
    </row>
    <row r="29" spans="1:20" x14ac:dyDescent="0.25">
      <c r="A29" t="s">
        <v>411</v>
      </c>
      <c r="B29">
        <f t="shared" si="20"/>
        <v>1039.1199999999999</v>
      </c>
      <c r="C29">
        <f t="shared" si="21"/>
        <v>1068.57</v>
      </c>
      <c r="D29" t="s">
        <v>486</v>
      </c>
      <c r="E29">
        <v>0.29499999999999998</v>
      </c>
    </row>
    <row r="30" spans="1:20" x14ac:dyDescent="0.25">
      <c r="A30" t="s">
        <v>412</v>
      </c>
      <c r="B30">
        <f t="shared" si="20"/>
        <v>1039.1199999999999</v>
      </c>
      <c r="C30">
        <f t="shared" si="21"/>
        <v>1069.1199999999999</v>
      </c>
      <c r="D30" t="s">
        <v>487</v>
      </c>
      <c r="E30">
        <v>0.29699999999999999</v>
      </c>
    </row>
    <row r="31" spans="1:20" x14ac:dyDescent="0.25">
      <c r="A31" t="s">
        <v>413</v>
      </c>
      <c r="B31">
        <f t="shared" si="20"/>
        <v>1039.1199999999999</v>
      </c>
      <c r="C31">
        <f t="shared" si="21"/>
        <v>1068.21</v>
      </c>
      <c r="D31" t="s">
        <v>490</v>
      </c>
      <c r="E31">
        <f>'CAL CERO'!D56</f>
        <v>1044.02</v>
      </c>
      <c r="F31">
        <f>'CAL CERO'!E56</f>
        <v>1066.75</v>
      </c>
      <c r="G31">
        <f>'CAL CERO'!F56</f>
        <v>1087.6300000000001</v>
      </c>
      <c r="H31">
        <f>'CAL CERO'!G56</f>
        <v>1064.02</v>
      </c>
    </row>
    <row r="32" spans="1:20" x14ac:dyDescent="0.25">
      <c r="A32" t="s">
        <v>414</v>
      </c>
      <c r="B32">
        <f t="shared" si="20"/>
        <v>1083.67</v>
      </c>
      <c r="C32">
        <f t="shared" si="21"/>
        <v>1066.3900000000001</v>
      </c>
    </row>
    <row r="33" spans="1:3" x14ac:dyDescent="0.25">
      <c r="A33" t="s">
        <v>415</v>
      </c>
      <c r="B33">
        <f t="shared" si="20"/>
        <v>1082.76</v>
      </c>
      <c r="C33">
        <f t="shared" si="21"/>
        <v>1066.3900000000001</v>
      </c>
    </row>
    <row r="34" spans="1:3" x14ac:dyDescent="0.25">
      <c r="A34" t="s">
        <v>416</v>
      </c>
      <c r="B34">
        <f t="shared" si="20"/>
        <v>1082.76</v>
      </c>
      <c r="C34">
        <f t="shared" si="21"/>
        <v>1067.3</v>
      </c>
    </row>
    <row r="35" spans="1:3" x14ac:dyDescent="0.25">
      <c r="A35" t="s">
        <v>415</v>
      </c>
      <c r="B35">
        <f t="shared" si="20"/>
        <v>1082.76</v>
      </c>
      <c r="C35">
        <f t="shared" si="21"/>
        <v>1066.3900000000001</v>
      </c>
    </row>
    <row r="36" spans="1:3" x14ac:dyDescent="0.25">
      <c r="A36" t="s">
        <v>416</v>
      </c>
      <c r="B36">
        <f t="shared" si="20"/>
        <v>1082.76</v>
      </c>
      <c r="C36">
        <f t="shared" si="21"/>
        <v>1067.3</v>
      </c>
    </row>
    <row r="37" spans="1:3" x14ac:dyDescent="0.25">
      <c r="A37" t="s">
        <v>414</v>
      </c>
      <c r="B37">
        <f t="shared" si="20"/>
        <v>1083.67</v>
      </c>
      <c r="C37">
        <f t="shared" si="21"/>
        <v>1066.3900000000001</v>
      </c>
    </row>
    <row r="38" spans="1:3" x14ac:dyDescent="0.25">
      <c r="A38" t="s">
        <v>417</v>
      </c>
      <c r="B38">
        <f t="shared" si="20"/>
        <v>1083.67</v>
      </c>
      <c r="C38">
        <f t="shared" si="21"/>
        <v>1066.75</v>
      </c>
    </row>
    <row r="39" spans="1:3" x14ac:dyDescent="0.25">
      <c r="A39" t="s">
        <v>418</v>
      </c>
      <c r="B39">
        <f t="shared" si="20"/>
        <v>1083.67</v>
      </c>
      <c r="C39">
        <f t="shared" si="21"/>
        <v>1067.3</v>
      </c>
    </row>
    <row r="40" spans="1:3" x14ac:dyDescent="0.25">
      <c r="A40" t="s">
        <v>416</v>
      </c>
      <c r="B40">
        <f t="shared" si="20"/>
        <v>1082.76</v>
      </c>
      <c r="C40">
        <f t="shared" si="21"/>
        <v>1067.3</v>
      </c>
    </row>
    <row r="41" spans="1:3" x14ac:dyDescent="0.25">
      <c r="A41" t="s">
        <v>419</v>
      </c>
      <c r="B41">
        <f t="shared" si="20"/>
        <v>1082.76</v>
      </c>
      <c r="C41">
        <f t="shared" si="21"/>
        <v>1066.3900000000001</v>
      </c>
    </row>
    <row r="42" spans="1:3" x14ac:dyDescent="0.25">
      <c r="A42" t="s">
        <v>420</v>
      </c>
      <c r="B42">
        <f t="shared" si="20"/>
        <v>1045.48</v>
      </c>
      <c r="C42">
        <f t="shared" si="21"/>
        <v>1061.8499999999999</v>
      </c>
    </row>
    <row r="43" spans="1:3" x14ac:dyDescent="0.25">
      <c r="A43" t="s">
        <v>420</v>
      </c>
      <c r="B43">
        <f t="shared" si="20"/>
        <v>1045.48</v>
      </c>
      <c r="C43">
        <f t="shared" si="21"/>
        <v>1061.8499999999999</v>
      </c>
    </row>
    <row r="44" spans="1:3" x14ac:dyDescent="0.25">
      <c r="A44" t="s">
        <v>421</v>
      </c>
      <c r="B44">
        <f t="shared" si="20"/>
        <v>1045.8399999999999</v>
      </c>
      <c r="C44">
        <f t="shared" si="21"/>
        <v>1061.8499999999999</v>
      </c>
    </row>
    <row r="45" spans="1:3" x14ac:dyDescent="0.25">
      <c r="A45" t="s">
        <v>420</v>
      </c>
      <c r="B45">
        <f t="shared" si="20"/>
        <v>1045.48</v>
      </c>
      <c r="C45">
        <f t="shared" si="21"/>
        <v>1061.8499999999999</v>
      </c>
    </row>
    <row r="46" spans="1:3" x14ac:dyDescent="0.25">
      <c r="A46" t="s">
        <v>420</v>
      </c>
      <c r="B46">
        <f t="shared" si="20"/>
        <v>1045.48</v>
      </c>
      <c r="C46">
        <f t="shared" si="21"/>
        <v>1061.8499999999999</v>
      </c>
    </row>
    <row r="47" spans="1:3" x14ac:dyDescent="0.25">
      <c r="A47" t="s">
        <v>422</v>
      </c>
      <c r="B47">
        <f t="shared" si="20"/>
        <v>1045.8399999999999</v>
      </c>
      <c r="C47">
        <f t="shared" si="21"/>
        <v>1062.76</v>
      </c>
    </row>
    <row r="48" spans="1:3" x14ac:dyDescent="0.25">
      <c r="A48" t="s">
        <v>423</v>
      </c>
      <c r="B48">
        <f t="shared" si="20"/>
        <v>1045.48</v>
      </c>
      <c r="C48">
        <f t="shared" si="21"/>
        <v>1062.2</v>
      </c>
    </row>
    <row r="49" spans="1:3" x14ac:dyDescent="0.25">
      <c r="A49" t="s">
        <v>423</v>
      </c>
      <c r="B49">
        <f t="shared" si="20"/>
        <v>1045.48</v>
      </c>
      <c r="C49">
        <f t="shared" si="21"/>
        <v>1062.2</v>
      </c>
    </row>
    <row r="50" spans="1:3" x14ac:dyDescent="0.25">
      <c r="A50" t="s">
        <v>420</v>
      </c>
      <c r="B50">
        <f t="shared" si="20"/>
        <v>1045.48</v>
      </c>
      <c r="C50">
        <f t="shared" si="21"/>
        <v>1061.8499999999999</v>
      </c>
    </row>
    <row r="51" spans="1:3" x14ac:dyDescent="0.25">
      <c r="A51" t="s">
        <v>424</v>
      </c>
      <c r="B51">
        <f t="shared" si="20"/>
        <v>1045.48</v>
      </c>
      <c r="C51">
        <f t="shared" si="21"/>
        <v>1061.8499999999999</v>
      </c>
    </row>
    <row r="52" spans="1:3" x14ac:dyDescent="0.25">
      <c r="A52" t="s">
        <v>425</v>
      </c>
      <c r="B52">
        <f t="shared" si="20"/>
        <v>1089.4000000000001</v>
      </c>
      <c r="C52">
        <f t="shared" si="21"/>
        <v>1060.03</v>
      </c>
    </row>
    <row r="53" spans="1:3" x14ac:dyDescent="0.25">
      <c r="A53" t="s">
        <v>426</v>
      </c>
      <c r="B53">
        <f t="shared" si="20"/>
        <v>1089.1199999999999</v>
      </c>
      <c r="C53">
        <f t="shared" si="21"/>
        <v>1060.03</v>
      </c>
    </row>
    <row r="54" spans="1:3" x14ac:dyDescent="0.25">
      <c r="A54" t="s">
        <v>427</v>
      </c>
      <c r="B54">
        <f t="shared" si="20"/>
        <v>1089.48</v>
      </c>
      <c r="C54">
        <f t="shared" si="21"/>
        <v>1060.03</v>
      </c>
    </row>
    <row r="55" spans="1:3" x14ac:dyDescent="0.25">
      <c r="A55" t="s">
        <v>428</v>
      </c>
      <c r="B55">
        <f t="shared" si="20"/>
        <v>1090.03</v>
      </c>
      <c r="C55">
        <f t="shared" si="21"/>
        <v>1060.03</v>
      </c>
    </row>
    <row r="56" spans="1:3" x14ac:dyDescent="0.25">
      <c r="A56" t="s">
        <v>428</v>
      </c>
      <c r="B56">
        <f t="shared" si="20"/>
        <v>1090.03</v>
      </c>
      <c r="C56">
        <f t="shared" si="21"/>
        <v>1060.03</v>
      </c>
    </row>
    <row r="57" spans="1:3" x14ac:dyDescent="0.25">
      <c r="A57" t="s">
        <v>428</v>
      </c>
      <c r="B57">
        <f t="shared" si="20"/>
        <v>1090.03</v>
      </c>
      <c r="C57">
        <f t="shared" si="21"/>
        <v>1060.03</v>
      </c>
    </row>
    <row r="58" spans="1:3" x14ac:dyDescent="0.25">
      <c r="A58" t="s">
        <v>426</v>
      </c>
      <c r="B58">
        <f t="shared" si="20"/>
        <v>1089.1199999999999</v>
      </c>
      <c r="C58">
        <f t="shared" si="21"/>
        <v>1060.03</v>
      </c>
    </row>
    <row r="59" spans="1:3" x14ac:dyDescent="0.25">
      <c r="A59" t="s">
        <v>427</v>
      </c>
      <c r="B59">
        <f t="shared" si="20"/>
        <v>1089.48</v>
      </c>
      <c r="C59">
        <f t="shared" si="21"/>
        <v>1060.03</v>
      </c>
    </row>
    <row r="60" spans="1:3" x14ac:dyDescent="0.25">
      <c r="A60" t="s">
        <v>428</v>
      </c>
      <c r="B60">
        <f t="shared" si="20"/>
        <v>1090.03</v>
      </c>
      <c r="C60">
        <f t="shared" si="21"/>
        <v>1060.03</v>
      </c>
    </row>
    <row r="61" spans="1:3" x14ac:dyDescent="0.25">
      <c r="A61" t="s">
        <v>429</v>
      </c>
      <c r="B61">
        <f t="shared" si="20"/>
        <v>1089.1199999999999</v>
      </c>
      <c r="C61">
        <f t="shared" si="21"/>
        <v>1060.03</v>
      </c>
    </row>
    <row r="62" spans="1:3" x14ac:dyDescent="0.25">
      <c r="A62" t="s">
        <v>430</v>
      </c>
      <c r="B62">
        <f t="shared" si="20"/>
        <v>1037.3</v>
      </c>
      <c r="C62">
        <f t="shared" si="21"/>
        <v>1070.03</v>
      </c>
    </row>
    <row r="63" spans="1:3" x14ac:dyDescent="0.25">
      <c r="A63" t="s">
        <v>430</v>
      </c>
      <c r="B63">
        <f t="shared" si="20"/>
        <v>1037.3</v>
      </c>
      <c r="C63">
        <f t="shared" si="21"/>
        <v>1070.03</v>
      </c>
    </row>
    <row r="64" spans="1:3" x14ac:dyDescent="0.25">
      <c r="A64" t="s">
        <v>430</v>
      </c>
      <c r="B64">
        <f t="shared" si="20"/>
        <v>1037.3</v>
      </c>
      <c r="C64">
        <f t="shared" si="21"/>
        <v>1070.03</v>
      </c>
    </row>
    <row r="65" spans="1:3" x14ac:dyDescent="0.25">
      <c r="A65" t="s">
        <v>431</v>
      </c>
      <c r="B65">
        <f t="shared" si="20"/>
        <v>1037.3</v>
      </c>
      <c r="C65">
        <f t="shared" si="21"/>
        <v>1070.94</v>
      </c>
    </row>
    <row r="66" spans="1:3" x14ac:dyDescent="0.25">
      <c r="A66" t="s">
        <v>432</v>
      </c>
      <c r="B66">
        <f t="shared" si="20"/>
        <v>1036.3900000000001</v>
      </c>
      <c r="C66">
        <f t="shared" si="21"/>
        <v>1071.8499999999999</v>
      </c>
    </row>
    <row r="67" spans="1:3" x14ac:dyDescent="0.25">
      <c r="A67" t="s">
        <v>433</v>
      </c>
      <c r="B67">
        <f t="shared" ref="B67:B101" si="35">+VALUE(LEFT(A67,8))</f>
        <v>1036.3900000000001</v>
      </c>
      <c r="C67">
        <f t="shared" ref="C67:C101" si="36">+VALUE(MID(A67,13,8))</f>
        <v>1045.8399999999999</v>
      </c>
    </row>
    <row r="68" spans="1:3" x14ac:dyDescent="0.25">
      <c r="A68" t="s">
        <v>430</v>
      </c>
      <c r="B68">
        <f t="shared" si="35"/>
        <v>1037.3</v>
      </c>
      <c r="C68">
        <f t="shared" si="36"/>
        <v>1070.03</v>
      </c>
    </row>
    <row r="69" spans="1:3" x14ac:dyDescent="0.25">
      <c r="A69" t="s">
        <v>434</v>
      </c>
      <c r="B69">
        <f t="shared" si="35"/>
        <v>1037.3</v>
      </c>
      <c r="C69">
        <f t="shared" si="36"/>
        <v>1045.48</v>
      </c>
    </row>
    <row r="70" spans="1:3" x14ac:dyDescent="0.25">
      <c r="A70" t="s">
        <v>435</v>
      </c>
      <c r="B70">
        <f t="shared" si="35"/>
        <v>1037.3</v>
      </c>
      <c r="C70">
        <f t="shared" si="36"/>
        <v>1071.8499999999999</v>
      </c>
    </row>
    <row r="71" spans="1:3" x14ac:dyDescent="0.25">
      <c r="A71" t="s">
        <v>436</v>
      </c>
      <c r="B71">
        <f t="shared" si="35"/>
        <v>1036.3900000000001</v>
      </c>
      <c r="C71">
        <f t="shared" si="36"/>
        <v>1070.03</v>
      </c>
    </row>
    <row r="72" spans="1:3" x14ac:dyDescent="0.25">
      <c r="A72" t="s">
        <v>437</v>
      </c>
      <c r="B72">
        <f t="shared" si="35"/>
        <v>1080.94</v>
      </c>
      <c r="C72">
        <f t="shared" si="36"/>
        <v>1070.03</v>
      </c>
    </row>
    <row r="73" spans="1:3" x14ac:dyDescent="0.25">
      <c r="A73" t="s">
        <v>438</v>
      </c>
      <c r="B73">
        <f t="shared" si="35"/>
        <v>1080.03</v>
      </c>
      <c r="C73">
        <f t="shared" si="36"/>
        <v>1070.03</v>
      </c>
    </row>
    <row r="74" spans="1:3" x14ac:dyDescent="0.25">
      <c r="A74" t="s">
        <v>439</v>
      </c>
      <c r="B74">
        <f t="shared" si="35"/>
        <v>1080.94</v>
      </c>
      <c r="C74">
        <f t="shared" si="36"/>
        <v>1070.94</v>
      </c>
    </row>
    <row r="75" spans="1:3" x14ac:dyDescent="0.25">
      <c r="A75" t="s">
        <v>440</v>
      </c>
      <c r="B75">
        <f t="shared" si="35"/>
        <v>1080.3900000000001</v>
      </c>
      <c r="C75">
        <f t="shared" si="36"/>
        <v>1091.8499999999999</v>
      </c>
    </row>
    <row r="76" spans="1:3" x14ac:dyDescent="0.25">
      <c r="A76" t="s">
        <v>441</v>
      </c>
      <c r="B76">
        <f t="shared" si="35"/>
        <v>1080.03</v>
      </c>
      <c r="C76">
        <f t="shared" si="36"/>
        <v>1070.94</v>
      </c>
    </row>
    <row r="77" spans="1:3" x14ac:dyDescent="0.25">
      <c r="A77" t="s">
        <v>442</v>
      </c>
      <c r="B77">
        <f t="shared" si="35"/>
        <v>1081.8499999999999</v>
      </c>
      <c r="C77">
        <f t="shared" si="36"/>
        <v>1091.8499999999999</v>
      </c>
    </row>
    <row r="78" spans="1:3" x14ac:dyDescent="0.25">
      <c r="A78" t="s">
        <v>443</v>
      </c>
      <c r="B78">
        <f t="shared" si="35"/>
        <v>1081.8499999999999</v>
      </c>
      <c r="C78">
        <f t="shared" si="36"/>
        <v>1069.1199999999999</v>
      </c>
    </row>
    <row r="79" spans="1:3" x14ac:dyDescent="0.25">
      <c r="A79" t="s">
        <v>443</v>
      </c>
      <c r="B79">
        <f t="shared" si="35"/>
        <v>1081.8499999999999</v>
      </c>
      <c r="C79">
        <f t="shared" si="36"/>
        <v>1069.1199999999999</v>
      </c>
    </row>
    <row r="80" spans="1:3" x14ac:dyDescent="0.25">
      <c r="A80" t="s">
        <v>444</v>
      </c>
      <c r="B80">
        <f t="shared" si="35"/>
        <v>1079.1199999999999</v>
      </c>
      <c r="C80">
        <f t="shared" si="36"/>
        <v>1070.3900000000001</v>
      </c>
    </row>
    <row r="81" spans="1:3" x14ac:dyDescent="0.25">
      <c r="A81" t="s">
        <v>445</v>
      </c>
      <c r="B81">
        <f t="shared" si="35"/>
        <v>1080.03</v>
      </c>
      <c r="C81">
        <f t="shared" si="36"/>
        <v>1070.03</v>
      </c>
    </row>
    <row r="82" spans="1:3" x14ac:dyDescent="0.25">
      <c r="A82" t="s">
        <v>446</v>
      </c>
      <c r="B82">
        <f t="shared" si="35"/>
        <v>1049.1199999999999</v>
      </c>
      <c r="C82">
        <f t="shared" si="36"/>
        <v>1057.3</v>
      </c>
    </row>
    <row r="83" spans="1:3" x14ac:dyDescent="0.25">
      <c r="A83" t="s">
        <v>447</v>
      </c>
      <c r="B83">
        <f t="shared" si="35"/>
        <v>1050.03</v>
      </c>
      <c r="C83">
        <f t="shared" si="36"/>
        <v>1058.21</v>
      </c>
    </row>
    <row r="84" spans="1:3" x14ac:dyDescent="0.25">
      <c r="A84" t="s">
        <v>447</v>
      </c>
      <c r="B84">
        <f t="shared" si="35"/>
        <v>1050.03</v>
      </c>
      <c r="C84">
        <f t="shared" si="36"/>
        <v>1058.21</v>
      </c>
    </row>
    <row r="85" spans="1:3" x14ac:dyDescent="0.25">
      <c r="A85" t="s">
        <v>447</v>
      </c>
      <c r="B85">
        <f t="shared" si="35"/>
        <v>1050.03</v>
      </c>
      <c r="C85">
        <f t="shared" si="36"/>
        <v>1058.21</v>
      </c>
    </row>
    <row r="86" spans="1:3" x14ac:dyDescent="0.25">
      <c r="A86" t="s">
        <v>448</v>
      </c>
      <c r="B86">
        <f t="shared" si="35"/>
        <v>1050.03</v>
      </c>
      <c r="C86">
        <f t="shared" si="36"/>
        <v>1057.3</v>
      </c>
    </row>
    <row r="87" spans="1:3" x14ac:dyDescent="0.25">
      <c r="A87" t="s">
        <v>449</v>
      </c>
      <c r="B87">
        <f t="shared" si="35"/>
        <v>1050.03</v>
      </c>
      <c r="C87">
        <f t="shared" si="36"/>
        <v>1058.57</v>
      </c>
    </row>
    <row r="88" spans="1:3" x14ac:dyDescent="0.25">
      <c r="A88" t="s">
        <v>450</v>
      </c>
      <c r="B88">
        <f t="shared" si="35"/>
        <v>1048.21</v>
      </c>
      <c r="C88">
        <f t="shared" si="36"/>
        <v>1059.1199999999999</v>
      </c>
    </row>
    <row r="89" spans="1:3" x14ac:dyDescent="0.25">
      <c r="A89" t="s">
        <v>451</v>
      </c>
      <c r="B89">
        <f t="shared" si="35"/>
        <v>1047.6600000000001</v>
      </c>
      <c r="C89">
        <f t="shared" si="36"/>
        <v>1058.57</v>
      </c>
    </row>
    <row r="90" spans="1:3" x14ac:dyDescent="0.25">
      <c r="A90" t="s">
        <v>452</v>
      </c>
      <c r="B90">
        <f t="shared" si="35"/>
        <v>1048.57</v>
      </c>
      <c r="C90">
        <f t="shared" si="36"/>
        <v>1058.21</v>
      </c>
    </row>
    <row r="91" spans="1:3" x14ac:dyDescent="0.25">
      <c r="A91" t="s">
        <v>453</v>
      </c>
      <c r="B91">
        <f t="shared" si="35"/>
        <v>1049.1199999999999</v>
      </c>
      <c r="C91">
        <f t="shared" si="36"/>
        <v>1058.21</v>
      </c>
    </row>
    <row r="92" spans="1:3" x14ac:dyDescent="0.25">
      <c r="A92" t="s">
        <v>454</v>
      </c>
      <c r="B92">
        <f t="shared" si="35"/>
        <v>1092.76</v>
      </c>
      <c r="C92">
        <f t="shared" si="36"/>
        <v>1057.3</v>
      </c>
    </row>
    <row r="93" spans="1:3" x14ac:dyDescent="0.25">
      <c r="A93" t="s">
        <v>455</v>
      </c>
      <c r="B93">
        <f t="shared" si="35"/>
        <v>1092.76</v>
      </c>
      <c r="C93">
        <f t="shared" si="36"/>
        <v>1056.3900000000001</v>
      </c>
    </row>
    <row r="94" spans="1:3" x14ac:dyDescent="0.25">
      <c r="A94" t="s">
        <v>456</v>
      </c>
      <c r="B94">
        <f t="shared" si="35"/>
        <v>1093.67</v>
      </c>
      <c r="C94">
        <f t="shared" si="36"/>
        <v>1056.3900000000001</v>
      </c>
    </row>
    <row r="95" spans="1:3" x14ac:dyDescent="0.25">
      <c r="A95" t="s">
        <v>456</v>
      </c>
      <c r="B95">
        <f t="shared" si="35"/>
        <v>1093.67</v>
      </c>
      <c r="C95">
        <f t="shared" si="36"/>
        <v>1056.3900000000001</v>
      </c>
    </row>
    <row r="96" spans="1:3" x14ac:dyDescent="0.25">
      <c r="A96" t="s">
        <v>457</v>
      </c>
      <c r="B96">
        <f t="shared" si="35"/>
        <v>1092.76</v>
      </c>
      <c r="C96">
        <f t="shared" si="36"/>
        <v>1055.48</v>
      </c>
    </row>
    <row r="97" spans="1:3" x14ac:dyDescent="0.25">
      <c r="A97" t="s">
        <v>456</v>
      </c>
      <c r="B97">
        <f t="shared" si="35"/>
        <v>1093.67</v>
      </c>
      <c r="C97">
        <f t="shared" si="36"/>
        <v>1056.3900000000001</v>
      </c>
    </row>
    <row r="98" spans="1:3" x14ac:dyDescent="0.25">
      <c r="A98" t="s">
        <v>455</v>
      </c>
      <c r="B98">
        <f t="shared" si="35"/>
        <v>1092.76</v>
      </c>
      <c r="C98">
        <f t="shared" si="36"/>
        <v>1056.3900000000001</v>
      </c>
    </row>
    <row r="99" spans="1:3" x14ac:dyDescent="0.25">
      <c r="A99" t="s">
        <v>454</v>
      </c>
      <c r="B99">
        <f t="shared" si="35"/>
        <v>1092.76</v>
      </c>
      <c r="C99">
        <f t="shared" si="36"/>
        <v>1057.3</v>
      </c>
    </row>
    <row r="100" spans="1:3" x14ac:dyDescent="0.25">
      <c r="A100" t="s">
        <v>458</v>
      </c>
      <c r="B100">
        <f t="shared" si="35"/>
        <v>1092.2</v>
      </c>
      <c r="C100">
        <f t="shared" si="36"/>
        <v>1058.21</v>
      </c>
    </row>
    <row r="101" spans="1:3" x14ac:dyDescent="0.25">
      <c r="A101" t="s">
        <v>459</v>
      </c>
      <c r="B101">
        <f t="shared" si="35"/>
        <v>1092.76</v>
      </c>
      <c r="C101">
        <f t="shared" si="36"/>
        <v>1057.3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43" workbookViewId="0">
      <selection activeCell="D59" sqref="D59:G59"/>
    </sheetView>
  </sheetViews>
  <sheetFormatPr baseColWidth="10" defaultRowHeight="15" x14ac:dyDescent="0.25"/>
  <cols>
    <col min="1" max="1" width="17" bestFit="1" customWidth="1"/>
  </cols>
  <sheetData>
    <row r="1" spans="1:7" x14ac:dyDescent="0.25">
      <c r="A1" t="s">
        <v>466</v>
      </c>
      <c r="B1">
        <v>27.8</v>
      </c>
    </row>
    <row r="2" spans="1:7" x14ac:dyDescent="0.25">
      <c r="A2" t="s">
        <v>484</v>
      </c>
      <c r="B2">
        <v>348.35799999999898</v>
      </c>
    </row>
    <row r="3" spans="1:7" x14ac:dyDescent="0.25">
      <c r="A3" t="s">
        <v>486</v>
      </c>
      <c r="B3">
        <v>0.29499999999999998</v>
      </c>
      <c r="D3" t="s">
        <v>19</v>
      </c>
      <c r="E3" t="s">
        <v>20</v>
      </c>
      <c r="F3" t="s">
        <v>21</v>
      </c>
      <c r="G3" t="s">
        <v>22</v>
      </c>
    </row>
    <row r="4" spans="1:7" x14ac:dyDescent="0.25">
      <c r="A4" t="s">
        <v>487</v>
      </c>
      <c r="B4">
        <v>0.29699999999999999</v>
      </c>
      <c r="D4">
        <f>+B5</f>
        <v>1044.02</v>
      </c>
      <c r="E4">
        <f>+B55</f>
        <v>1066.75</v>
      </c>
      <c r="F4">
        <f>+B104</f>
        <v>1087.3</v>
      </c>
      <c r="G4">
        <f>+B154</f>
        <v>1064.02</v>
      </c>
    </row>
    <row r="5" spans="1:7" x14ac:dyDescent="0.25">
      <c r="A5" t="s">
        <v>2</v>
      </c>
      <c r="B5">
        <f>+VALUE(LEFT(A5,9))</f>
        <v>1044.02</v>
      </c>
      <c r="D5">
        <f t="shared" ref="D5:D52" si="0">+B6</f>
        <v>1043.67</v>
      </c>
      <c r="E5">
        <f t="shared" ref="E5:E52" si="1">+B56</f>
        <v>1068.57</v>
      </c>
      <c r="F5">
        <f t="shared" ref="F5:F53" si="2">+B105</f>
        <v>1087.55</v>
      </c>
      <c r="G5">
        <f t="shared" ref="G5:G53" si="3">+B155</f>
        <v>1065.8399999999999</v>
      </c>
    </row>
    <row r="6" spans="1:7" x14ac:dyDescent="0.25">
      <c r="A6" t="s">
        <v>1</v>
      </c>
      <c r="B6">
        <f t="shared" ref="B6:B69" si="4">+VALUE(LEFT(A6,9))</f>
        <v>1043.67</v>
      </c>
      <c r="D6">
        <f t="shared" si="0"/>
        <v>1044.02</v>
      </c>
      <c r="E6">
        <f t="shared" si="1"/>
        <v>1066.75</v>
      </c>
      <c r="F6">
        <f t="shared" si="2"/>
        <v>1087.6600000000001</v>
      </c>
      <c r="G6">
        <f t="shared" si="3"/>
        <v>1064.02</v>
      </c>
    </row>
    <row r="7" spans="1:7" x14ac:dyDescent="0.25">
      <c r="A7" t="s">
        <v>2</v>
      </c>
      <c r="B7">
        <f t="shared" si="4"/>
        <v>1044.02</v>
      </c>
      <c r="D7">
        <f t="shared" si="0"/>
        <v>1043.67</v>
      </c>
      <c r="E7">
        <f t="shared" si="1"/>
        <v>1066.3900000000001</v>
      </c>
      <c r="F7">
        <f t="shared" si="2"/>
        <v>1089.48</v>
      </c>
      <c r="G7">
        <f t="shared" si="3"/>
        <v>1063.67</v>
      </c>
    </row>
    <row r="8" spans="1:7" x14ac:dyDescent="0.25">
      <c r="A8" t="s">
        <v>1</v>
      </c>
      <c r="B8">
        <f t="shared" si="4"/>
        <v>1043.67</v>
      </c>
      <c r="D8">
        <f t="shared" si="0"/>
        <v>1044.02</v>
      </c>
      <c r="E8">
        <f t="shared" si="1"/>
        <v>1092.52</v>
      </c>
      <c r="F8">
        <f t="shared" si="2"/>
        <v>1086.75</v>
      </c>
      <c r="G8">
        <f t="shared" si="3"/>
        <v>1088.8800000000001</v>
      </c>
    </row>
    <row r="9" spans="1:7" x14ac:dyDescent="0.25">
      <c r="A9" t="s">
        <v>2</v>
      </c>
      <c r="B9">
        <f t="shared" si="4"/>
        <v>1044.02</v>
      </c>
      <c r="D9">
        <f t="shared" si="0"/>
        <v>1043.67</v>
      </c>
      <c r="E9">
        <f t="shared" si="1"/>
        <v>1066.1300000000001</v>
      </c>
      <c r="F9">
        <f t="shared" si="2"/>
        <v>1087.3</v>
      </c>
      <c r="G9">
        <f t="shared" si="3"/>
        <v>1062.49</v>
      </c>
    </row>
    <row r="10" spans="1:7" x14ac:dyDescent="0.25">
      <c r="A10" t="s">
        <v>1</v>
      </c>
      <c r="B10">
        <f t="shared" si="4"/>
        <v>1043.67</v>
      </c>
      <c r="D10">
        <f t="shared" si="0"/>
        <v>1044.02</v>
      </c>
      <c r="E10">
        <f t="shared" si="1"/>
        <v>1037.53</v>
      </c>
      <c r="F10">
        <f t="shared" si="2"/>
        <v>1087.58</v>
      </c>
      <c r="G10">
        <f t="shared" si="3"/>
        <v>1063.67</v>
      </c>
    </row>
    <row r="11" spans="1:7" x14ac:dyDescent="0.25">
      <c r="A11" t="s">
        <v>2</v>
      </c>
      <c r="B11">
        <f t="shared" si="4"/>
        <v>1044.02</v>
      </c>
      <c r="D11">
        <f t="shared" si="0"/>
        <v>1043.67</v>
      </c>
      <c r="E11">
        <f t="shared" si="1"/>
        <v>1066.75</v>
      </c>
      <c r="F11">
        <f t="shared" si="2"/>
        <v>1086.75</v>
      </c>
      <c r="G11">
        <f t="shared" si="3"/>
        <v>1063.9100000000001</v>
      </c>
    </row>
    <row r="12" spans="1:7" x14ac:dyDescent="0.25">
      <c r="A12" t="s">
        <v>1</v>
      </c>
      <c r="B12">
        <f t="shared" si="4"/>
        <v>1043.67</v>
      </c>
      <c r="D12">
        <f t="shared" si="0"/>
        <v>1044.02</v>
      </c>
      <c r="E12">
        <f t="shared" si="1"/>
        <v>1066.75</v>
      </c>
      <c r="F12">
        <f t="shared" si="2"/>
        <v>1062.76</v>
      </c>
      <c r="G12">
        <f t="shared" si="3"/>
        <v>1064.02</v>
      </c>
    </row>
    <row r="13" spans="1:7" x14ac:dyDescent="0.25">
      <c r="A13" t="s">
        <v>2</v>
      </c>
      <c r="B13">
        <f t="shared" si="4"/>
        <v>1044.02</v>
      </c>
      <c r="D13">
        <f t="shared" si="0"/>
        <v>1044.02</v>
      </c>
      <c r="E13">
        <f t="shared" si="1"/>
        <v>1068.57</v>
      </c>
      <c r="F13">
        <f t="shared" si="2"/>
        <v>1086.6400000000001</v>
      </c>
      <c r="G13">
        <f t="shared" si="3"/>
        <v>1065.8399999999999</v>
      </c>
    </row>
    <row r="14" spans="1:7" x14ac:dyDescent="0.25">
      <c r="A14" t="s">
        <v>2</v>
      </c>
      <c r="B14">
        <f t="shared" si="4"/>
        <v>1044.02</v>
      </c>
      <c r="D14">
        <f t="shared" si="0"/>
        <v>1043.67</v>
      </c>
      <c r="E14">
        <f t="shared" si="1"/>
        <v>1066.75</v>
      </c>
      <c r="F14">
        <f t="shared" si="2"/>
        <v>1087.6600000000001</v>
      </c>
      <c r="G14">
        <f t="shared" si="3"/>
        <v>1064.02</v>
      </c>
    </row>
    <row r="15" spans="1:7" x14ac:dyDescent="0.25">
      <c r="A15" t="s">
        <v>1</v>
      </c>
      <c r="B15">
        <f t="shared" si="4"/>
        <v>1043.67</v>
      </c>
      <c r="D15">
        <f t="shared" si="0"/>
        <v>1044.02</v>
      </c>
      <c r="E15">
        <f t="shared" si="1"/>
        <v>1066.3900000000001</v>
      </c>
      <c r="F15">
        <f t="shared" si="2"/>
        <v>1089.48</v>
      </c>
      <c r="G15">
        <f t="shared" si="3"/>
        <v>1063.67</v>
      </c>
    </row>
    <row r="16" spans="1:7" x14ac:dyDescent="0.25">
      <c r="A16" t="s">
        <v>2</v>
      </c>
      <c r="B16">
        <f t="shared" si="4"/>
        <v>1044.02</v>
      </c>
      <c r="D16">
        <f t="shared" si="0"/>
        <v>1043.67</v>
      </c>
      <c r="E16">
        <f t="shared" si="1"/>
        <v>1092.52</v>
      </c>
      <c r="F16">
        <f t="shared" si="2"/>
        <v>1087.6600000000001</v>
      </c>
      <c r="G16">
        <f t="shared" si="3"/>
        <v>1088.8800000000001</v>
      </c>
    </row>
    <row r="17" spans="1:7" x14ac:dyDescent="0.25">
      <c r="A17" t="s">
        <v>1</v>
      </c>
      <c r="B17">
        <f t="shared" si="4"/>
        <v>1043.67</v>
      </c>
      <c r="D17">
        <f t="shared" si="0"/>
        <v>1044.02</v>
      </c>
      <c r="E17">
        <f t="shared" si="1"/>
        <v>1066.1300000000001</v>
      </c>
      <c r="F17">
        <f t="shared" si="2"/>
        <v>1087.3</v>
      </c>
      <c r="G17">
        <f t="shared" si="3"/>
        <v>1063.4000000000001</v>
      </c>
    </row>
    <row r="18" spans="1:7" x14ac:dyDescent="0.25">
      <c r="A18" t="s">
        <v>2</v>
      </c>
      <c r="B18">
        <f t="shared" si="4"/>
        <v>1044.02</v>
      </c>
      <c r="D18">
        <f t="shared" si="0"/>
        <v>1043.67</v>
      </c>
      <c r="E18">
        <f t="shared" si="1"/>
        <v>1125.75</v>
      </c>
      <c r="F18">
        <f t="shared" si="2"/>
        <v>1087.6300000000001</v>
      </c>
      <c r="G18">
        <f t="shared" si="3"/>
        <v>1063.67</v>
      </c>
    </row>
    <row r="19" spans="1:7" x14ac:dyDescent="0.25">
      <c r="A19" t="s">
        <v>1</v>
      </c>
      <c r="B19">
        <f t="shared" si="4"/>
        <v>1043.67</v>
      </c>
      <c r="D19">
        <f t="shared" si="0"/>
        <v>1044.02</v>
      </c>
      <c r="E19">
        <f t="shared" si="1"/>
        <v>1066.6400000000001</v>
      </c>
      <c r="F19">
        <f t="shared" si="2"/>
        <v>1087.6600000000001</v>
      </c>
      <c r="G19">
        <f t="shared" si="3"/>
        <v>1064</v>
      </c>
    </row>
    <row r="20" spans="1:7" x14ac:dyDescent="0.25">
      <c r="A20" t="s">
        <v>2</v>
      </c>
      <c r="B20">
        <f t="shared" si="4"/>
        <v>1044.02</v>
      </c>
      <c r="D20">
        <f t="shared" si="0"/>
        <v>1044.57</v>
      </c>
      <c r="E20">
        <f t="shared" si="1"/>
        <v>1066.75</v>
      </c>
      <c r="F20">
        <f t="shared" si="2"/>
        <v>1099.3900000000001</v>
      </c>
      <c r="G20">
        <f t="shared" si="3"/>
        <v>1064.02</v>
      </c>
    </row>
    <row r="21" spans="1:7" x14ac:dyDescent="0.25">
      <c r="A21" t="s">
        <v>26</v>
      </c>
      <c r="B21">
        <f t="shared" si="4"/>
        <v>1044.57</v>
      </c>
      <c r="D21">
        <f t="shared" si="0"/>
        <v>1044.02</v>
      </c>
      <c r="E21">
        <f t="shared" si="1"/>
        <v>1068.57</v>
      </c>
      <c r="F21">
        <f t="shared" si="2"/>
        <v>1087.55</v>
      </c>
      <c r="G21">
        <f t="shared" si="3"/>
        <v>1065.8399999999999</v>
      </c>
    </row>
    <row r="22" spans="1:7" x14ac:dyDescent="0.25">
      <c r="A22" t="s">
        <v>2</v>
      </c>
      <c r="B22">
        <f t="shared" si="4"/>
        <v>1044.02</v>
      </c>
      <c r="D22">
        <f t="shared" si="0"/>
        <v>1043.67</v>
      </c>
      <c r="E22">
        <f t="shared" si="1"/>
        <v>1066.75</v>
      </c>
      <c r="F22">
        <f t="shared" si="2"/>
        <v>1087.6600000000001</v>
      </c>
      <c r="G22">
        <f t="shared" si="3"/>
        <v>1064.02</v>
      </c>
    </row>
    <row r="23" spans="1:7" x14ac:dyDescent="0.25">
      <c r="A23" t="s">
        <v>1</v>
      </c>
      <c r="B23">
        <f t="shared" si="4"/>
        <v>1043.67</v>
      </c>
      <c r="D23">
        <f t="shared" si="0"/>
        <v>1044.02</v>
      </c>
      <c r="E23">
        <f t="shared" si="1"/>
        <v>1066.3900000000001</v>
      </c>
      <c r="F23">
        <f t="shared" si="2"/>
        <v>1089.48</v>
      </c>
      <c r="G23">
        <f t="shared" si="3"/>
        <v>1063.67</v>
      </c>
    </row>
    <row r="24" spans="1:7" x14ac:dyDescent="0.25">
      <c r="A24" t="s">
        <v>2</v>
      </c>
      <c r="B24">
        <f t="shared" si="4"/>
        <v>1044.02</v>
      </c>
      <c r="D24">
        <f t="shared" si="0"/>
        <v>1043.67</v>
      </c>
      <c r="E24">
        <f t="shared" si="1"/>
        <v>1092.52</v>
      </c>
      <c r="F24">
        <f t="shared" si="2"/>
        <v>1087.6600000000001</v>
      </c>
      <c r="G24">
        <f t="shared" si="3"/>
        <v>1063.95</v>
      </c>
    </row>
    <row r="25" spans="1:7" x14ac:dyDescent="0.25">
      <c r="A25" t="s">
        <v>1</v>
      </c>
      <c r="B25">
        <f t="shared" si="4"/>
        <v>1043.67</v>
      </c>
      <c r="D25">
        <f t="shared" si="0"/>
        <v>1044.02</v>
      </c>
      <c r="E25">
        <f t="shared" si="1"/>
        <v>1066.1300000000001</v>
      </c>
      <c r="F25">
        <f t="shared" si="2"/>
        <v>1087.3</v>
      </c>
      <c r="G25">
        <f t="shared" si="3"/>
        <v>1064.02</v>
      </c>
    </row>
    <row r="26" spans="1:7" x14ac:dyDescent="0.25">
      <c r="A26" t="s">
        <v>2</v>
      </c>
      <c r="B26">
        <f t="shared" si="4"/>
        <v>1044.02</v>
      </c>
      <c r="D26">
        <f t="shared" si="0"/>
        <v>1043.67</v>
      </c>
      <c r="E26">
        <f t="shared" si="1"/>
        <v>1066.3900000000001</v>
      </c>
      <c r="F26">
        <f t="shared" si="2"/>
        <v>1088.8800000000001</v>
      </c>
      <c r="G26">
        <f t="shared" si="3"/>
        <v>1064.58</v>
      </c>
    </row>
    <row r="27" spans="1:7" x14ac:dyDescent="0.25">
      <c r="A27" t="s">
        <v>1</v>
      </c>
      <c r="B27">
        <f t="shared" si="4"/>
        <v>1043.67</v>
      </c>
      <c r="D27">
        <f t="shared" si="0"/>
        <v>1044.02</v>
      </c>
      <c r="E27">
        <f t="shared" si="1"/>
        <v>1066.72</v>
      </c>
      <c r="F27">
        <f t="shared" si="2"/>
        <v>1087.03</v>
      </c>
      <c r="G27">
        <f t="shared" si="3"/>
        <v>1063.9100000000001</v>
      </c>
    </row>
    <row r="28" spans="1:7" x14ac:dyDescent="0.25">
      <c r="A28" t="s">
        <v>2</v>
      </c>
      <c r="B28">
        <f t="shared" si="4"/>
        <v>1044.02</v>
      </c>
      <c r="D28">
        <f t="shared" si="0"/>
        <v>1043.67</v>
      </c>
      <c r="E28">
        <f t="shared" si="1"/>
        <v>1066.75</v>
      </c>
      <c r="F28">
        <f t="shared" si="2"/>
        <v>1087.3</v>
      </c>
      <c r="G28">
        <f t="shared" si="3"/>
        <v>1064.02</v>
      </c>
    </row>
    <row r="29" spans="1:7" x14ac:dyDescent="0.25">
      <c r="A29" t="s">
        <v>1</v>
      </c>
      <c r="B29">
        <f t="shared" si="4"/>
        <v>1043.67</v>
      </c>
      <c r="D29">
        <f t="shared" si="0"/>
        <v>1044.02</v>
      </c>
      <c r="E29">
        <f t="shared" si="1"/>
        <v>1068.57</v>
      </c>
      <c r="F29">
        <f t="shared" si="2"/>
        <v>1063.0899999999999</v>
      </c>
      <c r="G29">
        <f t="shared" si="3"/>
        <v>1065.8399999999999</v>
      </c>
    </row>
    <row r="30" spans="1:7" x14ac:dyDescent="0.25">
      <c r="A30" t="s">
        <v>2</v>
      </c>
      <c r="B30">
        <f t="shared" si="4"/>
        <v>1044.02</v>
      </c>
      <c r="D30">
        <f t="shared" si="0"/>
        <v>1043.67</v>
      </c>
      <c r="E30">
        <f t="shared" si="1"/>
        <v>1066.75</v>
      </c>
      <c r="F30">
        <f t="shared" si="2"/>
        <v>1087.6600000000001</v>
      </c>
      <c r="G30">
        <f t="shared" si="3"/>
        <v>1064.93</v>
      </c>
    </row>
    <row r="31" spans="1:7" x14ac:dyDescent="0.25">
      <c r="A31" t="s">
        <v>1</v>
      </c>
      <c r="B31">
        <f t="shared" si="4"/>
        <v>1043.67</v>
      </c>
      <c r="D31">
        <f t="shared" si="0"/>
        <v>1044.02</v>
      </c>
      <c r="E31">
        <f t="shared" si="1"/>
        <v>1066.3900000000001</v>
      </c>
      <c r="F31">
        <f t="shared" si="2"/>
        <v>1089.48</v>
      </c>
      <c r="G31">
        <f t="shared" si="3"/>
        <v>1064.58</v>
      </c>
    </row>
    <row r="32" spans="1:7" x14ac:dyDescent="0.25">
      <c r="A32" t="s">
        <v>2</v>
      </c>
      <c r="B32">
        <f t="shared" si="4"/>
        <v>1044.02</v>
      </c>
      <c r="D32">
        <f t="shared" si="0"/>
        <v>1043.67</v>
      </c>
      <c r="E32">
        <f t="shared" si="1"/>
        <v>1066.67</v>
      </c>
      <c r="F32">
        <f t="shared" si="2"/>
        <v>1087.6600000000001</v>
      </c>
      <c r="G32">
        <f t="shared" si="3"/>
        <v>1089.79</v>
      </c>
    </row>
    <row r="33" spans="1:7" x14ac:dyDescent="0.25">
      <c r="A33" t="s">
        <v>1</v>
      </c>
      <c r="B33">
        <f t="shared" si="4"/>
        <v>1043.67</v>
      </c>
      <c r="D33">
        <f t="shared" si="0"/>
        <v>1044.02</v>
      </c>
      <c r="E33">
        <f t="shared" si="1"/>
        <v>1066.75</v>
      </c>
      <c r="F33">
        <f t="shared" si="2"/>
        <v>1087.3</v>
      </c>
      <c r="G33">
        <f t="shared" si="3"/>
        <v>1063.4000000000001</v>
      </c>
    </row>
    <row r="34" spans="1:7" x14ac:dyDescent="0.25">
      <c r="A34" t="s">
        <v>2</v>
      </c>
      <c r="B34">
        <f t="shared" si="4"/>
        <v>1044.02</v>
      </c>
      <c r="D34">
        <f t="shared" si="0"/>
        <v>1043.67</v>
      </c>
      <c r="E34">
        <f t="shared" si="1"/>
        <v>1066.3900000000001</v>
      </c>
      <c r="F34">
        <f t="shared" si="2"/>
        <v>1088.8800000000001</v>
      </c>
      <c r="G34">
        <f t="shared" si="3"/>
        <v>1064.58</v>
      </c>
    </row>
    <row r="35" spans="1:7" x14ac:dyDescent="0.25">
      <c r="A35" t="s">
        <v>1</v>
      </c>
      <c r="B35">
        <f t="shared" si="4"/>
        <v>1043.67</v>
      </c>
      <c r="D35">
        <f t="shared" si="0"/>
        <v>1044.02</v>
      </c>
      <c r="E35">
        <f t="shared" si="1"/>
        <v>1066.6400000000001</v>
      </c>
      <c r="F35">
        <f t="shared" si="2"/>
        <v>1087.03</v>
      </c>
      <c r="G35">
        <f t="shared" si="3"/>
        <v>1063.8399999999999</v>
      </c>
    </row>
    <row r="36" spans="1:7" x14ac:dyDescent="0.25">
      <c r="A36" t="s">
        <v>2</v>
      </c>
      <c r="B36">
        <f t="shared" si="4"/>
        <v>1044.02</v>
      </c>
      <c r="D36">
        <f t="shared" si="0"/>
        <v>1043.67</v>
      </c>
      <c r="E36">
        <f t="shared" si="1"/>
        <v>1066.75</v>
      </c>
      <c r="F36">
        <f t="shared" si="2"/>
        <v>1087.3</v>
      </c>
      <c r="G36">
        <f t="shared" si="3"/>
        <v>1064.02</v>
      </c>
    </row>
    <row r="37" spans="1:7" x14ac:dyDescent="0.25">
      <c r="A37" t="s">
        <v>1</v>
      </c>
      <c r="B37">
        <f t="shared" si="4"/>
        <v>1043.67</v>
      </c>
      <c r="D37">
        <f t="shared" si="0"/>
        <v>1044.02</v>
      </c>
      <c r="E37">
        <f t="shared" si="1"/>
        <v>1068.57</v>
      </c>
      <c r="F37">
        <f t="shared" si="2"/>
        <v>1086.73</v>
      </c>
      <c r="G37">
        <f t="shared" si="3"/>
        <v>1065.8399999999999</v>
      </c>
    </row>
    <row r="38" spans="1:7" x14ac:dyDescent="0.25">
      <c r="A38" t="s">
        <v>2</v>
      </c>
      <c r="B38">
        <f t="shared" si="4"/>
        <v>1044.02</v>
      </c>
      <c r="D38">
        <f t="shared" si="0"/>
        <v>1044.02</v>
      </c>
      <c r="E38">
        <f t="shared" si="1"/>
        <v>1066.75</v>
      </c>
      <c r="F38">
        <f t="shared" si="2"/>
        <v>1087.6600000000001</v>
      </c>
      <c r="G38">
        <f t="shared" si="3"/>
        <v>1064.02</v>
      </c>
    </row>
    <row r="39" spans="1:7" x14ac:dyDescent="0.25">
      <c r="A39" t="s">
        <v>2</v>
      </c>
      <c r="B39">
        <f t="shared" si="4"/>
        <v>1044.02</v>
      </c>
      <c r="D39">
        <f t="shared" si="0"/>
        <v>1043.67</v>
      </c>
      <c r="E39">
        <f t="shared" si="1"/>
        <v>1066.3900000000001</v>
      </c>
      <c r="F39">
        <f t="shared" si="2"/>
        <v>1089.48</v>
      </c>
      <c r="G39">
        <f t="shared" si="3"/>
        <v>1063.67</v>
      </c>
    </row>
    <row r="40" spans="1:7" x14ac:dyDescent="0.25">
      <c r="A40" t="s">
        <v>1</v>
      </c>
      <c r="B40">
        <f t="shared" si="4"/>
        <v>1043.67</v>
      </c>
      <c r="D40">
        <f t="shared" si="0"/>
        <v>1044.02</v>
      </c>
      <c r="E40">
        <f t="shared" si="1"/>
        <v>1066.72</v>
      </c>
      <c r="F40">
        <f t="shared" si="2"/>
        <v>1087.6600000000001</v>
      </c>
      <c r="G40">
        <f t="shared" si="3"/>
        <v>1063.0899999999999</v>
      </c>
    </row>
    <row r="41" spans="1:7" x14ac:dyDescent="0.25">
      <c r="A41" t="s">
        <v>2</v>
      </c>
      <c r="B41">
        <f t="shared" si="4"/>
        <v>1044.02</v>
      </c>
      <c r="D41">
        <f t="shared" si="0"/>
        <v>1043.67</v>
      </c>
      <c r="E41">
        <f t="shared" si="1"/>
        <v>1066.75</v>
      </c>
      <c r="F41">
        <f t="shared" si="2"/>
        <v>1087.3</v>
      </c>
      <c r="G41">
        <f t="shared" si="3"/>
        <v>1063.1099999999999</v>
      </c>
    </row>
    <row r="42" spans="1:7" x14ac:dyDescent="0.25">
      <c r="A42" t="s">
        <v>1</v>
      </c>
      <c r="B42">
        <f t="shared" si="4"/>
        <v>1043.67</v>
      </c>
      <c r="D42">
        <f t="shared" si="0"/>
        <v>1044.02</v>
      </c>
      <c r="E42">
        <f t="shared" si="1"/>
        <v>1066.3900000000001</v>
      </c>
      <c r="F42">
        <f t="shared" si="2"/>
        <v>1087.6300000000001</v>
      </c>
      <c r="G42">
        <f t="shared" si="3"/>
        <v>1063.67</v>
      </c>
    </row>
    <row r="43" spans="1:7" x14ac:dyDescent="0.25">
      <c r="A43" t="s">
        <v>2</v>
      </c>
      <c r="B43">
        <f t="shared" si="4"/>
        <v>1044.02</v>
      </c>
      <c r="D43">
        <f t="shared" si="0"/>
        <v>1043.67</v>
      </c>
      <c r="E43">
        <f t="shared" si="1"/>
        <v>1066.75</v>
      </c>
      <c r="F43">
        <f t="shared" si="2"/>
        <v>1087.6600000000001</v>
      </c>
      <c r="G43">
        <f t="shared" si="3"/>
        <v>1064.02</v>
      </c>
    </row>
    <row r="44" spans="1:7" x14ac:dyDescent="0.25">
      <c r="A44" t="s">
        <v>1</v>
      </c>
      <c r="B44">
        <f t="shared" si="4"/>
        <v>1043.67</v>
      </c>
      <c r="D44">
        <f t="shared" si="0"/>
        <v>1044.02</v>
      </c>
      <c r="E44">
        <f t="shared" si="1"/>
        <v>1066.75</v>
      </c>
      <c r="F44">
        <f t="shared" si="2"/>
        <v>1099.3900000000001</v>
      </c>
      <c r="G44">
        <f t="shared" si="3"/>
        <v>1064.02</v>
      </c>
    </row>
    <row r="45" spans="1:7" x14ac:dyDescent="0.25">
      <c r="A45" t="s">
        <v>2</v>
      </c>
      <c r="B45">
        <f t="shared" si="4"/>
        <v>1044.02</v>
      </c>
      <c r="D45">
        <f t="shared" si="0"/>
        <v>1043.67</v>
      </c>
      <c r="E45">
        <f t="shared" si="1"/>
        <v>1067.6600000000001</v>
      </c>
      <c r="F45">
        <f t="shared" si="2"/>
        <v>1087.6600000000001</v>
      </c>
      <c r="G45">
        <f t="shared" si="3"/>
        <v>1065.8399999999999</v>
      </c>
    </row>
    <row r="46" spans="1:7" x14ac:dyDescent="0.25">
      <c r="A46" t="s">
        <v>1</v>
      </c>
      <c r="B46">
        <f t="shared" si="4"/>
        <v>1043.67</v>
      </c>
      <c r="D46">
        <f t="shared" si="0"/>
        <v>1044.02</v>
      </c>
      <c r="E46">
        <f t="shared" si="1"/>
        <v>1066.75</v>
      </c>
      <c r="F46">
        <f t="shared" si="2"/>
        <v>1087.6600000000001</v>
      </c>
      <c r="G46">
        <f t="shared" si="3"/>
        <v>1064.02</v>
      </c>
    </row>
    <row r="47" spans="1:7" x14ac:dyDescent="0.25">
      <c r="A47" t="s">
        <v>2</v>
      </c>
      <c r="B47">
        <f t="shared" si="4"/>
        <v>1044.02</v>
      </c>
      <c r="D47">
        <f t="shared" si="0"/>
        <v>1043.67</v>
      </c>
      <c r="E47">
        <f t="shared" si="1"/>
        <v>1066.3900000000001</v>
      </c>
      <c r="F47">
        <f t="shared" si="2"/>
        <v>1089.48</v>
      </c>
      <c r="G47">
        <f t="shared" si="3"/>
        <v>1063.67</v>
      </c>
    </row>
    <row r="48" spans="1:7" x14ac:dyDescent="0.25">
      <c r="A48" t="s">
        <v>1</v>
      </c>
      <c r="B48">
        <f t="shared" si="4"/>
        <v>1043.67</v>
      </c>
      <c r="D48">
        <f t="shared" si="0"/>
        <v>1044.02</v>
      </c>
      <c r="E48">
        <f t="shared" si="1"/>
        <v>1040.75</v>
      </c>
      <c r="F48">
        <f t="shared" si="2"/>
        <v>1087.6600000000001</v>
      </c>
      <c r="G48">
        <f t="shared" si="3"/>
        <v>1064</v>
      </c>
    </row>
    <row r="49" spans="1:7" x14ac:dyDescent="0.25">
      <c r="A49" t="s">
        <v>2</v>
      </c>
      <c r="B49">
        <f t="shared" si="4"/>
        <v>1044.02</v>
      </c>
      <c r="D49">
        <f t="shared" si="0"/>
        <v>1043.67</v>
      </c>
      <c r="E49">
        <f t="shared" si="1"/>
        <v>1066.75</v>
      </c>
      <c r="F49">
        <f t="shared" si="2"/>
        <v>1087.3</v>
      </c>
      <c r="G49">
        <f t="shared" si="3"/>
        <v>1064.02</v>
      </c>
    </row>
    <row r="50" spans="1:7" x14ac:dyDescent="0.25">
      <c r="A50" t="s">
        <v>1</v>
      </c>
      <c r="B50">
        <f t="shared" si="4"/>
        <v>1043.67</v>
      </c>
      <c r="D50">
        <f t="shared" si="0"/>
        <v>1044.02</v>
      </c>
      <c r="E50">
        <f t="shared" si="1"/>
        <v>1066.3900000000001</v>
      </c>
      <c r="F50">
        <f t="shared" si="2"/>
        <v>1086.72</v>
      </c>
      <c r="G50">
        <f t="shared" si="3"/>
        <v>1033.9000000000001</v>
      </c>
    </row>
    <row r="51" spans="1:7" x14ac:dyDescent="0.25">
      <c r="A51" t="s">
        <v>2</v>
      </c>
      <c r="B51">
        <f t="shared" si="4"/>
        <v>1044.02</v>
      </c>
      <c r="D51">
        <f t="shared" si="0"/>
        <v>1043.67</v>
      </c>
      <c r="E51">
        <f t="shared" si="1"/>
        <v>1066.67</v>
      </c>
      <c r="F51">
        <f t="shared" si="2"/>
        <v>1086.75</v>
      </c>
      <c r="G51">
        <f t="shared" si="3"/>
        <v>1064.02</v>
      </c>
    </row>
    <row r="52" spans="1:7" x14ac:dyDescent="0.25">
      <c r="A52" t="s">
        <v>1</v>
      </c>
      <c r="B52">
        <f t="shared" si="4"/>
        <v>1043.67</v>
      </c>
      <c r="D52">
        <f t="shared" si="0"/>
        <v>1044.02</v>
      </c>
      <c r="E52">
        <f t="shared" si="1"/>
        <v>1065.8399999999999</v>
      </c>
      <c r="F52">
        <f t="shared" si="2"/>
        <v>1074.8499999999999</v>
      </c>
      <c r="G52">
        <f t="shared" si="3"/>
        <v>1064.02</v>
      </c>
    </row>
    <row r="53" spans="1:7" x14ac:dyDescent="0.25">
      <c r="A53" t="s">
        <v>2</v>
      </c>
      <c r="B53">
        <f t="shared" si="4"/>
        <v>1044.02</v>
      </c>
      <c r="D53">
        <f>+B54</f>
        <v>1043.67</v>
      </c>
      <c r="F53">
        <f t="shared" si="2"/>
        <v>1086.6400000000001</v>
      </c>
      <c r="G53">
        <f t="shared" si="3"/>
        <v>1065.8399999999999</v>
      </c>
    </row>
    <row r="54" spans="1:7" x14ac:dyDescent="0.25">
      <c r="A54" t="s">
        <v>1</v>
      </c>
      <c r="B54">
        <f t="shared" si="4"/>
        <v>1043.67</v>
      </c>
      <c r="C54" t="s">
        <v>23</v>
      </c>
      <c r="D54">
        <f>+AVERAGE(D4:D53)</f>
        <v>1043.8699999999994</v>
      </c>
      <c r="E54">
        <f t="shared" ref="E54:G54" si="5">+AVERAGE(E4:E53)</f>
        <v>1068.4702040816326</v>
      </c>
      <c r="F54">
        <f t="shared" si="5"/>
        <v>1086.9208000000006</v>
      </c>
      <c r="G54">
        <f t="shared" si="5"/>
        <v>1065.0755999999992</v>
      </c>
    </row>
    <row r="55" spans="1:7" x14ac:dyDescent="0.25">
      <c r="A55" t="s">
        <v>4</v>
      </c>
      <c r="B55">
        <f t="shared" si="4"/>
        <v>1066.75</v>
      </c>
      <c r="C55" t="s">
        <v>25</v>
      </c>
      <c r="D55">
        <f>+_xlfn.MODE.SNGL(D4:D53)</f>
        <v>1044.02</v>
      </c>
      <c r="E55">
        <f t="shared" ref="E55:G55" si="6">+_xlfn.MODE.SNGL(E4:E53)</f>
        <v>1066.75</v>
      </c>
      <c r="F55">
        <f t="shared" si="6"/>
        <v>1087.6600000000001</v>
      </c>
      <c r="G55">
        <f t="shared" si="6"/>
        <v>1064.02</v>
      </c>
    </row>
    <row r="56" spans="1:7" x14ac:dyDescent="0.25">
      <c r="A56" t="s">
        <v>5</v>
      </c>
      <c r="B56">
        <f t="shared" si="4"/>
        <v>1068.57</v>
      </c>
      <c r="C56" t="s">
        <v>401</v>
      </c>
      <c r="D56" s="2">
        <f>+MEDIAN(D4:D53)</f>
        <v>1044.02</v>
      </c>
      <c r="E56" s="2">
        <f t="shared" ref="E56:G56" si="7">+MEDIAN(E4:E53)</f>
        <v>1066.75</v>
      </c>
      <c r="F56" s="2">
        <f t="shared" si="7"/>
        <v>1087.6300000000001</v>
      </c>
      <c r="G56" s="2">
        <f t="shared" si="7"/>
        <v>1064.02</v>
      </c>
    </row>
    <row r="57" spans="1:7" x14ac:dyDescent="0.25">
      <c r="A57" t="s">
        <v>4</v>
      </c>
      <c r="B57">
        <f t="shared" si="4"/>
        <v>1066.75</v>
      </c>
      <c r="C57" t="s">
        <v>24</v>
      </c>
      <c r="D57">
        <f>+_xlfn.STDEV.S(D4:D53)</f>
        <v>0.20177781274031917</v>
      </c>
      <c r="E57">
        <f t="shared" ref="E57:G57" si="8">+_xlfn.STDEV.S(E4:E53)</f>
        <v>11.97114351433547</v>
      </c>
      <c r="F57">
        <f t="shared" si="8"/>
        <v>5.8323751034153357</v>
      </c>
      <c r="G57">
        <f t="shared" si="8"/>
        <v>7.5355384299047552</v>
      </c>
    </row>
    <row r="58" spans="1:7" x14ac:dyDescent="0.25">
      <c r="A58" t="s">
        <v>9</v>
      </c>
      <c r="B58">
        <f t="shared" si="4"/>
        <v>1066.3900000000001</v>
      </c>
    </row>
    <row r="59" spans="1:7" x14ac:dyDescent="0.25">
      <c r="A59" t="s">
        <v>7</v>
      </c>
      <c r="B59">
        <f t="shared" si="4"/>
        <v>1092.52</v>
      </c>
      <c r="C59" t="s">
        <v>485</v>
      </c>
      <c r="D59">
        <f>+$B$3/$B$2</f>
        <v>8.4682998524506642E-4</v>
      </c>
      <c r="E59">
        <f>+$B$3/$B$2</f>
        <v>8.4682998524506642E-4</v>
      </c>
      <c r="F59">
        <f>+B4/B2</f>
        <v>8.5257120548401608E-4</v>
      </c>
      <c r="G59">
        <v>8.5257120548401608E-4</v>
      </c>
    </row>
    <row r="60" spans="1:7" x14ac:dyDescent="0.25">
      <c r="A60" t="s">
        <v>8</v>
      </c>
      <c r="B60">
        <f t="shared" si="4"/>
        <v>1066.1300000000001</v>
      </c>
      <c r="C60" t="s">
        <v>488</v>
      </c>
      <c r="D60" s="5">
        <f>+D56/1000000-D59</f>
        <v>1.9719001475493347E-4</v>
      </c>
      <c r="E60" s="5">
        <f t="shared" ref="E60:G60" si="9">+E56/1000000-E59</f>
        <v>2.1992001475493357E-4</v>
      </c>
      <c r="F60" s="5">
        <f t="shared" si="9"/>
        <v>2.3505879451598394E-4</v>
      </c>
      <c r="G60" s="5">
        <f t="shared" si="9"/>
        <v>2.1144879451598386E-4</v>
      </c>
    </row>
    <row r="61" spans="1:7" x14ac:dyDescent="0.25">
      <c r="A61" t="s">
        <v>467</v>
      </c>
      <c r="B61">
        <f t="shared" si="4"/>
        <v>1037.53</v>
      </c>
    </row>
    <row r="62" spans="1:7" x14ac:dyDescent="0.25">
      <c r="A62" t="s">
        <v>4</v>
      </c>
      <c r="B62">
        <f t="shared" si="4"/>
        <v>1066.75</v>
      </c>
    </row>
    <row r="63" spans="1:7" x14ac:dyDescent="0.25">
      <c r="A63" t="s">
        <v>4</v>
      </c>
      <c r="B63">
        <f t="shared" si="4"/>
        <v>1066.75</v>
      </c>
    </row>
    <row r="64" spans="1:7" x14ac:dyDescent="0.25">
      <c r="A64" t="s">
        <v>5</v>
      </c>
      <c r="B64">
        <f t="shared" si="4"/>
        <v>1068.57</v>
      </c>
    </row>
    <row r="65" spans="1:2" x14ac:dyDescent="0.25">
      <c r="A65" t="s">
        <v>4</v>
      </c>
      <c r="B65">
        <f t="shared" si="4"/>
        <v>1066.75</v>
      </c>
    </row>
    <row r="66" spans="1:2" x14ac:dyDescent="0.25">
      <c r="A66" t="s">
        <v>9</v>
      </c>
      <c r="B66">
        <f t="shared" si="4"/>
        <v>1066.3900000000001</v>
      </c>
    </row>
    <row r="67" spans="1:2" x14ac:dyDescent="0.25">
      <c r="A67" t="s">
        <v>7</v>
      </c>
      <c r="B67">
        <f t="shared" si="4"/>
        <v>1092.52</v>
      </c>
    </row>
    <row r="68" spans="1:2" x14ac:dyDescent="0.25">
      <c r="A68" t="s">
        <v>8</v>
      </c>
      <c r="B68">
        <f t="shared" si="4"/>
        <v>1066.1300000000001</v>
      </c>
    </row>
    <row r="69" spans="1:2" x14ac:dyDescent="0.25">
      <c r="A69" t="s">
        <v>468</v>
      </c>
      <c r="B69">
        <f t="shared" si="4"/>
        <v>1125.75</v>
      </c>
    </row>
    <row r="70" spans="1:2" x14ac:dyDescent="0.25">
      <c r="A70" t="s">
        <v>469</v>
      </c>
      <c r="B70">
        <f t="shared" ref="B70:B133" si="10">+VALUE(LEFT(A70,9))</f>
        <v>1066.6400000000001</v>
      </c>
    </row>
    <row r="71" spans="1:2" x14ac:dyDescent="0.25">
      <c r="A71" t="s">
        <v>4</v>
      </c>
      <c r="B71">
        <f t="shared" si="10"/>
        <v>1066.75</v>
      </c>
    </row>
    <row r="72" spans="1:2" x14ac:dyDescent="0.25">
      <c r="A72" t="s">
        <v>5</v>
      </c>
      <c r="B72">
        <f t="shared" si="10"/>
        <v>1068.57</v>
      </c>
    </row>
    <row r="73" spans="1:2" x14ac:dyDescent="0.25">
      <c r="A73" t="s">
        <v>4</v>
      </c>
      <c r="B73">
        <f t="shared" si="10"/>
        <v>1066.75</v>
      </c>
    </row>
    <row r="74" spans="1:2" x14ac:dyDescent="0.25">
      <c r="A74" t="s">
        <v>9</v>
      </c>
      <c r="B74">
        <f t="shared" si="10"/>
        <v>1066.3900000000001</v>
      </c>
    </row>
    <row r="75" spans="1:2" x14ac:dyDescent="0.25">
      <c r="A75" t="s">
        <v>7</v>
      </c>
      <c r="B75">
        <f t="shared" si="10"/>
        <v>1092.52</v>
      </c>
    </row>
    <row r="76" spans="1:2" x14ac:dyDescent="0.25">
      <c r="A76" t="s">
        <v>8</v>
      </c>
      <c r="B76">
        <f t="shared" si="10"/>
        <v>1066.1300000000001</v>
      </c>
    </row>
    <row r="77" spans="1:2" x14ac:dyDescent="0.25">
      <c r="A77" t="s">
        <v>9</v>
      </c>
      <c r="B77">
        <f t="shared" si="10"/>
        <v>1066.3900000000001</v>
      </c>
    </row>
    <row r="78" spans="1:2" x14ac:dyDescent="0.25">
      <c r="A78" t="s">
        <v>6</v>
      </c>
      <c r="B78">
        <f t="shared" si="10"/>
        <v>1066.72</v>
      </c>
    </row>
    <row r="79" spans="1:2" x14ac:dyDescent="0.25">
      <c r="A79" t="s">
        <v>4</v>
      </c>
      <c r="B79">
        <f t="shared" si="10"/>
        <v>1066.75</v>
      </c>
    </row>
    <row r="80" spans="1:2" x14ac:dyDescent="0.25">
      <c r="A80" t="s">
        <v>5</v>
      </c>
      <c r="B80">
        <f t="shared" si="10"/>
        <v>1068.57</v>
      </c>
    </row>
    <row r="81" spans="1:2" x14ac:dyDescent="0.25">
      <c r="A81" t="s">
        <v>4</v>
      </c>
      <c r="B81">
        <f t="shared" si="10"/>
        <v>1066.75</v>
      </c>
    </row>
    <row r="82" spans="1:2" x14ac:dyDescent="0.25">
      <c r="A82" t="s">
        <v>9</v>
      </c>
      <c r="B82">
        <f t="shared" si="10"/>
        <v>1066.3900000000001</v>
      </c>
    </row>
    <row r="83" spans="1:2" x14ac:dyDescent="0.25">
      <c r="A83" t="s">
        <v>44</v>
      </c>
      <c r="B83">
        <f t="shared" si="10"/>
        <v>1066.67</v>
      </c>
    </row>
    <row r="84" spans="1:2" x14ac:dyDescent="0.25">
      <c r="A84" t="s">
        <v>4</v>
      </c>
      <c r="B84">
        <f t="shared" si="10"/>
        <v>1066.75</v>
      </c>
    </row>
    <row r="85" spans="1:2" x14ac:dyDescent="0.25">
      <c r="A85" t="s">
        <v>9</v>
      </c>
      <c r="B85">
        <f t="shared" si="10"/>
        <v>1066.3900000000001</v>
      </c>
    </row>
    <row r="86" spans="1:2" x14ac:dyDescent="0.25">
      <c r="A86" t="s">
        <v>469</v>
      </c>
      <c r="B86">
        <f t="shared" si="10"/>
        <v>1066.6400000000001</v>
      </c>
    </row>
    <row r="87" spans="1:2" x14ac:dyDescent="0.25">
      <c r="A87" t="s">
        <v>4</v>
      </c>
      <c r="B87">
        <f t="shared" si="10"/>
        <v>1066.75</v>
      </c>
    </row>
    <row r="88" spans="1:2" x14ac:dyDescent="0.25">
      <c r="A88" t="s">
        <v>5</v>
      </c>
      <c r="B88">
        <f t="shared" si="10"/>
        <v>1068.57</v>
      </c>
    </row>
    <row r="89" spans="1:2" x14ac:dyDescent="0.25">
      <c r="A89" t="s">
        <v>4</v>
      </c>
      <c r="B89">
        <f t="shared" si="10"/>
        <v>1066.75</v>
      </c>
    </row>
    <row r="90" spans="1:2" x14ac:dyDescent="0.25">
      <c r="A90" t="s">
        <v>9</v>
      </c>
      <c r="B90">
        <f t="shared" si="10"/>
        <v>1066.3900000000001</v>
      </c>
    </row>
    <row r="91" spans="1:2" x14ac:dyDescent="0.25">
      <c r="A91" t="s">
        <v>6</v>
      </c>
      <c r="B91">
        <f t="shared" si="10"/>
        <v>1066.72</v>
      </c>
    </row>
    <row r="92" spans="1:2" x14ac:dyDescent="0.25">
      <c r="A92" t="s">
        <v>4</v>
      </c>
      <c r="B92">
        <f t="shared" si="10"/>
        <v>1066.75</v>
      </c>
    </row>
    <row r="93" spans="1:2" x14ac:dyDescent="0.25">
      <c r="A93" t="s">
        <v>9</v>
      </c>
      <c r="B93">
        <f t="shared" si="10"/>
        <v>1066.3900000000001</v>
      </c>
    </row>
    <row r="94" spans="1:2" x14ac:dyDescent="0.25">
      <c r="A94" t="s">
        <v>4</v>
      </c>
      <c r="B94">
        <f t="shared" si="10"/>
        <v>1066.75</v>
      </c>
    </row>
    <row r="95" spans="1:2" x14ac:dyDescent="0.25">
      <c r="A95" t="s">
        <v>4</v>
      </c>
      <c r="B95">
        <f t="shared" si="10"/>
        <v>1066.75</v>
      </c>
    </row>
    <row r="96" spans="1:2" x14ac:dyDescent="0.25">
      <c r="A96" t="s">
        <v>37</v>
      </c>
      <c r="B96">
        <f t="shared" si="10"/>
        <v>1067.6600000000001</v>
      </c>
    </row>
    <row r="97" spans="1:2" x14ac:dyDescent="0.25">
      <c r="A97" t="s">
        <v>4</v>
      </c>
      <c r="B97">
        <f t="shared" si="10"/>
        <v>1066.75</v>
      </c>
    </row>
    <row r="98" spans="1:2" x14ac:dyDescent="0.25">
      <c r="A98" t="s">
        <v>9</v>
      </c>
      <c r="B98">
        <f t="shared" si="10"/>
        <v>1066.3900000000001</v>
      </c>
    </row>
    <row r="99" spans="1:2" x14ac:dyDescent="0.25">
      <c r="A99" t="s">
        <v>48</v>
      </c>
      <c r="B99">
        <f t="shared" si="10"/>
        <v>1040.75</v>
      </c>
    </row>
    <row r="100" spans="1:2" x14ac:dyDescent="0.25">
      <c r="A100" t="s">
        <v>4</v>
      </c>
      <c r="B100">
        <f t="shared" si="10"/>
        <v>1066.75</v>
      </c>
    </row>
    <row r="101" spans="1:2" x14ac:dyDescent="0.25">
      <c r="A101" t="s">
        <v>9</v>
      </c>
      <c r="B101">
        <f t="shared" si="10"/>
        <v>1066.3900000000001</v>
      </c>
    </row>
    <row r="102" spans="1:2" x14ac:dyDescent="0.25">
      <c r="A102" t="s">
        <v>44</v>
      </c>
      <c r="B102">
        <f t="shared" si="10"/>
        <v>1066.67</v>
      </c>
    </row>
    <row r="103" spans="1:2" x14ac:dyDescent="0.25">
      <c r="A103" t="s">
        <v>83</v>
      </c>
      <c r="B103">
        <f t="shared" si="10"/>
        <v>1065.8399999999999</v>
      </c>
    </row>
    <row r="104" spans="1:2" x14ac:dyDescent="0.25">
      <c r="A104" t="s">
        <v>470</v>
      </c>
      <c r="B104">
        <f t="shared" si="10"/>
        <v>1087.3</v>
      </c>
    </row>
    <row r="105" spans="1:2" x14ac:dyDescent="0.25">
      <c r="A105" t="s">
        <v>471</v>
      </c>
      <c r="B105">
        <f t="shared" si="10"/>
        <v>1087.55</v>
      </c>
    </row>
    <row r="106" spans="1:2" x14ac:dyDescent="0.25">
      <c r="A106" t="s">
        <v>10</v>
      </c>
      <c r="B106">
        <f t="shared" si="10"/>
        <v>1087.6600000000001</v>
      </c>
    </row>
    <row r="107" spans="1:2" x14ac:dyDescent="0.25">
      <c r="A107" t="s">
        <v>100</v>
      </c>
      <c r="B107">
        <f t="shared" si="10"/>
        <v>1089.48</v>
      </c>
    </row>
    <row r="108" spans="1:2" x14ac:dyDescent="0.25">
      <c r="A108" t="s">
        <v>98</v>
      </c>
      <c r="B108">
        <f t="shared" si="10"/>
        <v>1086.75</v>
      </c>
    </row>
    <row r="109" spans="1:2" x14ac:dyDescent="0.25">
      <c r="A109" t="s">
        <v>470</v>
      </c>
      <c r="B109">
        <f t="shared" si="10"/>
        <v>1087.3</v>
      </c>
    </row>
    <row r="110" spans="1:2" x14ac:dyDescent="0.25">
      <c r="A110" t="s">
        <v>53</v>
      </c>
      <c r="B110">
        <f t="shared" si="10"/>
        <v>1087.58</v>
      </c>
    </row>
    <row r="111" spans="1:2" x14ac:dyDescent="0.25">
      <c r="A111" t="s">
        <v>98</v>
      </c>
      <c r="B111">
        <f t="shared" si="10"/>
        <v>1086.75</v>
      </c>
    </row>
    <row r="112" spans="1:2" x14ac:dyDescent="0.25">
      <c r="A112" t="s">
        <v>472</v>
      </c>
      <c r="B112">
        <f t="shared" si="10"/>
        <v>1062.76</v>
      </c>
    </row>
    <row r="113" spans="1:2" x14ac:dyDescent="0.25">
      <c r="A113" t="s">
        <v>473</v>
      </c>
      <c r="B113">
        <f t="shared" si="10"/>
        <v>1086.6400000000001</v>
      </c>
    </row>
    <row r="114" spans="1:2" x14ac:dyDescent="0.25">
      <c r="A114" t="s">
        <v>10</v>
      </c>
      <c r="B114">
        <f t="shared" si="10"/>
        <v>1087.6600000000001</v>
      </c>
    </row>
    <row r="115" spans="1:2" x14ac:dyDescent="0.25">
      <c r="A115" t="s">
        <v>100</v>
      </c>
      <c r="B115">
        <f t="shared" si="10"/>
        <v>1089.48</v>
      </c>
    </row>
    <row r="116" spans="1:2" x14ac:dyDescent="0.25">
      <c r="A116" t="s">
        <v>10</v>
      </c>
      <c r="B116">
        <f t="shared" si="10"/>
        <v>1087.6600000000001</v>
      </c>
    </row>
    <row r="117" spans="1:2" x14ac:dyDescent="0.25">
      <c r="A117" t="s">
        <v>470</v>
      </c>
      <c r="B117">
        <f t="shared" si="10"/>
        <v>1087.3</v>
      </c>
    </row>
    <row r="118" spans="1:2" x14ac:dyDescent="0.25">
      <c r="A118" t="s">
        <v>104</v>
      </c>
      <c r="B118">
        <f t="shared" si="10"/>
        <v>1087.6300000000001</v>
      </c>
    </row>
    <row r="119" spans="1:2" x14ac:dyDescent="0.25">
      <c r="A119" t="s">
        <v>10</v>
      </c>
      <c r="B119">
        <f t="shared" si="10"/>
        <v>1087.6600000000001</v>
      </c>
    </row>
    <row r="120" spans="1:2" x14ac:dyDescent="0.25">
      <c r="A120" t="s">
        <v>474</v>
      </c>
      <c r="B120">
        <f t="shared" si="10"/>
        <v>1099.3900000000001</v>
      </c>
    </row>
    <row r="121" spans="1:2" x14ac:dyDescent="0.25">
      <c r="A121" t="s">
        <v>471</v>
      </c>
      <c r="B121">
        <f t="shared" si="10"/>
        <v>1087.55</v>
      </c>
    </row>
    <row r="122" spans="1:2" x14ac:dyDescent="0.25">
      <c r="A122" t="s">
        <v>10</v>
      </c>
      <c r="B122">
        <f t="shared" si="10"/>
        <v>1087.6600000000001</v>
      </c>
    </row>
    <row r="123" spans="1:2" x14ac:dyDescent="0.25">
      <c r="A123" t="s">
        <v>100</v>
      </c>
      <c r="B123">
        <f t="shared" si="10"/>
        <v>1089.48</v>
      </c>
    </row>
    <row r="124" spans="1:2" x14ac:dyDescent="0.25">
      <c r="A124" t="s">
        <v>10</v>
      </c>
      <c r="B124">
        <f t="shared" si="10"/>
        <v>1087.6600000000001</v>
      </c>
    </row>
    <row r="125" spans="1:2" x14ac:dyDescent="0.25">
      <c r="A125" t="s">
        <v>470</v>
      </c>
      <c r="B125">
        <f t="shared" si="10"/>
        <v>1087.3</v>
      </c>
    </row>
    <row r="126" spans="1:2" x14ac:dyDescent="0.25">
      <c r="A126" t="s">
        <v>52</v>
      </c>
      <c r="B126">
        <f t="shared" si="10"/>
        <v>1088.8800000000001</v>
      </c>
    </row>
    <row r="127" spans="1:2" x14ac:dyDescent="0.25">
      <c r="A127" t="s">
        <v>475</v>
      </c>
      <c r="B127">
        <f t="shared" si="10"/>
        <v>1087.03</v>
      </c>
    </row>
    <row r="128" spans="1:2" x14ac:dyDescent="0.25">
      <c r="A128" t="s">
        <v>470</v>
      </c>
      <c r="B128">
        <f t="shared" si="10"/>
        <v>1087.3</v>
      </c>
    </row>
    <row r="129" spans="1:2" x14ac:dyDescent="0.25">
      <c r="A129" t="s">
        <v>57</v>
      </c>
      <c r="B129">
        <f t="shared" si="10"/>
        <v>1063.0899999999999</v>
      </c>
    </row>
    <row r="130" spans="1:2" x14ac:dyDescent="0.25">
      <c r="A130" t="s">
        <v>10</v>
      </c>
      <c r="B130">
        <f t="shared" si="10"/>
        <v>1087.6600000000001</v>
      </c>
    </row>
    <row r="131" spans="1:2" x14ac:dyDescent="0.25">
      <c r="A131" t="s">
        <v>100</v>
      </c>
      <c r="B131">
        <f t="shared" si="10"/>
        <v>1089.48</v>
      </c>
    </row>
    <row r="132" spans="1:2" x14ac:dyDescent="0.25">
      <c r="A132" t="s">
        <v>10</v>
      </c>
      <c r="B132">
        <f t="shared" si="10"/>
        <v>1087.6600000000001</v>
      </c>
    </row>
    <row r="133" spans="1:2" x14ac:dyDescent="0.25">
      <c r="A133" t="s">
        <v>470</v>
      </c>
      <c r="B133">
        <f t="shared" si="10"/>
        <v>1087.3</v>
      </c>
    </row>
    <row r="134" spans="1:2" x14ac:dyDescent="0.25">
      <c r="A134" t="s">
        <v>52</v>
      </c>
      <c r="B134">
        <f t="shared" ref="B134:B197" si="11">+VALUE(LEFT(A134,9))</f>
        <v>1088.8800000000001</v>
      </c>
    </row>
    <row r="135" spans="1:2" x14ac:dyDescent="0.25">
      <c r="A135" t="s">
        <v>475</v>
      </c>
      <c r="B135">
        <f t="shared" si="11"/>
        <v>1087.03</v>
      </c>
    </row>
    <row r="136" spans="1:2" x14ac:dyDescent="0.25">
      <c r="A136" t="s">
        <v>470</v>
      </c>
      <c r="B136">
        <f t="shared" si="11"/>
        <v>1087.3</v>
      </c>
    </row>
    <row r="137" spans="1:2" x14ac:dyDescent="0.25">
      <c r="A137" t="s">
        <v>476</v>
      </c>
      <c r="B137">
        <f t="shared" si="11"/>
        <v>1086.73</v>
      </c>
    </row>
    <row r="138" spans="1:2" x14ac:dyDescent="0.25">
      <c r="A138" t="s">
        <v>10</v>
      </c>
      <c r="B138">
        <f t="shared" si="11"/>
        <v>1087.6600000000001</v>
      </c>
    </row>
    <row r="139" spans="1:2" x14ac:dyDescent="0.25">
      <c r="A139" t="s">
        <v>100</v>
      </c>
      <c r="B139">
        <f t="shared" si="11"/>
        <v>1089.48</v>
      </c>
    </row>
    <row r="140" spans="1:2" x14ac:dyDescent="0.25">
      <c r="A140" t="s">
        <v>10</v>
      </c>
      <c r="B140">
        <f t="shared" si="11"/>
        <v>1087.6600000000001</v>
      </c>
    </row>
    <row r="141" spans="1:2" x14ac:dyDescent="0.25">
      <c r="A141" t="s">
        <v>470</v>
      </c>
      <c r="B141">
        <f t="shared" si="11"/>
        <v>1087.3</v>
      </c>
    </row>
    <row r="142" spans="1:2" x14ac:dyDescent="0.25">
      <c r="A142" t="s">
        <v>104</v>
      </c>
      <c r="B142">
        <f t="shared" si="11"/>
        <v>1087.6300000000001</v>
      </c>
    </row>
    <row r="143" spans="1:2" x14ac:dyDescent="0.25">
      <c r="A143" t="s">
        <v>10</v>
      </c>
      <c r="B143">
        <f t="shared" si="11"/>
        <v>1087.6600000000001</v>
      </c>
    </row>
    <row r="144" spans="1:2" x14ac:dyDescent="0.25">
      <c r="A144" t="s">
        <v>474</v>
      </c>
      <c r="B144">
        <f t="shared" si="11"/>
        <v>1099.3900000000001</v>
      </c>
    </row>
    <row r="145" spans="1:2" x14ac:dyDescent="0.25">
      <c r="A145" t="s">
        <v>10</v>
      </c>
      <c r="B145">
        <f t="shared" si="11"/>
        <v>1087.6600000000001</v>
      </c>
    </row>
    <row r="146" spans="1:2" x14ac:dyDescent="0.25">
      <c r="A146" t="s">
        <v>10</v>
      </c>
      <c r="B146">
        <f t="shared" si="11"/>
        <v>1087.6600000000001</v>
      </c>
    </row>
    <row r="147" spans="1:2" x14ac:dyDescent="0.25">
      <c r="A147" t="s">
        <v>100</v>
      </c>
      <c r="B147">
        <f t="shared" si="11"/>
        <v>1089.48</v>
      </c>
    </row>
    <row r="148" spans="1:2" x14ac:dyDescent="0.25">
      <c r="A148" t="s">
        <v>10</v>
      </c>
      <c r="B148">
        <f t="shared" si="11"/>
        <v>1087.6600000000001</v>
      </c>
    </row>
    <row r="149" spans="1:2" x14ac:dyDescent="0.25">
      <c r="A149" t="s">
        <v>470</v>
      </c>
      <c r="B149">
        <f t="shared" si="11"/>
        <v>1087.3</v>
      </c>
    </row>
    <row r="150" spans="1:2" x14ac:dyDescent="0.25">
      <c r="A150" t="s">
        <v>99</v>
      </c>
      <c r="B150">
        <f t="shared" si="11"/>
        <v>1086.72</v>
      </c>
    </row>
    <row r="151" spans="1:2" x14ac:dyDescent="0.25">
      <c r="A151" t="s">
        <v>98</v>
      </c>
      <c r="B151">
        <f t="shared" si="11"/>
        <v>1086.75</v>
      </c>
    </row>
    <row r="152" spans="1:2" x14ac:dyDescent="0.25">
      <c r="A152" t="s">
        <v>477</v>
      </c>
      <c r="B152">
        <f t="shared" si="11"/>
        <v>1074.8499999999999</v>
      </c>
    </row>
    <row r="153" spans="1:2" x14ac:dyDescent="0.25">
      <c r="A153" t="s">
        <v>473</v>
      </c>
      <c r="B153">
        <f t="shared" si="11"/>
        <v>1086.6400000000001</v>
      </c>
    </row>
    <row r="154" spans="1:2" x14ac:dyDescent="0.25">
      <c r="A154" t="s">
        <v>115</v>
      </c>
      <c r="B154">
        <f t="shared" si="11"/>
        <v>1064.02</v>
      </c>
    </row>
    <row r="155" spans="1:2" x14ac:dyDescent="0.25">
      <c r="A155" t="s">
        <v>64</v>
      </c>
      <c r="B155">
        <f t="shared" si="11"/>
        <v>1065.8399999999999</v>
      </c>
    </row>
    <row r="156" spans="1:2" x14ac:dyDescent="0.25">
      <c r="A156" t="s">
        <v>115</v>
      </c>
      <c r="B156">
        <f t="shared" si="11"/>
        <v>1064.02</v>
      </c>
    </row>
    <row r="157" spans="1:2" x14ac:dyDescent="0.25">
      <c r="A157" t="s">
        <v>116</v>
      </c>
      <c r="B157">
        <f t="shared" si="11"/>
        <v>1063.67</v>
      </c>
    </row>
    <row r="158" spans="1:2" x14ac:dyDescent="0.25">
      <c r="A158" t="s">
        <v>112</v>
      </c>
      <c r="B158">
        <f t="shared" si="11"/>
        <v>1088.8800000000001</v>
      </c>
    </row>
    <row r="159" spans="1:2" x14ac:dyDescent="0.25">
      <c r="A159" t="s">
        <v>478</v>
      </c>
      <c r="B159">
        <f t="shared" si="11"/>
        <v>1062.49</v>
      </c>
    </row>
    <row r="160" spans="1:2" x14ac:dyDescent="0.25">
      <c r="A160" t="s">
        <v>116</v>
      </c>
      <c r="B160">
        <f t="shared" si="11"/>
        <v>1063.67</v>
      </c>
    </row>
    <row r="161" spans="1:2" x14ac:dyDescent="0.25">
      <c r="A161" t="s">
        <v>120</v>
      </c>
      <c r="B161">
        <f t="shared" si="11"/>
        <v>1063.9100000000001</v>
      </c>
    </row>
    <row r="162" spans="1:2" x14ac:dyDescent="0.25">
      <c r="A162" t="s">
        <v>115</v>
      </c>
      <c r="B162">
        <f t="shared" si="11"/>
        <v>1064.02</v>
      </c>
    </row>
    <row r="163" spans="1:2" x14ac:dyDescent="0.25">
      <c r="A163" t="s">
        <v>64</v>
      </c>
      <c r="B163">
        <f t="shared" si="11"/>
        <v>1065.8399999999999</v>
      </c>
    </row>
    <row r="164" spans="1:2" x14ac:dyDescent="0.25">
      <c r="A164" t="s">
        <v>115</v>
      </c>
      <c r="B164">
        <f t="shared" si="11"/>
        <v>1064.02</v>
      </c>
    </row>
    <row r="165" spans="1:2" x14ac:dyDescent="0.25">
      <c r="A165" t="s">
        <v>116</v>
      </c>
      <c r="B165">
        <f t="shared" si="11"/>
        <v>1063.67</v>
      </c>
    </row>
    <row r="166" spans="1:2" x14ac:dyDescent="0.25">
      <c r="A166" t="s">
        <v>112</v>
      </c>
      <c r="B166">
        <f t="shared" si="11"/>
        <v>1088.8800000000001</v>
      </c>
    </row>
    <row r="167" spans="1:2" x14ac:dyDescent="0.25">
      <c r="A167" t="s">
        <v>479</v>
      </c>
      <c r="B167">
        <f t="shared" si="11"/>
        <v>1063.4000000000001</v>
      </c>
    </row>
    <row r="168" spans="1:2" x14ac:dyDescent="0.25">
      <c r="A168" t="s">
        <v>116</v>
      </c>
      <c r="B168">
        <f t="shared" si="11"/>
        <v>1063.67</v>
      </c>
    </row>
    <row r="169" spans="1:2" x14ac:dyDescent="0.25">
      <c r="A169" t="s">
        <v>114</v>
      </c>
      <c r="B169">
        <f t="shared" si="11"/>
        <v>1064</v>
      </c>
    </row>
    <row r="170" spans="1:2" x14ac:dyDescent="0.25">
      <c r="A170" t="s">
        <v>115</v>
      </c>
      <c r="B170">
        <f t="shared" si="11"/>
        <v>1064.02</v>
      </c>
    </row>
    <row r="171" spans="1:2" x14ac:dyDescent="0.25">
      <c r="A171" t="s">
        <v>64</v>
      </c>
      <c r="B171">
        <f t="shared" si="11"/>
        <v>1065.8399999999999</v>
      </c>
    </row>
    <row r="172" spans="1:2" x14ac:dyDescent="0.25">
      <c r="A172" t="s">
        <v>115</v>
      </c>
      <c r="B172">
        <f t="shared" si="11"/>
        <v>1064.02</v>
      </c>
    </row>
    <row r="173" spans="1:2" x14ac:dyDescent="0.25">
      <c r="A173" t="s">
        <v>116</v>
      </c>
      <c r="B173">
        <f t="shared" si="11"/>
        <v>1063.67</v>
      </c>
    </row>
    <row r="174" spans="1:2" x14ac:dyDescent="0.25">
      <c r="A174" t="s">
        <v>122</v>
      </c>
      <c r="B174">
        <f t="shared" si="11"/>
        <v>1063.95</v>
      </c>
    </row>
    <row r="175" spans="1:2" x14ac:dyDescent="0.25">
      <c r="A175" t="s">
        <v>115</v>
      </c>
      <c r="B175">
        <f t="shared" si="11"/>
        <v>1064.02</v>
      </c>
    </row>
    <row r="176" spans="1:2" x14ac:dyDescent="0.25">
      <c r="A176" t="s">
        <v>118</v>
      </c>
      <c r="B176">
        <f t="shared" si="11"/>
        <v>1064.58</v>
      </c>
    </row>
    <row r="177" spans="1:2" x14ac:dyDescent="0.25">
      <c r="A177" t="s">
        <v>120</v>
      </c>
      <c r="B177">
        <f t="shared" si="11"/>
        <v>1063.9100000000001</v>
      </c>
    </row>
    <row r="178" spans="1:2" x14ac:dyDescent="0.25">
      <c r="A178" t="s">
        <v>115</v>
      </c>
      <c r="B178">
        <f t="shared" si="11"/>
        <v>1064.02</v>
      </c>
    </row>
    <row r="179" spans="1:2" x14ac:dyDescent="0.25">
      <c r="A179" t="s">
        <v>64</v>
      </c>
      <c r="B179">
        <f t="shared" si="11"/>
        <v>1065.8399999999999</v>
      </c>
    </row>
    <row r="180" spans="1:2" x14ac:dyDescent="0.25">
      <c r="A180" t="s">
        <v>16</v>
      </c>
      <c r="B180">
        <f t="shared" si="11"/>
        <v>1064.93</v>
      </c>
    </row>
    <row r="181" spans="1:2" x14ac:dyDescent="0.25">
      <c r="A181" t="s">
        <v>118</v>
      </c>
      <c r="B181">
        <f t="shared" si="11"/>
        <v>1064.58</v>
      </c>
    </row>
    <row r="182" spans="1:2" x14ac:dyDescent="0.25">
      <c r="A182" t="s">
        <v>480</v>
      </c>
      <c r="B182">
        <f t="shared" si="11"/>
        <v>1089.79</v>
      </c>
    </row>
    <row r="183" spans="1:2" x14ac:dyDescent="0.25">
      <c r="A183" t="s">
        <v>479</v>
      </c>
      <c r="B183">
        <f t="shared" si="11"/>
        <v>1063.4000000000001</v>
      </c>
    </row>
    <row r="184" spans="1:2" x14ac:dyDescent="0.25">
      <c r="A184" t="s">
        <v>118</v>
      </c>
      <c r="B184">
        <f t="shared" si="11"/>
        <v>1064.58</v>
      </c>
    </row>
    <row r="185" spans="1:2" x14ac:dyDescent="0.25">
      <c r="A185" t="s">
        <v>481</v>
      </c>
      <c r="B185">
        <f t="shared" si="11"/>
        <v>1063.8399999999999</v>
      </c>
    </row>
    <row r="186" spans="1:2" x14ac:dyDescent="0.25">
      <c r="A186" t="s">
        <v>115</v>
      </c>
      <c r="B186">
        <f t="shared" si="11"/>
        <v>1064.02</v>
      </c>
    </row>
    <row r="187" spans="1:2" x14ac:dyDescent="0.25">
      <c r="A187" t="s">
        <v>64</v>
      </c>
      <c r="B187">
        <f t="shared" si="11"/>
        <v>1065.8399999999999</v>
      </c>
    </row>
    <row r="188" spans="1:2" x14ac:dyDescent="0.25">
      <c r="A188" t="s">
        <v>115</v>
      </c>
      <c r="B188">
        <f t="shared" si="11"/>
        <v>1064.02</v>
      </c>
    </row>
    <row r="189" spans="1:2" x14ac:dyDescent="0.25">
      <c r="A189" t="s">
        <v>116</v>
      </c>
      <c r="B189">
        <f t="shared" si="11"/>
        <v>1063.67</v>
      </c>
    </row>
    <row r="190" spans="1:2" x14ac:dyDescent="0.25">
      <c r="A190" t="s">
        <v>482</v>
      </c>
      <c r="B190">
        <f t="shared" si="11"/>
        <v>1063.0899999999999</v>
      </c>
    </row>
    <row r="191" spans="1:2" x14ac:dyDescent="0.25">
      <c r="A191" t="s">
        <v>483</v>
      </c>
      <c r="B191">
        <f t="shared" si="11"/>
        <v>1063.1099999999999</v>
      </c>
    </row>
    <row r="192" spans="1:2" x14ac:dyDescent="0.25">
      <c r="A192" t="s">
        <v>116</v>
      </c>
      <c r="B192">
        <f t="shared" si="11"/>
        <v>1063.67</v>
      </c>
    </row>
    <row r="193" spans="1:2" x14ac:dyDescent="0.25">
      <c r="A193" t="s">
        <v>115</v>
      </c>
      <c r="B193">
        <f t="shared" si="11"/>
        <v>1064.02</v>
      </c>
    </row>
    <row r="194" spans="1:2" x14ac:dyDescent="0.25">
      <c r="A194" t="s">
        <v>115</v>
      </c>
      <c r="B194">
        <f t="shared" si="11"/>
        <v>1064.02</v>
      </c>
    </row>
    <row r="195" spans="1:2" x14ac:dyDescent="0.25">
      <c r="A195" t="s">
        <v>64</v>
      </c>
      <c r="B195">
        <f t="shared" si="11"/>
        <v>1065.8399999999999</v>
      </c>
    </row>
    <row r="196" spans="1:2" x14ac:dyDescent="0.25">
      <c r="A196" t="s">
        <v>115</v>
      </c>
      <c r="B196">
        <f t="shared" si="11"/>
        <v>1064.02</v>
      </c>
    </row>
    <row r="197" spans="1:2" x14ac:dyDescent="0.25">
      <c r="A197" t="s">
        <v>116</v>
      </c>
      <c r="B197">
        <f t="shared" si="11"/>
        <v>1063.67</v>
      </c>
    </row>
    <row r="198" spans="1:2" x14ac:dyDescent="0.25">
      <c r="A198" t="s">
        <v>114</v>
      </c>
      <c r="B198">
        <f t="shared" ref="B198:B203" si="12">+VALUE(LEFT(A198,9))</f>
        <v>1064</v>
      </c>
    </row>
    <row r="199" spans="1:2" x14ac:dyDescent="0.25">
      <c r="A199" t="s">
        <v>115</v>
      </c>
      <c r="B199">
        <f t="shared" si="12"/>
        <v>1064.02</v>
      </c>
    </row>
    <row r="200" spans="1:2" x14ac:dyDescent="0.25">
      <c r="A200" t="s">
        <v>121</v>
      </c>
      <c r="B200">
        <f t="shared" si="12"/>
        <v>1033.9000000000001</v>
      </c>
    </row>
    <row r="201" spans="1:2" x14ac:dyDescent="0.25">
      <c r="A201" t="s">
        <v>115</v>
      </c>
      <c r="B201">
        <f t="shared" si="12"/>
        <v>1064.02</v>
      </c>
    </row>
    <row r="202" spans="1:2" x14ac:dyDescent="0.25">
      <c r="A202" t="s">
        <v>115</v>
      </c>
      <c r="B202">
        <f t="shared" si="12"/>
        <v>1064.02</v>
      </c>
    </row>
    <row r="203" spans="1:2" x14ac:dyDescent="0.25">
      <c r="A203" t="s">
        <v>64</v>
      </c>
      <c r="B203">
        <f t="shared" si="12"/>
        <v>1065.8399999999999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workbookViewId="0">
      <selection activeCell="B3" sqref="B3"/>
    </sheetView>
  </sheetViews>
  <sheetFormatPr baseColWidth="10" defaultRowHeight="15" x14ac:dyDescent="0.25"/>
  <cols>
    <col min="1" max="1" width="16.42578125" bestFit="1" customWidth="1"/>
  </cols>
  <sheetData>
    <row r="1" spans="1:30" x14ac:dyDescent="0.25">
      <c r="A1" t="s">
        <v>491</v>
      </c>
      <c r="B1">
        <f>+VALUE(LEFT(A1,8))</f>
        <v>0</v>
      </c>
      <c r="C1">
        <f>+VALUE(MID(A1,9,9))</f>
        <v>0.18</v>
      </c>
      <c r="D1" t="s">
        <v>392</v>
      </c>
      <c r="E1" t="s">
        <v>577</v>
      </c>
      <c r="F1" t="s">
        <v>578</v>
      </c>
      <c r="G1" t="s">
        <v>579</v>
      </c>
      <c r="H1" t="s">
        <v>577</v>
      </c>
      <c r="I1" t="s">
        <v>578</v>
      </c>
      <c r="J1" t="s">
        <v>580</v>
      </c>
      <c r="K1" t="s">
        <v>577</v>
      </c>
      <c r="L1" t="s">
        <v>578</v>
      </c>
      <c r="M1" t="s">
        <v>582</v>
      </c>
      <c r="N1" t="s">
        <v>577</v>
      </c>
      <c r="O1" t="s">
        <v>578</v>
      </c>
      <c r="P1" t="s">
        <v>581</v>
      </c>
      <c r="Q1" t="s">
        <v>577</v>
      </c>
      <c r="R1" t="s">
        <v>578</v>
      </c>
      <c r="S1" t="s">
        <v>583</v>
      </c>
      <c r="T1" t="s">
        <v>577</v>
      </c>
      <c r="U1" t="s">
        <v>578</v>
      </c>
      <c r="V1" t="s">
        <v>584</v>
      </c>
      <c r="W1" t="s">
        <v>577</v>
      </c>
      <c r="X1" t="s">
        <v>578</v>
      </c>
      <c r="Y1" t="s">
        <v>585</v>
      </c>
      <c r="Z1" t="s">
        <v>577</v>
      </c>
      <c r="AA1" t="s">
        <v>578</v>
      </c>
      <c r="AB1" t="s">
        <v>586</v>
      </c>
      <c r="AC1" t="s">
        <v>577</v>
      </c>
      <c r="AD1" t="s">
        <v>578</v>
      </c>
    </row>
    <row r="2" spans="1:30" x14ac:dyDescent="0.25">
      <c r="A2" t="s">
        <v>491</v>
      </c>
      <c r="B2">
        <f t="shared" ref="B2:B65" si="0">+VALUE(LEFT(A2,8))</f>
        <v>0</v>
      </c>
      <c r="C2">
        <f t="shared" ref="C2:C65" si="1">+VALUE(MID(A2,9,9))</f>
        <v>0.18</v>
      </c>
      <c r="E2">
        <f>+B1</f>
        <v>0</v>
      </c>
      <c r="F2">
        <f>+C1</f>
        <v>0.18</v>
      </c>
      <c r="H2">
        <f>+B11</f>
        <v>0.74</v>
      </c>
      <c r="I2">
        <f>+C11</f>
        <v>-0.01</v>
      </c>
      <c r="K2">
        <f>+B21</f>
        <v>-0.74</v>
      </c>
      <c r="L2">
        <f>+C21</f>
        <v>0.44</v>
      </c>
      <c r="N2">
        <f>+B21</f>
        <v>-0.74</v>
      </c>
      <c r="O2">
        <f>+C31</f>
        <v>1.29</v>
      </c>
      <c r="Q2">
        <f t="shared" ref="Q2:Q11" si="2">+B41</f>
        <v>-0.19</v>
      </c>
      <c r="R2">
        <f t="shared" ref="R2:R11" si="3">+C41</f>
        <v>-0.93</v>
      </c>
      <c r="T2">
        <f t="shared" ref="T2:T11" si="4">+B51</f>
        <v>2.79</v>
      </c>
      <c r="U2">
        <f t="shared" ref="U2:U11" si="5">+C51</f>
        <v>0.55000000000000004</v>
      </c>
      <c r="W2">
        <f t="shared" ref="W2:W11" si="6">+B61</f>
        <v>-2.4300000000000002</v>
      </c>
      <c r="X2">
        <f t="shared" ref="X2:X11" si="7">+C61</f>
        <v>-0.19</v>
      </c>
      <c r="Z2">
        <f t="shared" ref="Z2:Z11" si="8">+B71</f>
        <v>-0.19</v>
      </c>
      <c r="AA2">
        <f t="shared" ref="AA2:AA11" si="9">+C71</f>
        <v>2.84</v>
      </c>
      <c r="AC2">
        <f t="shared" ref="AC2:AC14" si="10">+B101</f>
        <v>0.37</v>
      </c>
      <c r="AD2">
        <f t="shared" ref="AD2:AD14" si="11">+C101</f>
        <v>-2.96</v>
      </c>
    </row>
    <row r="3" spans="1:30" x14ac:dyDescent="0.25">
      <c r="A3" t="s">
        <v>491</v>
      </c>
      <c r="B3">
        <f t="shared" si="0"/>
        <v>0</v>
      </c>
      <c r="C3">
        <f t="shared" si="1"/>
        <v>0.18</v>
      </c>
      <c r="E3">
        <f t="shared" ref="E3:E10" si="12">+B2</f>
        <v>0</v>
      </c>
      <c r="F3">
        <f t="shared" ref="F3:F10" si="13">+C2</f>
        <v>0.18</v>
      </c>
      <c r="H3">
        <f t="shared" ref="H3:I3" si="14">+B12</f>
        <v>0.93</v>
      </c>
      <c r="I3">
        <f t="shared" si="14"/>
        <v>-0.01</v>
      </c>
      <c r="K3">
        <f t="shared" ref="K3:L3" si="15">+B22</f>
        <v>-0.74</v>
      </c>
      <c r="L3">
        <f t="shared" si="15"/>
        <v>0.36</v>
      </c>
      <c r="N3">
        <f t="shared" ref="N3:N11" si="16">+B22</f>
        <v>-0.74</v>
      </c>
      <c r="O3">
        <f t="shared" ref="O3:O11" si="17">+C32</f>
        <v>1.29</v>
      </c>
      <c r="Q3">
        <f t="shared" si="2"/>
        <v>-0.37</v>
      </c>
      <c r="R3">
        <f t="shared" si="3"/>
        <v>-1.1100000000000001</v>
      </c>
      <c r="T3">
        <f t="shared" si="4"/>
        <v>2.42</v>
      </c>
      <c r="U3">
        <f t="shared" si="5"/>
        <v>0.36</v>
      </c>
      <c r="W3">
        <f t="shared" si="6"/>
        <v>-2.42</v>
      </c>
      <c r="X3">
        <f t="shared" si="7"/>
        <v>-0.01</v>
      </c>
      <c r="Z3">
        <f t="shared" si="8"/>
        <v>-0.19</v>
      </c>
      <c r="AA3">
        <f t="shared" si="9"/>
        <v>2.76</v>
      </c>
      <c r="AC3">
        <f t="shared" si="10"/>
        <v>0.19</v>
      </c>
      <c r="AD3">
        <f t="shared" si="11"/>
        <v>-2.59</v>
      </c>
    </row>
    <row r="4" spans="1:30" x14ac:dyDescent="0.25">
      <c r="A4" t="s">
        <v>491</v>
      </c>
      <c r="B4">
        <f t="shared" si="0"/>
        <v>0</v>
      </c>
      <c r="C4">
        <f t="shared" si="1"/>
        <v>0.18</v>
      </c>
      <c r="E4">
        <f t="shared" si="12"/>
        <v>0</v>
      </c>
      <c r="F4">
        <f t="shared" si="13"/>
        <v>0.18</v>
      </c>
      <c r="H4">
        <f t="shared" ref="H4:I4" si="18">+B13</f>
        <v>0.93</v>
      </c>
      <c r="I4">
        <f t="shared" si="18"/>
        <v>-0.01</v>
      </c>
      <c r="K4">
        <f t="shared" ref="K4:L4" si="19">+B23</f>
        <v>-0.74</v>
      </c>
      <c r="L4">
        <f t="shared" si="19"/>
        <v>0.48</v>
      </c>
      <c r="N4">
        <f t="shared" si="16"/>
        <v>-0.74</v>
      </c>
      <c r="O4">
        <f t="shared" si="17"/>
        <v>1.1000000000000001</v>
      </c>
      <c r="Q4">
        <f t="shared" si="2"/>
        <v>-0.37</v>
      </c>
      <c r="R4">
        <f t="shared" si="3"/>
        <v>-0.74</v>
      </c>
      <c r="T4">
        <f t="shared" si="4"/>
        <v>2.61</v>
      </c>
      <c r="U4">
        <f t="shared" si="5"/>
        <v>0.55000000000000004</v>
      </c>
      <c r="W4">
        <f t="shared" si="6"/>
        <v>-2.2400000000000002</v>
      </c>
      <c r="X4">
        <f t="shared" si="7"/>
        <v>-0.01</v>
      </c>
      <c r="Z4">
        <f t="shared" si="8"/>
        <v>0</v>
      </c>
      <c r="AA4">
        <f t="shared" si="9"/>
        <v>2.95</v>
      </c>
      <c r="AC4">
        <f t="shared" si="10"/>
        <v>0.56000000000000005</v>
      </c>
      <c r="AD4">
        <f t="shared" si="11"/>
        <v>-2.96</v>
      </c>
    </row>
    <row r="5" spans="1:30" x14ac:dyDescent="0.25">
      <c r="A5" t="s">
        <v>491</v>
      </c>
      <c r="B5">
        <f t="shared" si="0"/>
        <v>0</v>
      </c>
      <c r="C5">
        <f t="shared" si="1"/>
        <v>0.18</v>
      </c>
      <c r="E5">
        <f t="shared" si="12"/>
        <v>0</v>
      </c>
      <c r="F5">
        <f t="shared" si="13"/>
        <v>0.18</v>
      </c>
      <c r="H5">
        <f t="shared" ref="H5:I5" si="20">+B14</f>
        <v>0.93</v>
      </c>
      <c r="I5">
        <f t="shared" si="20"/>
        <v>0.18</v>
      </c>
      <c r="K5">
        <f t="shared" ref="K5:L5" si="21">+B24</f>
        <v>-0.93</v>
      </c>
      <c r="L5">
        <f t="shared" si="21"/>
        <v>0.36</v>
      </c>
      <c r="N5">
        <f t="shared" si="16"/>
        <v>-0.93</v>
      </c>
      <c r="O5">
        <f t="shared" si="17"/>
        <v>1.29</v>
      </c>
      <c r="Q5">
        <f t="shared" si="2"/>
        <v>-5.37</v>
      </c>
      <c r="R5">
        <f t="shared" si="3"/>
        <v>-0.74</v>
      </c>
      <c r="T5">
        <f t="shared" si="4"/>
        <v>2.61</v>
      </c>
      <c r="U5">
        <f t="shared" si="5"/>
        <v>0.85</v>
      </c>
      <c r="W5">
        <f t="shared" si="6"/>
        <v>-2.61</v>
      </c>
      <c r="X5">
        <f t="shared" si="7"/>
        <v>-0.01</v>
      </c>
      <c r="Z5">
        <f t="shared" si="8"/>
        <v>-0.37</v>
      </c>
      <c r="AA5">
        <f t="shared" si="9"/>
        <v>2.77</v>
      </c>
      <c r="AC5">
        <f t="shared" si="10"/>
        <v>0.45</v>
      </c>
      <c r="AD5">
        <f t="shared" si="11"/>
        <v>-2.78</v>
      </c>
    </row>
    <row r="6" spans="1:30" x14ac:dyDescent="0.25">
      <c r="A6" t="s">
        <v>491</v>
      </c>
      <c r="B6">
        <f t="shared" si="0"/>
        <v>0</v>
      </c>
      <c r="C6">
        <f t="shared" si="1"/>
        <v>0.18</v>
      </c>
      <c r="E6">
        <f t="shared" si="12"/>
        <v>0</v>
      </c>
      <c r="F6">
        <f t="shared" si="13"/>
        <v>0.18</v>
      </c>
      <c r="H6">
        <f t="shared" ref="H6:I6" si="22">+B15</f>
        <v>0.93</v>
      </c>
      <c r="I6">
        <f t="shared" si="22"/>
        <v>0.18</v>
      </c>
      <c r="K6">
        <f t="shared" ref="K6:L6" si="23">+B25</f>
        <v>-0.67</v>
      </c>
      <c r="L6">
        <f t="shared" si="23"/>
        <v>0.36</v>
      </c>
      <c r="N6">
        <f t="shared" si="16"/>
        <v>-0.67</v>
      </c>
      <c r="O6">
        <f t="shared" si="17"/>
        <v>1.29</v>
      </c>
      <c r="Q6">
        <f t="shared" si="2"/>
        <v>-0.19</v>
      </c>
      <c r="R6">
        <f t="shared" si="3"/>
        <v>-0.74</v>
      </c>
      <c r="T6">
        <f t="shared" si="4"/>
        <v>2.98</v>
      </c>
      <c r="U6">
        <f t="shared" si="5"/>
        <v>1.03</v>
      </c>
      <c r="W6">
        <f t="shared" si="6"/>
        <v>-2.6</v>
      </c>
      <c r="X6">
        <f t="shared" si="7"/>
        <v>-0.19</v>
      </c>
      <c r="Z6">
        <f t="shared" si="8"/>
        <v>0</v>
      </c>
      <c r="AA6">
        <f t="shared" si="9"/>
        <v>2.4</v>
      </c>
      <c r="AC6">
        <f t="shared" si="10"/>
        <v>0.74</v>
      </c>
      <c r="AD6">
        <f t="shared" si="11"/>
        <v>-2.59</v>
      </c>
    </row>
    <row r="7" spans="1:30" x14ac:dyDescent="0.25">
      <c r="A7" t="s">
        <v>491</v>
      </c>
      <c r="B7">
        <f t="shared" si="0"/>
        <v>0</v>
      </c>
      <c r="C7">
        <f t="shared" si="1"/>
        <v>0.18</v>
      </c>
      <c r="E7">
        <f t="shared" si="12"/>
        <v>0</v>
      </c>
      <c r="F7">
        <f t="shared" si="13"/>
        <v>0.18</v>
      </c>
      <c r="H7">
        <f t="shared" ref="H7:I7" si="24">+B16</f>
        <v>0.93</v>
      </c>
      <c r="I7">
        <f t="shared" si="24"/>
        <v>7.0000000000000007E-2</v>
      </c>
      <c r="K7">
        <f t="shared" ref="K7:L7" si="25">+B26</f>
        <v>-0.93</v>
      </c>
      <c r="L7">
        <f t="shared" si="25"/>
        <v>0.36</v>
      </c>
      <c r="N7">
        <f t="shared" si="16"/>
        <v>-0.93</v>
      </c>
      <c r="O7">
        <f t="shared" si="17"/>
        <v>1.29</v>
      </c>
      <c r="Q7">
        <f t="shared" si="2"/>
        <v>-0.19</v>
      </c>
      <c r="R7">
        <f t="shared" si="3"/>
        <v>-1.1100000000000001</v>
      </c>
      <c r="T7">
        <f t="shared" si="4"/>
        <v>2.79</v>
      </c>
      <c r="U7">
        <f t="shared" si="5"/>
        <v>0.73</v>
      </c>
      <c r="W7">
        <f t="shared" si="6"/>
        <v>-2.42</v>
      </c>
      <c r="X7">
        <f t="shared" si="7"/>
        <v>7.0000000000000007E-2</v>
      </c>
      <c r="Z7">
        <f t="shared" si="8"/>
        <v>-0.19</v>
      </c>
      <c r="AA7">
        <f t="shared" si="9"/>
        <v>2.77</v>
      </c>
      <c r="AC7">
        <f t="shared" si="10"/>
        <v>0.56000000000000005</v>
      </c>
      <c r="AD7">
        <f t="shared" si="11"/>
        <v>-2.78</v>
      </c>
    </row>
    <row r="8" spans="1:30" x14ac:dyDescent="0.25">
      <c r="A8" t="s">
        <v>492</v>
      </c>
      <c r="B8">
        <f t="shared" si="0"/>
        <v>0</v>
      </c>
      <c r="C8">
        <f t="shared" si="1"/>
        <v>0.28999999999999998</v>
      </c>
      <c r="E8">
        <f t="shared" si="12"/>
        <v>0</v>
      </c>
      <c r="F8">
        <f t="shared" si="13"/>
        <v>0.18</v>
      </c>
      <c r="H8">
        <f t="shared" ref="H8:I8" si="26">+B17</f>
        <v>0.93</v>
      </c>
      <c r="I8">
        <f t="shared" si="26"/>
        <v>0.18</v>
      </c>
      <c r="K8">
        <f t="shared" ref="K8:L8" si="27">+B27</f>
        <v>-0.75</v>
      </c>
      <c r="L8">
        <f t="shared" si="27"/>
        <v>0.55000000000000004</v>
      </c>
      <c r="N8">
        <f t="shared" si="16"/>
        <v>-0.75</v>
      </c>
      <c r="O8">
        <f t="shared" si="17"/>
        <v>1.29</v>
      </c>
      <c r="Q8">
        <f t="shared" si="2"/>
        <v>-0.19</v>
      </c>
      <c r="R8">
        <f t="shared" si="3"/>
        <v>-0.93</v>
      </c>
      <c r="T8">
        <f t="shared" si="4"/>
        <v>2.79</v>
      </c>
      <c r="U8">
        <f t="shared" si="5"/>
        <v>0.55000000000000004</v>
      </c>
      <c r="W8">
        <f t="shared" si="6"/>
        <v>-2.29</v>
      </c>
      <c r="X8">
        <f t="shared" si="7"/>
        <v>-0.01</v>
      </c>
      <c r="Z8">
        <f t="shared" si="8"/>
        <v>-0.19</v>
      </c>
      <c r="AA8">
        <f t="shared" si="9"/>
        <v>2.95</v>
      </c>
      <c r="AC8">
        <f t="shared" si="10"/>
        <v>0.56000000000000005</v>
      </c>
      <c r="AD8">
        <f t="shared" si="11"/>
        <v>-2.96</v>
      </c>
    </row>
    <row r="9" spans="1:30" x14ac:dyDescent="0.25">
      <c r="A9" t="s">
        <v>491</v>
      </c>
      <c r="B9">
        <f t="shared" si="0"/>
        <v>0</v>
      </c>
      <c r="C9">
        <f t="shared" si="1"/>
        <v>0.18</v>
      </c>
      <c r="E9">
        <f t="shared" si="12"/>
        <v>0</v>
      </c>
      <c r="F9">
        <f t="shared" si="13"/>
        <v>0.28999999999999998</v>
      </c>
      <c r="H9">
        <f t="shared" ref="H9:I9" si="28">+B18</f>
        <v>0.93</v>
      </c>
      <c r="I9">
        <f t="shared" si="28"/>
        <v>7.0000000000000007E-2</v>
      </c>
      <c r="K9">
        <f t="shared" ref="K9:L9" si="29">+B28</f>
        <v>-0.93</v>
      </c>
      <c r="L9">
        <f t="shared" si="29"/>
        <v>0.36</v>
      </c>
      <c r="N9">
        <f t="shared" si="16"/>
        <v>-0.93</v>
      </c>
      <c r="O9">
        <f t="shared" si="17"/>
        <v>1.1000000000000001</v>
      </c>
      <c r="Q9">
        <f t="shared" si="2"/>
        <v>-0.19</v>
      </c>
      <c r="R9">
        <f t="shared" si="3"/>
        <v>-0.93</v>
      </c>
      <c r="T9">
        <f t="shared" si="4"/>
        <v>2.61</v>
      </c>
      <c r="U9">
        <f t="shared" si="5"/>
        <v>0.73</v>
      </c>
      <c r="W9">
        <f t="shared" si="6"/>
        <v>-2.42</v>
      </c>
      <c r="X9">
        <f t="shared" si="7"/>
        <v>-0.37</v>
      </c>
      <c r="Z9">
        <f t="shared" si="8"/>
        <v>0</v>
      </c>
      <c r="AA9">
        <f t="shared" si="9"/>
        <v>2.39</v>
      </c>
      <c r="AC9">
        <f t="shared" si="10"/>
        <v>0.56000000000000005</v>
      </c>
      <c r="AD9">
        <f t="shared" si="11"/>
        <v>-2.78</v>
      </c>
    </row>
    <row r="10" spans="1:30" x14ac:dyDescent="0.25">
      <c r="A10" t="s">
        <v>493</v>
      </c>
      <c r="B10">
        <f t="shared" si="0"/>
        <v>0</v>
      </c>
      <c r="C10">
        <f t="shared" si="1"/>
        <v>0.18</v>
      </c>
      <c r="E10">
        <f t="shared" si="12"/>
        <v>0</v>
      </c>
      <c r="F10">
        <f t="shared" si="13"/>
        <v>0.18</v>
      </c>
      <c r="H10">
        <f t="shared" ref="H10:I10" si="30">+B19</f>
        <v>1.1200000000000001</v>
      </c>
      <c r="I10">
        <f t="shared" si="30"/>
        <v>-0.12</v>
      </c>
      <c r="K10">
        <f t="shared" ref="K10:L10" si="31">+B29</f>
        <v>-0.93</v>
      </c>
      <c r="L10">
        <f t="shared" si="31"/>
        <v>0.36</v>
      </c>
      <c r="N10">
        <f t="shared" si="16"/>
        <v>-0.93</v>
      </c>
      <c r="O10">
        <f t="shared" si="17"/>
        <v>1.1000000000000001</v>
      </c>
      <c r="Q10">
        <f t="shared" si="2"/>
        <v>-0.3</v>
      </c>
      <c r="R10">
        <f t="shared" si="3"/>
        <v>-0.93</v>
      </c>
      <c r="T10">
        <f t="shared" si="4"/>
        <v>2.61</v>
      </c>
      <c r="U10">
        <f t="shared" si="5"/>
        <v>0.73</v>
      </c>
      <c r="W10">
        <f t="shared" si="6"/>
        <v>-2.79</v>
      </c>
      <c r="X10">
        <f t="shared" si="7"/>
        <v>-0.19</v>
      </c>
      <c r="Z10">
        <f t="shared" si="8"/>
        <v>0</v>
      </c>
      <c r="AA10">
        <f t="shared" si="9"/>
        <v>2.58</v>
      </c>
      <c r="AC10">
        <f t="shared" si="10"/>
        <v>0.87</v>
      </c>
      <c r="AD10">
        <f t="shared" si="11"/>
        <v>-2.59</v>
      </c>
    </row>
    <row r="11" spans="1:30" ht="15.75" thickBot="1" x14ac:dyDescent="0.3">
      <c r="A11" t="s">
        <v>494</v>
      </c>
      <c r="B11">
        <f t="shared" si="0"/>
        <v>0.74</v>
      </c>
      <c r="C11">
        <f t="shared" si="1"/>
        <v>-0.01</v>
      </c>
      <c r="E11">
        <f>+B10</f>
        <v>0</v>
      </c>
      <c r="F11">
        <f>+C10</f>
        <v>0.18</v>
      </c>
      <c r="H11">
        <f t="shared" ref="H11:I11" si="32">+B20</f>
        <v>0.93</v>
      </c>
      <c r="I11">
        <f t="shared" si="32"/>
        <v>-0.01</v>
      </c>
      <c r="K11">
        <f t="shared" ref="K11:L11" si="33">+B30</f>
        <v>-0.93</v>
      </c>
      <c r="L11">
        <f t="shared" si="33"/>
        <v>0.36</v>
      </c>
      <c r="N11">
        <f t="shared" si="16"/>
        <v>-0.93</v>
      </c>
      <c r="O11">
        <f t="shared" si="17"/>
        <v>1.29</v>
      </c>
      <c r="Q11">
        <f t="shared" si="2"/>
        <v>-0.19</v>
      </c>
      <c r="R11">
        <f t="shared" si="3"/>
        <v>-0.93</v>
      </c>
      <c r="T11">
        <f t="shared" si="4"/>
        <v>2.61</v>
      </c>
      <c r="U11">
        <f t="shared" si="5"/>
        <v>0.55000000000000004</v>
      </c>
      <c r="W11">
        <f t="shared" si="6"/>
        <v>-2.42</v>
      </c>
      <c r="X11">
        <f t="shared" si="7"/>
        <v>-0.01</v>
      </c>
      <c r="Z11">
        <f t="shared" si="8"/>
        <v>-0.19</v>
      </c>
      <c r="AA11">
        <f t="shared" si="9"/>
        <v>2.76</v>
      </c>
      <c r="AC11">
        <f t="shared" si="10"/>
        <v>0.74</v>
      </c>
      <c r="AD11">
        <f t="shared" si="11"/>
        <v>-2.59</v>
      </c>
    </row>
    <row r="12" spans="1:30" x14ac:dyDescent="0.25">
      <c r="A12" t="s">
        <v>495</v>
      </c>
      <c r="B12">
        <f t="shared" si="0"/>
        <v>0.93</v>
      </c>
      <c r="C12">
        <f t="shared" si="1"/>
        <v>-0.01</v>
      </c>
      <c r="D12" s="6" t="s">
        <v>23</v>
      </c>
      <c r="E12" s="7">
        <f>+AVERAGE(E2:E11)</f>
        <v>0</v>
      </c>
      <c r="F12" s="7">
        <f>+AVERAGE(F2:F11)</f>
        <v>0.19099999999999998</v>
      </c>
      <c r="G12" s="7" t="s">
        <v>23</v>
      </c>
      <c r="H12" s="7">
        <f>+AVERAGE(H2:H11)</f>
        <v>0.92999999999999994</v>
      </c>
      <c r="I12" s="7">
        <f>+AVERAGE(I2:I11)</f>
        <v>5.1999999999999991E-2</v>
      </c>
      <c r="J12" s="7" t="s">
        <v>23</v>
      </c>
      <c r="K12" s="7">
        <f>+AVERAGE(K2:K11)</f>
        <v>-0.82899999999999996</v>
      </c>
      <c r="L12" s="7">
        <f>+AVERAGE(L2:L11)</f>
        <v>0.39899999999999997</v>
      </c>
      <c r="M12" s="7" t="s">
        <v>23</v>
      </c>
      <c r="N12" s="7">
        <f>+AVERAGE(N2:N11)</f>
        <v>-0.82899999999999996</v>
      </c>
      <c r="O12" s="7">
        <f>+AVERAGE(O2:O11)</f>
        <v>1.2329999999999999</v>
      </c>
      <c r="P12" s="7" t="s">
        <v>23</v>
      </c>
      <c r="Q12" s="7">
        <f>+AVERAGE(Q2:Q11)</f>
        <v>-0.75500000000000012</v>
      </c>
      <c r="R12" s="7">
        <f>+AVERAGE(R2:R11)</f>
        <v>-0.90900000000000003</v>
      </c>
      <c r="S12" s="7" t="s">
        <v>23</v>
      </c>
      <c r="T12" s="7">
        <f>+AVERAGE(T2:T11)</f>
        <v>2.6819999999999995</v>
      </c>
      <c r="U12" s="7">
        <f>+AVERAGE(U2:U11)</f>
        <v>0.66300000000000003</v>
      </c>
      <c r="V12" s="7" t="s">
        <v>23</v>
      </c>
      <c r="W12" s="7">
        <f>+AVERAGE(W2:W11)</f>
        <v>-2.464</v>
      </c>
      <c r="X12" s="7">
        <f>+AVERAGE(X2:X11)</f>
        <v>-9.1999999999999998E-2</v>
      </c>
      <c r="Y12" s="7" t="s">
        <v>23</v>
      </c>
      <c r="Z12" s="7">
        <f>+AVERAGE(Z2:Z11)</f>
        <v>-0.13199999999999998</v>
      </c>
      <c r="AA12" s="7">
        <f>+AVERAGE(AA2:AA11)</f>
        <v>2.7170000000000001</v>
      </c>
      <c r="AC12">
        <f t="shared" si="10"/>
        <v>0.48</v>
      </c>
      <c r="AD12">
        <f t="shared" si="11"/>
        <v>-2.77</v>
      </c>
    </row>
    <row r="13" spans="1:30" x14ac:dyDescent="0.25">
      <c r="A13" t="s">
        <v>495</v>
      </c>
      <c r="B13">
        <f t="shared" si="0"/>
        <v>0.93</v>
      </c>
      <c r="C13">
        <f t="shared" si="1"/>
        <v>-0.01</v>
      </c>
      <c r="D13" s="8" t="s">
        <v>24</v>
      </c>
      <c r="E13" s="9">
        <f>+_xlfn.STDEV.S(E2:E11)</f>
        <v>0</v>
      </c>
      <c r="F13" s="9">
        <f>+_xlfn.STDEV.S(F2:F11)</f>
        <v>3.4785054261852189E-2</v>
      </c>
      <c r="G13" s="9" t="s">
        <v>24</v>
      </c>
      <c r="H13" s="9">
        <f>+_xlfn.STDEV.S(H2:H11)</f>
        <v>8.9566858950296049E-2</v>
      </c>
      <c r="I13" s="9">
        <f>+_xlfn.STDEV.S(I2:I11)</f>
        <v>0.10261037417770626</v>
      </c>
      <c r="J13" s="9" t="s">
        <v>24</v>
      </c>
      <c r="K13" s="9">
        <f>+_xlfn.STDEV.S(K2:K11)</f>
        <v>0.10867382389517839</v>
      </c>
      <c r="L13" s="9">
        <f>+_xlfn.STDEV.S(L2:L11)</f>
        <v>6.8060430664389882E-2</v>
      </c>
      <c r="M13" s="9" t="s">
        <v>24</v>
      </c>
      <c r="N13" s="9">
        <f>+_xlfn.STDEV.S(N2:N11)</f>
        <v>0.10867382389517839</v>
      </c>
      <c r="O13" s="9">
        <f>+_xlfn.STDEV.S(O2:O11)</f>
        <v>9.1778719392533084E-2</v>
      </c>
      <c r="P13" s="9" t="s">
        <v>24</v>
      </c>
      <c r="Q13" s="9">
        <f>+_xlfn.STDEV.S(Q2:Q11)</f>
        <v>1.6233384667954425</v>
      </c>
      <c r="R13" s="9">
        <f>+_xlfn.STDEV.S(R2:R11)</f>
        <v>0.13690629398728718</v>
      </c>
      <c r="S13" s="9" t="s">
        <v>24</v>
      </c>
      <c r="T13" s="9">
        <f>+_xlfn.STDEV.S(T2:T11)</f>
        <v>0.15576335327098681</v>
      </c>
      <c r="U13" s="9">
        <f>+_xlfn.STDEV.S(U2:U11)</f>
        <v>0.19032428466523457</v>
      </c>
      <c r="V13" s="9" t="s">
        <v>24</v>
      </c>
      <c r="W13" s="9">
        <f>+_xlfn.STDEV.S(W2:W11)</f>
        <v>0.16174053295324581</v>
      </c>
      <c r="X13" s="9">
        <f>+_xlfn.STDEV.S(X2:X11)</f>
        <v>0.13579396157414364</v>
      </c>
      <c r="Y13" s="9" t="s">
        <v>24</v>
      </c>
      <c r="Z13" s="9">
        <f>+_xlfn.STDEV.S(Z2:Z11)</f>
        <v>0.12612163441165308</v>
      </c>
      <c r="AA13" s="9">
        <f>+_xlfn.STDEV.S(AA2:AA11)</f>
        <v>0.19978043503361942</v>
      </c>
      <c r="AC13">
        <f t="shared" si="10"/>
        <v>0.19</v>
      </c>
      <c r="AD13">
        <f t="shared" si="11"/>
        <v>-2.59</v>
      </c>
    </row>
    <row r="14" spans="1:30" ht="15.75" thickBot="1" x14ac:dyDescent="0.3">
      <c r="A14" t="s">
        <v>496</v>
      </c>
      <c r="B14">
        <f t="shared" si="0"/>
        <v>0.93</v>
      </c>
      <c r="C14">
        <f t="shared" si="1"/>
        <v>0.18</v>
      </c>
      <c r="D14" s="10" t="s">
        <v>25</v>
      </c>
      <c r="E14" s="11">
        <f>+_xlfn.MODE.SNGL(E2:E11)</f>
        <v>0</v>
      </c>
      <c r="F14" s="11">
        <f>+_xlfn.MODE.SNGL(F2:F11)</f>
        <v>0.18</v>
      </c>
      <c r="G14" s="11" t="s">
        <v>25</v>
      </c>
      <c r="H14" s="11">
        <f>+_xlfn.MODE.SNGL(H2:H11)</f>
        <v>0.93</v>
      </c>
      <c r="I14" s="11">
        <f>+_xlfn.MODE.SNGL(I2:I11)</f>
        <v>-0.01</v>
      </c>
      <c r="J14" s="11" t="s">
        <v>25</v>
      </c>
      <c r="K14" s="11">
        <f>+_xlfn.MODE.SNGL(K2:K11)</f>
        <v>-0.93</v>
      </c>
      <c r="L14" s="11">
        <f>+_xlfn.MODE.SNGL(L2:L11)</f>
        <v>0.36</v>
      </c>
      <c r="M14" s="11" t="s">
        <v>25</v>
      </c>
      <c r="N14" s="11">
        <f>+_xlfn.MODE.SNGL(N2:N11)</f>
        <v>-0.93</v>
      </c>
      <c r="O14" s="11">
        <f>+_xlfn.MODE.SNGL(O2:O11)</f>
        <v>1.29</v>
      </c>
      <c r="P14" s="11" t="s">
        <v>25</v>
      </c>
      <c r="Q14" s="11">
        <f>+_xlfn.MODE.SNGL(Q2:Q11)</f>
        <v>-0.19</v>
      </c>
      <c r="R14" s="11">
        <f>+_xlfn.MODE.SNGL(R2:R11)</f>
        <v>-0.93</v>
      </c>
      <c r="S14" s="11" t="s">
        <v>25</v>
      </c>
      <c r="T14" s="11">
        <f>+_xlfn.MODE.SNGL(T2:T11)</f>
        <v>2.61</v>
      </c>
      <c r="U14" s="11">
        <f>+_xlfn.MODE.SNGL(U2:U11)</f>
        <v>0.55000000000000004</v>
      </c>
      <c r="V14" s="11" t="s">
        <v>25</v>
      </c>
      <c r="W14" s="11">
        <f>+_xlfn.MODE.SNGL(W2:W11)</f>
        <v>-2.42</v>
      </c>
      <c r="X14" s="11">
        <f>+_xlfn.MODE.SNGL(X2:X11)</f>
        <v>-0.01</v>
      </c>
      <c r="Y14" s="11" t="s">
        <v>25</v>
      </c>
      <c r="Z14" s="11">
        <f>+_xlfn.MODE.SNGL(Z2:Z11)</f>
        <v>-0.19</v>
      </c>
      <c r="AA14" s="11">
        <f>+_xlfn.MODE.SNGL(AA2:AA11)</f>
        <v>2.76</v>
      </c>
      <c r="AC14">
        <f t="shared" si="10"/>
        <v>0.37</v>
      </c>
      <c r="AD14">
        <f t="shared" si="11"/>
        <v>-2.2200000000000002</v>
      </c>
    </row>
    <row r="15" spans="1:30" x14ac:dyDescent="0.25">
      <c r="A15" t="s">
        <v>496</v>
      </c>
      <c r="B15">
        <f t="shared" si="0"/>
        <v>0.93</v>
      </c>
      <c r="C15">
        <f t="shared" si="1"/>
        <v>0.18</v>
      </c>
      <c r="AB15" s="7" t="s">
        <v>23</v>
      </c>
      <c r="AC15" s="7">
        <f>+AVERAGE(AC2:AC14)</f>
        <v>0.51076923076923086</v>
      </c>
      <c r="AD15" s="7">
        <f>+AVERAGE(AD2:AD14)</f>
        <v>-2.7046153846153844</v>
      </c>
    </row>
    <row r="16" spans="1:30" x14ac:dyDescent="0.25">
      <c r="A16" t="s">
        <v>497</v>
      </c>
      <c r="B16">
        <f t="shared" si="0"/>
        <v>0.93</v>
      </c>
      <c r="C16">
        <f t="shared" si="1"/>
        <v>7.0000000000000007E-2</v>
      </c>
      <c r="AB16" s="9" t="s">
        <v>24</v>
      </c>
      <c r="AC16" s="9">
        <f>+_xlfn.STDEV.S(AC2:AC14)</f>
        <v>0.20287358701342137</v>
      </c>
      <c r="AD16" s="9">
        <f>+_xlfn.STDEV.S(AD2:AD14)</f>
        <v>0.20767022674645266</v>
      </c>
    </row>
    <row r="17" spans="1:30" ht="15.75" thickBot="1" x14ac:dyDescent="0.3">
      <c r="A17" t="s">
        <v>496</v>
      </c>
      <c r="B17">
        <f t="shared" si="0"/>
        <v>0.93</v>
      </c>
      <c r="C17">
        <f t="shared" si="1"/>
        <v>0.18</v>
      </c>
      <c r="AB17" s="11" t="s">
        <v>25</v>
      </c>
      <c r="AC17" s="11">
        <f>+_xlfn.MODE.SNGL(AC2:AC14)</f>
        <v>0.56000000000000005</v>
      </c>
      <c r="AD17" s="11">
        <f>+_xlfn.MODE.SNGL(AD2:AD14)</f>
        <v>-2.59</v>
      </c>
    </row>
    <row r="18" spans="1:30" x14ac:dyDescent="0.25">
      <c r="A18" t="s">
        <v>497</v>
      </c>
      <c r="B18">
        <f t="shared" si="0"/>
        <v>0.93</v>
      </c>
      <c r="C18">
        <f t="shared" si="1"/>
        <v>7.0000000000000007E-2</v>
      </c>
    </row>
    <row r="19" spans="1:30" x14ac:dyDescent="0.25">
      <c r="A19" t="s">
        <v>498</v>
      </c>
      <c r="B19">
        <f t="shared" si="0"/>
        <v>1.1200000000000001</v>
      </c>
      <c r="C19">
        <f t="shared" si="1"/>
        <v>-0.12</v>
      </c>
      <c r="D19" t="s">
        <v>587</v>
      </c>
      <c r="E19" t="s">
        <v>577</v>
      </c>
      <c r="G19" t="s">
        <v>578</v>
      </c>
    </row>
    <row r="20" spans="1:30" x14ac:dyDescent="0.25">
      <c r="A20" t="s">
        <v>499</v>
      </c>
      <c r="B20">
        <f t="shared" si="0"/>
        <v>0.93</v>
      </c>
      <c r="C20">
        <f t="shared" si="1"/>
        <v>-0.01</v>
      </c>
      <c r="D20">
        <v>2.7</v>
      </c>
      <c r="E20">
        <f>+T12</f>
        <v>2.6819999999999995</v>
      </c>
      <c r="F20">
        <v>2.9</v>
      </c>
      <c r="G20">
        <f>+AA12</f>
        <v>2.7170000000000001</v>
      </c>
    </row>
    <row r="21" spans="1:30" x14ac:dyDescent="0.25">
      <c r="A21" t="s">
        <v>500</v>
      </c>
      <c r="B21">
        <f t="shared" si="0"/>
        <v>-0.74</v>
      </c>
      <c r="C21">
        <f t="shared" si="1"/>
        <v>0.44</v>
      </c>
      <c r="D21">
        <v>1.1000000000000001</v>
      </c>
      <c r="E21">
        <f>+H12</f>
        <v>0.92999999999999994</v>
      </c>
      <c r="F21">
        <v>1.4</v>
      </c>
      <c r="G21">
        <f>+O12</f>
        <v>1.2329999999999999</v>
      </c>
    </row>
    <row r="22" spans="1:30" x14ac:dyDescent="0.25">
      <c r="A22" t="s">
        <v>501</v>
      </c>
      <c r="B22">
        <f t="shared" si="0"/>
        <v>-0.74</v>
      </c>
      <c r="C22">
        <f t="shared" si="1"/>
        <v>0.36</v>
      </c>
      <c r="D22">
        <v>0</v>
      </c>
      <c r="E22">
        <f>$E$12</f>
        <v>0</v>
      </c>
      <c r="F22">
        <v>0</v>
      </c>
      <c r="G22">
        <f>+F12</f>
        <v>0.19099999999999998</v>
      </c>
    </row>
    <row r="23" spans="1:30" x14ac:dyDescent="0.25">
      <c r="A23" t="s">
        <v>502</v>
      </c>
      <c r="B23">
        <f t="shared" si="0"/>
        <v>-0.74</v>
      </c>
      <c r="C23">
        <f t="shared" si="1"/>
        <v>0.48</v>
      </c>
      <c r="D23">
        <v>-1.1000000000000001</v>
      </c>
      <c r="E23">
        <f>+K12</f>
        <v>-0.82899999999999996</v>
      </c>
      <c r="F23">
        <v>-1.4</v>
      </c>
      <c r="G23">
        <f>+R12</f>
        <v>-0.90900000000000003</v>
      </c>
    </row>
    <row r="24" spans="1:30" x14ac:dyDescent="0.25">
      <c r="A24" t="s">
        <v>503</v>
      </c>
      <c r="B24">
        <f t="shared" si="0"/>
        <v>-0.93</v>
      </c>
      <c r="C24">
        <f t="shared" si="1"/>
        <v>0.36</v>
      </c>
      <c r="D24">
        <v>-2.7</v>
      </c>
      <c r="E24">
        <f>+W12</f>
        <v>-2.464</v>
      </c>
      <c r="F24">
        <v>-2.9</v>
      </c>
      <c r="G24">
        <f>+AD15</f>
        <v>-2.7046153846153844</v>
      </c>
    </row>
    <row r="25" spans="1:30" x14ac:dyDescent="0.25">
      <c r="A25" t="s">
        <v>504</v>
      </c>
      <c r="B25">
        <f t="shared" si="0"/>
        <v>-0.67</v>
      </c>
      <c r="C25">
        <f t="shared" si="1"/>
        <v>0.36</v>
      </c>
    </row>
    <row r="26" spans="1:30" x14ac:dyDescent="0.25">
      <c r="A26" t="s">
        <v>503</v>
      </c>
      <c r="B26">
        <f t="shared" si="0"/>
        <v>-0.93</v>
      </c>
      <c r="C26">
        <f t="shared" si="1"/>
        <v>0.36</v>
      </c>
    </row>
    <row r="27" spans="1:30" x14ac:dyDescent="0.25">
      <c r="A27" t="s">
        <v>505</v>
      </c>
      <c r="B27">
        <f t="shared" si="0"/>
        <v>-0.75</v>
      </c>
      <c r="C27">
        <f t="shared" si="1"/>
        <v>0.55000000000000004</v>
      </c>
    </row>
    <row r="28" spans="1:30" x14ac:dyDescent="0.25">
      <c r="A28" t="s">
        <v>503</v>
      </c>
      <c r="B28">
        <f t="shared" si="0"/>
        <v>-0.93</v>
      </c>
      <c r="C28">
        <f t="shared" si="1"/>
        <v>0.36</v>
      </c>
    </row>
    <row r="29" spans="1:30" x14ac:dyDescent="0.25">
      <c r="A29" t="s">
        <v>503</v>
      </c>
      <c r="B29">
        <f t="shared" si="0"/>
        <v>-0.93</v>
      </c>
      <c r="C29">
        <f t="shared" si="1"/>
        <v>0.36</v>
      </c>
    </row>
    <row r="30" spans="1:30" x14ac:dyDescent="0.25">
      <c r="A30" t="s">
        <v>506</v>
      </c>
      <c r="B30">
        <f t="shared" si="0"/>
        <v>-0.93</v>
      </c>
      <c r="C30">
        <f t="shared" si="1"/>
        <v>0.36</v>
      </c>
    </row>
    <row r="31" spans="1:30" x14ac:dyDescent="0.25">
      <c r="A31" t="s">
        <v>507</v>
      </c>
      <c r="B31">
        <f t="shared" si="0"/>
        <v>0.19</v>
      </c>
      <c r="C31">
        <f t="shared" si="1"/>
        <v>1.29</v>
      </c>
    </row>
    <row r="32" spans="1:30" x14ac:dyDescent="0.25">
      <c r="A32" t="s">
        <v>507</v>
      </c>
      <c r="B32">
        <f t="shared" si="0"/>
        <v>0.19</v>
      </c>
      <c r="C32">
        <f t="shared" si="1"/>
        <v>1.29</v>
      </c>
    </row>
    <row r="33" spans="1:3" x14ac:dyDescent="0.25">
      <c r="A33" t="s">
        <v>508</v>
      </c>
      <c r="B33">
        <f t="shared" si="0"/>
        <v>0.37</v>
      </c>
      <c r="C33">
        <f t="shared" si="1"/>
        <v>1.1000000000000001</v>
      </c>
    </row>
    <row r="34" spans="1:3" x14ac:dyDescent="0.25">
      <c r="A34" t="s">
        <v>507</v>
      </c>
      <c r="B34">
        <f t="shared" si="0"/>
        <v>0.19</v>
      </c>
      <c r="C34">
        <f t="shared" si="1"/>
        <v>1.29</v>
      </c>
    </row>
    <row r="35" spans="1:3" x14ac:dyDescent="0.25">
      <c r="A35" t="s">
        <v>509</v>
      </c>
      <c r="B35">
        <f t="shared" si="0"/>
        <v>0.37</v>
      </c>
      <c r="C35">
        <f t="shared" si="1"/>
        <v>1.29</v>
      </c>
    </row>
    <row r="36" spans="1:3" x14ac:dyDescent="0.25">
      <c r="A36" t="s">
        <v>510</v>
      </c>
      <c r="B36">
        <f t="shared" si="0"/>
        <v>0.26</v>
      </c>
      <c r="C36">
        <f t="shared" si="1"/>
        <v>1.29</v>
      </c>
    </row>
    <row r="37" spans="1:3" x14ac:dyDescent="0.25">
      <c r="A37" t="s">
        <v>507</v>
      </c>
      <c r="B37">
        <f t="shared" si="0"/>
        <v>0.19</v>
      </c>
      <c r="C37">
        <f t="shared" si="1"/>
        <v>1.29</v>
      </c>
    </row>
    <row r="38" spans="1:3" x14ac:dyDescent="0.25">
      <c r="A38" t="s">
        <v>508</v>
      </c>
      <c r="B38">
        <f t="shared" si="0"/>
        <v>0.37</v>
      </c>
      <c r="C38">
        <f t="shared" si="1"/>
        <v>1.1000000000000001</v>
      </c>
    </row>
    <row r="39" spans="1:3" x14ac:dyDescent="0.25">
      <c r="A39" t="s">
        <v>511</v>
      </c>
      <c r="B39">
        <f t="shared" si="0"/>
        <v>0.19</v>
      </c>
      <c r="C39">
        <f t="shared" si="1"/>
        <v>1.1000000000000001</v>
      </c>
    </row>
    <row r="40" spans="1:3" x14ac:dyDescent="0.25">
      <c r="A40" t="s">
        <v>512</v>
      </c>
      <c r="B40">
        <f t="shared" si="0"/>
        <v>0.19</v>
      </c>
      <c r="C40">
        <f t="shared" si="1"/>
        <v>1.29</v>
      </c>
    </row>
    <row r="41" spans="1:3" x14ac:dyDescent="0.25">
      <c r="A41" t="s">
        <v>513</v>
      </c>
      <c r="B41">
        <f t="shared" si="0"/>
        <v>-0.19</v>
      </c>
      <c r="C41">
        <f t="shared" si="1"/>
        <v>-0.93</v>
      </c>
    </row>
    <row r="42" spans="1:3" x14ac:dyDescent="0.25">
      <c r="A42" t="s">
        <v>514</v>
      </c>
      <c r="B42">
        <f t="shared" si="0"/>
        <v>-0.37</v>
      </c>
      <c r="C42">
        <f t="shared" si="1"/>
        <v>-1.1100000000000001</v>
      </c>
    </row>
    <row r="43" spans="1:3" x14ac:dyDescent="0.25">
      <c r="A43" t="s">
        <v>515</v>
      </c>
      <c r="B43">
        <f t="shared" si="0"/>
        <v>-0.37</v>
      </c>
      <c r="C43">
        <f t="shared" si="1"/>
        <v>-0.74</v>
      </c>
    </row>
    <row r="44" spans="1:3" x14ac:dyDescent="0.25">
      <c r="A44" t="s">
        <v>516</v>
      </c>
      <c r="B44">
        <f t="shared" si="0"/>
        <v>-5.37</v>
      </c>
      <c r="C44">
        <f t="shared" si="1"/>
        <v>-0.74</v>
      </c>
    </row>
    <row r="45" spans="1:3" x14ac:dyDescent="0.25">
      <c r="A45" t="s">
        <v>517</v>
      </c>
      <c r="B45">
        <f t="shared" si="0"/>
        <v>-0.19</v>
      </c>
      <c r="C45">
        <f t="shared" si="1"/>
        <v>-0.74</v>
      </c>
    </row>
    <row r="46" spans="1:3" x14ac:dyDescent="0.25">
      <c r="A46" t="s">
        <v>518</v>
      </c>
      <c r="B46">
        <f t="shared" si="0"/>
        <v>-0.19</v>
      </c>
      <c r="C46">
        <f t="shared" si="1"/>
        <v>-1.1100000000000001</v>
      </c>
    </row>
    <row r="47" spans="1:3" x14ac:dyDescent="0.25">
      <c r="A47" t="s">
        <v>513</v>
      </c>
      <c r="B47">
        <f t="shared" si="0"/>
        <v>-0.19</v>
      </c>
      <c r="C47">
        <f t="shared" si="1"/>
        <v>-0.93</v>
      </c>
    </row>
    <row r="48" spans="1:3" x14ac:dyDescent="0.25">
      <c r="A48" t="s">
        <v>513</v>
      </c>
      <c r="B48">
        <f t="shared" si="0"/>
        <v>-0.19</v>
      </c>
      <c r="C48">
        <f t="shared" si="1"/>
        <v>-0.93</v>
      </c>
    </row>
    <row r="49" spans="1:3" x14ac:dyDescent="0.25">
      <c r="A49" t="s">
        <v>519</v>
      </c>
      <c r="B49">
        <f t="shared" si="0"/>
        <v>-0.3</v>
      </c>
      <c r="C49">
        <f t="shared" si="1"/>
        <v>-0.93</v>
      </c>
    </row>
    <row r="50" spans="1:3" x14ac:dyDescent="0.25">
      <c r="A50" t="s">
        <v>520</v>
      </c>
      <c r="B50">
        <f t="shared" si="0"/>
        <v>-0.19</v>
      </c>
      <c r="C50">
        <f t="shared" si="1"/>
        <v>-0.93</v>
      </c>
    </row>
    <row r="51" spans="1:3" x14ac:dyDescent="0.25">
      <c r="A51" t="s">
        <v>521</v>
      </c>
      <c r="B51">
        <f t="shared" si="0"/>
        <v>2.79</v>
      </c>
      <c r="C51">
        <f t="shared" si="1"/>
        <v>0.55000000000000004</v>
      </c>
    </row>
    <row r="52" spans="1:3" x14ac:dyDescent="0.25">
      <c r="A52" t="s">
        <v>522</v>
      </c>
      <c r="B52">
        <f t="shared" si="0"/>
        <v>2.42</v>
      </c>
      <c r="C52">
        <f t="shared" si="1"/>
        <v>0.36</v>
      </c>
    </row>
    <row r="53" spans="1:3" x14ac:dyDescent="0.25">
      <c r="A53" t="s">
        <v>523</v>
      </c>
      <c r="B53">
        <f t="shared" si="0"/>
        <v>2.61</v>
      </c>
      <c r="C53">
        <f t="shared" si="1"/>
        <v>0.55000000000000004</v>
      </c>
    </row>
    <row r="54" spans="1:3" x14ac:dyDescent="0.25">
      <c r="A54" t="s">
        <v>524</v>
      </c>
      <c r="B54">
        <f t="shared" si="0"/>
        <v>2.61</v>
      </c>
      <c r="C54">
        <f t="shared" si="1"/>
        <v>0.85</v>
      </c>
    </row>
    <row r="55" spans="1:3" x14ac:dyDescent="0.25">
      <c r="A55" t="s">
        <v>525</v>
      </c>
      <c r="B55">
        <f t="shared" si="0"/>
        <v>2.98</v>
      </c>
      <c r="C55">
        <f t="shared" si="1"/>
        <v>1.03</v>
      </c>
    </row>
    <row r="56" spans="1:3" x14ac:dyDescent="0.25">
      <c r="A56" t="s">
        <v>526</v>
      </c>
      <c r="B56">
        <f t="shared" si="0"/>
        <v>2.79</v>
      </c>
      <c r="C56">
        <f t="shared" si="1"/>
        <v>0.73</v>
      </c>
    </row>
    <row r="57" spans="1:3" x14ac:dyDescent="0.25">
      <c r="A57" t="s">
        <v>521</v>
      </c>
      <c r="B57">
        <f t="shared" si="0"/>
        <v>2.79</v>
      </c>
      <c r="C57">
        <f t="shared" si="1"/>
        <v>0.55000000000000004</v>
      </c>
    </row>
    <row r="58" spans="1:3" x14ac:dyDescent="0.25">
      <c r="A58" t="s">
        <v>527</v>
      </c>
      <c r="B58">
        <f t="shared" si="0"/>
        <v>2.61</v>
      </c>
      <c r="C58">
        <f t="shared" si="1"/>
        <v>0.73</v>
      </c>
    </row>
    <row r="59" spans="1:3" x14ac:dyDescent="0.25">
      <c r="A59" t="s">
        <v>527</v>
      </c>
      <c r="B59">
        <f t="shared" si="0"/>
        <v>2.61</v>
      </c>
      <c r="C59">
        <f t="shared" si="1"/>
        <v>0.73</v>
      </c>
    </row>
    <row r="60" spans="1:3" x14ac:dyDescent="0.25">
      <c r="A60" t="s">
        <v>528</v>
      </c>
      <c r="B60">
        <f t="shared" si="0"/>
        <v>2.61</v>
      </c>
      <c r="C60">
        <f t="shared" si="1"/>
        <v>0.55000000000000004</v>
      </c>
    </row>
    <row r="61" spans="1:3" x14ac:dyDescent="0.25">
      <c r="A61" t="s">
        <v>529</v>
      </c>
      <c r="B61">
        <f t="shared" si="0"/>
        <v>-2.4300000000000002</v>
      </c>
      <c r="C61">
        <f t="shared" si="1"/>
        <v>-0.19</v>
      </c>
    </row>
    <row r="62" spans="1:3" x14ac:dyDescent="0.25">
      <c r="A62" t="s">
        <v>530</v>
      </c>
      <c r="B62">
        <f t="shared" si="0"/>
        <v>-2.42</v>
      </c>
      <c r="C62">
        <f t="shared" si="1"/>
        <v>-0.01</v>
      </c>
    </row>
    <row r="63" spans="1:3" x14ac:dyDescent="0.25">
      <c r="A63" t="s">
        <v>531</v>
      </c>
      <c r="B63">
        <f t="shared" si="0"/>
        <v>-2.2400000000000002</v>
      </c>
      <c r="C63">
        <f t="shared" si="1"/>
        <v>-0.01</v>
      </c>
    </row>
    <row r="64" spans="1:3" x14ac:dyDescent="0.25">
      <c r="A64" t="s">
        <v>532</v>
      </c>
      <c r="B64">
        <f t="shared" si="0"/>
        <v>-2.61</v>
      </c>
      <c r="C64">
        <f t="shared" si="1"/>
        <v>-0.01</v>
      </c>
    </row>
    <row r="65" spans="1:3" x14ac:dyDescent="0.25">
      <c r="A65" t="s">
        <v>533</v>
      </c>
      <c r="B65">
        <f t="shared" si="0"/>
        <v>-2.6</v>
      </c>
      <c r="C65">
        <f t="shared" si="1"/>
        <v>-0.19</v>
      </c>
    </row>
    <row r="66" spans="1:3" x14ac:dyDescent="0.25">
      <c r="A66" t="s">
        <v>534</v>
      </c>
      <c r="B66">
        <f t="shared" ref="B66:B113" si="34">+VALUE(LEFT(A66,8))</f>
        <v>-2.42</v>
      </c>
      <c r="C66">
        <f t="shared" ref="C66:C113" si="35">+VALUE(MID(A66,9,9))</f>
        <v>7.0000000000000007E-2</v>
      </c>
    </row>
    <row r="67" spans="1:3" x14ac:dyDescent="0.25">
      <c r="A67" t="s">
        <v>535</v>
      </c>
      <c r="B67">
        <f t="shared" si="34"/>
        <v>-2.29</v>
      </c>
      <c r="C67">
        <f t="shared" si="35"/>
        <v>-0.01</v>
      </c>
    </row>
    <row r="68" spans="1:3" x14ac:dyDescent="0.25">
      <c r="A68" t="s">
        <v>536</v>
      </c>
      <c r="B68">
        <f t="shared" si="34"/>
        <v>-2.42</v>
      </c>
      <c r="C68">
        <f t="shared" si="35"/>
        <v>-0.37</v>
      </c>
    </row>
    <row r="69" spans="1:3" x14ac:dyDescent="0.25">
      <c r="A69" t="s">
        <v>537</v>
      </c>
      <c r="B69">
        <f t="shared" si="34"/>
        <v>-2.79</v>
      </c>
      <c r="C69">
        <f t="shared" si="35"/>
        <v>-0.19</v>
      </c>
    </row>
    <row r="70" spans="1:3" x14ac:dyDescent="0.25">
      <c r="A70" t="s">
        <v>538</v>
      </c>
      <c r="B70">
        <f t="shared" si="34"/>
        <v>-2.42</v>
      </c>
      <c r="C70">
        <f t="shared" si="35"/>
        <v>-0.01</v>
      </c>
    </row>
    <row r="71" spans="1:3" x14ac:dyDescent="0.25">
      <c r="A71" t="s">
        <v>539</v>
      </c>
      <c r="B71">
        <f t="shared" si="34"/>
        <v>-0.19</v>
      </c>
      <c r="C71">
        <f t="shared" si="35"/>
        <v>2.84</v>
      </c>
    </row>
    <row r="72" spans="1:3" x14ac:dyDescent="0.25">
      <c r="A72" t="s">
        <v>540</v>
      </c>
      <c r="B72">
        <f t="shared" si="34"/>
        <v>-0.19</v>
      </c>
      <c r="C72">
        <f t="shared" si="35"/>
        <v>2.76</v>
      </c>
    </row>
    <row r="73" spans="1:3" x14ac:dyDescent="0.25">
      <c r="A73" t="s">
        <v>541</v>
      </c>
      <c r="B73">
        <f t="shared" si="34"/>
        <v>0</v>
      </c>
      <c r="C73">
        <f t="shared" si="35"/>
        <v>2.95</v>
      </c>
    </row>
    <row r="74" spans="1:3" x14ac:dyDescent="0.25">
      <c r="A74" t="s">
        <v>542</v>
      </c>
      <c r="B74">
        <f t="shared" si="34"/>
        <v>-0.37</v>
      </c>
      <c r="C74">
        <f t="shared" si="35"/>
        <v>2.77</v>
      </c>
    </row>
    <row r="75" spans="1:3" x14ac:dyDescent="0.25">
      <c r="A75" t="s">
        <v>543</v>
      </c>
      <c r="B75">
        <f t="shared" si="34"/>
        <v>0</v>
      </c>
      <c r="C75">
        <f t="shared" si="35"/>
        <v>2.4</v>
      </c>
    </row>
    <row r="76" spans="1:3" x14ac:dyDescent="0.25">
      <c r="A76" t="s">
        <v>544</v>
      </c>
      <c r="B76">
        <f t="shared" si="34"/>
        <v>-0.19</v>
      </c>
      <c r="C76">
        <f t="shared" si="35"/>
        <v>2.77</v>
      </c>
    </row>
    <row r="77" spans="1:3" x14ac:dyDescent="0.25">
      <c r="A77" t="s">
        <v>545</v>
      </c>
      <c r="B77">
        <f t="shared" si="34"/>
        <v>-0.19</v>
      </c>
      <c r="C77">
        <f t="shared" si="35"/>
        <v>2.95</v>
      </c>
    </row>
    <row r="78" spans="1:3" x14ac:dyDescent="0.25">
      <c r="A78" t="s">
        <v>546</v>
      </c>
      <c r="B78">
        <f t="shared" si="34"/>
        <v>0</v>
      </c>
      <c r="C78">
        <f t="shared" si="35"/>
        <v>2.39</v>
      </c>
    </row>
    <row r="79" spans="1:3" x14ac:dyDescent="0.25">
      <c r="A79" t="s">
        <v>547</v>
      </c>
      <c r="B79">
        <f t="shared" si="34"/>
        <v>0</v>
      </c>
      <c r="C79">
        <f t="shared" si="35"/>
        <v>2.58</v>
      </c>
    </row>
    <row r="80" spans="1:3" x14ac:dyDescent="0.25">
      <c r="A80" t="s">
        <v>548</v>
      </c>
      <c r="B80">
        <f t="shared" si="34"/>
        <v>-0.19</v>
      </c>
      <c r="C80">
        <f t="shared" si="35"/>
        <v>2.76</v>
      </c>
    </row>
    <row r="81" spans="1:6" x14ac:dyDescent="0.25">
      <c r="A81" t="s">
        <v>549</v>
      </c>
      <c r="B81">
        <f t="shared" si="34"/>
        <v>-5.18</v>
      </c>
      <c r="C81">
        <f t="shared" si="35"/>
        <v>-2.2200000000000002</v>
      </c>
      <c r="E81">
        <f t="shared" ref="E81:E100" si="36">+B81</f>
        <v>-5.18</v>
      </c>
      <c r="F81">
        <f t="shared" ref="F81:F100" si="37">+C81</f>
        <v>-2.2200000000000002</v>
      </c>
    </row>
    <row r="82" spans="1:6" x14ac:dyDescent="0.25">
      <c r="A82" t="s">
        <v>550</v>
      </c>
      <c r="B82">
        <f t="shared" si="34"/>
        <v>-5.0999999999999996</v>
      </c>
      <c r="C82">
        <f t="shared" si="35"/>
        <v>-1.48</v>
      </c>
      <c r="E82">
        <f t="shared" si="36"/>
        <v>-5.0999999999999996</v>
      </c>
      <c r="F82">
        <f t="shared" si="37"/>
        <v>-1.48</v>
      </c>
    </row>
    <row r="83" spans="1:6" x14ac:dyDescent="0.25">
      <c r="A83" t="s">
        <v>551</v>
      </c>
      <c r="B83">
        <f t="shared" si="34"/>
        <v>-5.18</v>
      </c>
      <c r="C83">
        <f t="shared" si="35"/>
        <v>-2.0299999999999998</v>
      </c>
      <c r="E83">
        <f t="shared" si="36"/>
        <v>-5.18</v>
      </c>
      <c r="F83">
        <f t="shared" si="37"/>
        <v>-2.0299999999999998</v>
      </c>
    </row>
    <row r="84" spans="1:6" x14ac:dyDescent="0.25">
      <c r="A84" t="s">
        <v>552</v>
      </c>
      <c r="B84">
        <f t="shared" si="34"/>
        <v>-4.9800000000000004</v>
      </c>
      <c r="C84">
        <f t="shared" si="35"/>
        <v>-2.2200000000000002</v>
      </c>
      <c r="E84">
        <f t="shared" si="36"/>
        <v>-4.9800000000000004</v>
      </c>
      <c r="F84">
        <f t="shared" si="37"/>
        <v>-2.2200000000000002</v>
      </c>
    </row>
    <row r="85" spans="1:6" x14ac:dyDescent="0.25">
      <c r="A85" t="s">
        <v>553</v>
      </c>
      <c r="B85">
        <f t="shared" si="34"/>
        <v>-5.18</v>
      </c>
      <c r="C85">
        <f t="shared" si="35"/>
        <v>-1.86</v>
      </c>
      <c r="E85">
        <f t="shared" si="36"/>
        <v>-5.18</v>
      </c>
      <c r="F85">
        <f t="shared" si="37"/>
        <v>-1.86</v>
      </c>
    </row>
    <row r="86" spans="1:6" x14ac:dyDescent="0.25">
      <c r="A86" t="s">
        <v>554</v>
      </c>
      <c r="B86">
        <f t="shared" si="34"/>
        <v>-5.25</v>
      </c>
      <c r="C86">
        <f t="shared" si="35"/>
        <v>-1.74</v>
      </c>
      <c r="E86">
        <f t="shared" si="36"/>
        <v>-5.25</v>
      </c>
      <c r="F86">
        <f t="shared" si="37"/>
        <v>-1.74</v>
      </c>
    </row>
    <row r="87" spans="1:6" x14ac:dyDescent="0.25">
      <c r="A87" t="s">
        <v>555</v>
      </c>
      <c r="B87">
        <f t="shared" si="34"/>
        <v>-0.19</v>
      </c>
      <c r="C87">
        <f t="shared" si="35"/>
        <v>-2.34</v>
      </c>
      <c r="E87">
        <f t="shared" si="36"/>
        <v>-0.19</v>
      </c>
      <c r="F87">
        <f t="shared" si="37"/>
        <v>-2.34</v>
      </c>
    </row>
    <row r="88" spans="1:6" x14ac:dyDescent="0.25">
      <c r="A88" t="s">
        <v>552</v>
      </c>
      <c r="B88">
        <f t="shared" si="34"/>
        <v>-4.9800000000000004</v>
      </c>
      <c r="C88">
        <f t="shared" si="35"/>
        <v>-2.2200000000000002</v>
      </c>
      <c r="E88">
        <f t="shared" si="36"/>
        <v>-4.9800000000000004</v>
      </c>
      <c r="F88">
        <f t="shared" si="37"/>
        <v>-2.2200000000000002</v>
      </c>
    </row>
    <row r="89" spans="1:6" x14ac:dyDescent="0.25">
      <c r="A89" t="s">
        <v>556</v>
      </c>
      <c r="B89">
        <f t="shared" si="34"/>
        <v>-4.9800000000000004</v>
      </c>
      <c r="C89">
        <f t="shared" si="35"/>
        <v>-2.0299999999999998</v>
      </c>
      <c r="E89">
        <f t="shared" si="36"/>
        <v>-4.9800000000000004</v>
      </c>
      <c r="F89">
        <f t="shared" si="37"/>
        <v>-2.0299999999999998</v>
      </c>
    </row>
    <row r="90" spans="1:6" x14ac:dyDescent="0.25">
      <c r="A90" t="s">
        <v>557</v>
      </c>
      <c r="B90">
        <f t="shared" si="34"/>
        <v>-5.37</v>
      </c>
      <c r="C90">
        <f t="shared" si="35"/>
        <v>-2.34</v>
      </c>
      <c r="E90">
        <f t="shared" si="36"/>
        <v>-5.37</v>
      </c>
      <c r="F90">
        <f t="shared" si="37"/>
        <v>-2.34</v>
      </c>
    </row>
    <row r="91" spans="1:6" x14ac:dyDescent="0.25">
      <c r="A91" t="s">
        <v>558</v>
      </c>
      <c r="B91">
        <f t="shared" si="34"/>
        <v>-5.17</v>
      </c>
      <c r="C91">
        <f t="shared" si="35"/>
        <v>-2.2200000000000002</v>
      </c>
      <c r="E91">
        <f t="shared" si="36"/>
        <v>-5.17</v>
      </c>
      <c r="F91">
        <f t="shared" si="37"/>
        <v>-2.2200000000000002</v>
      </c>
    </row>
    <row r="92" spans="1:6" x14ac:dyDescent="0.25">
      <c r="A92" t="s">
        <v>559</v>
      </c>
      <c r="B92">
        <f t="shared" si="34"/>
        <v>-4.8</v>
      </c>
      <c r="C92">
        <f t="shared" si="35"/>
        <v>-2.04</v>
      </c>
      <c r="E92">
        <f t="shared" si="36"/>
        <v>-4.8</v>
      </c>
      <c r="F92">
        <f t="shared" si="37"/>
        <v>-2.04</v>
      </c>
    </row>
    <row r="93" spans="1:6" x14ac:dyDescent="0.25">
      <c r="A93" t="s">
        <v>560</v>
      </c>
      <c r="B93">
        <f t="shared" si="34"/>
        <v>-4.41</v>
      </c>
      <c r="C93">
        <f t="shared" si="35"/>
        <v>-2.96</v>
      </c>
      <c r="E93">
        <f t="shared" si="36"/>
        <v>-4.41</v>
      </c>
      <c r="F93">
        <f t="shared" si="37"/>
        <v>-2.96</v>
      </c>
    </row>
    <row r="94" spans="1:6" x14ac:dyDescent="0.25">
      <c r="A94" t="s">
        <v>561</v>
      </c>
      <c r="B94">
        <f t="shared" si="34"/>
        <v>0.37</v>
      </c>
      <c r="C94">
        <f t="shared" si="35"/>
        <v>-2.59</v>
      </c>
      <c r="E94">
        <f t="shared" si="36"/>
        <v>0.37</v>
      </c>
      <c r="F94">
        <f t="shared" si="37"/>
        <v>-2.59</v>
      </c>
    </row>
    <row r="95" spans="1:6" x14ac:dyDescent="0.25">
      <c r="A95" t="s">
        <v>562</v>
      </c>
      <c r="B95">
        <f t="shared" si="34"/>
        <v>-4.72</v>
      </c>
      <c r="C95">
        <f t="shared" si="35"/>
        <v>-2.4</v>
      </c>
      <c r="E95">
        <f t="shared" si="36"/>
        <v>-4.72</v>
      </c>
      <c r="F95">
        <f t="shared" si="37"/>
        <v>-2.4</v>
      </c>
    </row>
    <row r="96" spans="1:6" x14ac:dyDescent="0.25">
      <c r="A96" t="s">
        <v>563</v>
      </c>
      <c r="B96">
        <f t="shared" si="34"/>
        <v>-4.9800000000000004</v>
      </c>
      <c r="C96">
        <f t="shared" si="35"/>
        <v>-2.59</v>
      </c>
      <c r="E96">
        <f t="shared" si="36"/>
        <v>-4.9800000000000004</v>
      </c>
      <c r="F96">
        <f t="shared" si="37"/>
        <v>-2.59</v>
      </c>
    </row>
    <row r="97" spans="1:6" x14ac:dyDescent="0.25">
      <c r="A97" t="s">
        <v>564</v>
      </c>
      <c r="B97">
        <f t="shared" si="34"/>
        <v>0.74</v>
      </c>
      <c r="C97">
        <f t="shared" si="35"/>
        <v>-2.6</v>
      </c>
      <c r="E97">
        <f t="shared" si="36"/>
        <v>0.74</v>
      </c>
      <c r="F97">
        <f t="shared" si="37"/>
        <v>-2.6</v>
      </c>
    </row>
    <row r="98" spans="1:6" x14ac:dyDescent="0.25">
      <c r="A98" t="s">
        <v>565</v>
      </c>
      <c r="B98">
        <f t="shared" si="34"/>
        <v>-4.8</v>
      </c>
      <c r="C98">
        <f t="shared" si="35"/>
        <v>-2.41</v>
      </c>
      <c r="E98">
        <f t="shared" si="36"/>
        <v>-4.8</v>
      </c>
      <c r="F98">
        <f t="shared" si="37"/>
        <v>-2.41</v>
      </c>
    </row>
    <row r="99" spans="1:6" x14ac:dyDescent="0.25">
      <c r="A99" t="s">
        <v>561</v>
      </c>
      <c r="B99">
        <f t="shared" si="34"/>
        <v>0.37</v>
      </c>
      <c r="C99">
        <f t="shared" si="35"/>
        <v>-2.59</v>
      </c>
      <c r="E99">
        <f t="shared" si="36"/>
        <v>0.37</v>
      </c>
      <c r="F99">
        <f t="shared" si="37"/>
        <v>-2.59</v>
      </c>
    </row>
    <row r="100" spans="1:6" x14ac:dyDescent="0.25">
      <c r="A100" t="s">
        <v>566</v>
      </c>
      <c r="B100">
        <f t="shared" si="34"/>
        <v>0.5</v>
      </c>
      <c r="C100">
        <f t="shared" si="35"/>
        <v>-2.71</v>
      </c>
      <c r="E100">
        <f t="shared" si="36"/>
        <v>0.5</v>
      </c>
      <c r="F100">
        <f t="shared" si="37"/>
        <v>-2.71</v>
      </c>
    </row>
    <row r="101" spans="1:6" x14ac:dyDescent="0.25">
      <c r="A101" t="s">
        <v>567</v>
      </c>
      <c r="B101">
        <f t="shared" si="34"/>
        <v>0.37</v>
      </c>
      <c r="C101">
        <f t="shared" si="35"/>
        <v>-2.96</v>
      </c>
    </row>
    <row r="102" spans="1:6" x14ac:dyDescent="0.25">
      <c r="A102" t="s">
        <v>568</v>
      </c>
      <c r="B102">
        <f t="shared" si="34"/>
        <v>0.19</v>
      </c>
      <c r="C102">
        <f t="shared" si="35"/>
        <v>-2.59</v>
      </c>
    </row>
    <row r="103" spans="1:6" x14ac:dyDescent="0.25">
      <c r="A103" t="s">
        <v>569</v>
      </c>
      <c r="B103">
        <f t="shared" si="34"/>
        <v>0.56000000000000005</v>
      </c>
      <c r="C103">
        <f t="shared" si="35"/>
        <v>-2.96</v>
      </c>
    </row>
    <row r="104" spans="1:6" x14ac:dyDescent="0.25">
      <c r="A104" t="s">
        <v>570</v>
      </c>
      <c r="B104">
        <f t="shared" si="34"/>
        <v>0.45</v>
      </c>
      <c r="C104">
        <f t="shared" si="35"/>
        <v>-2.78</v>
      </c>
    </row>
    <row r="105" spans="1:6" x14ac:dyDescent="0.25">
      <c r="A105" t="s">
        <v>571</v>
      </c>
      <c r="B105">
        <f t="shared" si="34"/>
        <v>0.74</v>
      </c>
      <c r="C105">
        <f t="shared" si="35"/>
        <v>-2.59</v>
      </c>
    </row>
    <row r="106" spans="1:6" x14ac:dyDescent="0.25">
      <c r="A106" t="s">
        <v>572</v>
      </c>
      <c r="B106">
        <f t="shared" si="34"/>
        <v>0.56000000000000005</v>
      </c>
      <c r="C106">
        <f t="shared" si="35"/>
        <v>-2.78</v>
      </c>
    </row>
    <row r="107" spans="1:6" x14ac:dyDescent="0.25">
      <c r="A107" t="s">
        <v>569</v>
      </c>
      <c r="B107">
        <f t="shared" si="34"/>
        <v>0.56000000000000005</v>
      </c>
      <c r="C107">
        <f t="shared" si="35"/>
        <v>-2.96</v>
      </c>
    </row>
    <row r="108" spans="1:6" x14ac:dyDescent="0.25">
      <c r="A108" t="s">
        <v>572</v>
      </c>
      <c r="B108">
        <f t="shared" si="34"/>
        <v>0.56000000000000005</v>
      </c>
      <c r="C108">
        <f t="shared" si="35"/>
        <v>-2.78</v>
      </c>
    </row>
    <row r="109" spans="1:6" x14ac:dyDescent="0.25">
      <c r="A109" t="s">
        <v>573</v>
      </c>
      <c r="B109">
        <f t="shared" si="34"/>
        <v>0.87</v>
      </c>
      <c r="C109">
        <f t="shared" si="35"/>
        <v>-2.59</v>
      </c>
    </row>
    <row r="110" spans="1:6" x14ac:dyDescent="0.25">
      <c r="A110" t="s">
        <v>574</v>
      </c>
      <c r="B110">
        <f t="shared" si="34"/>
        <v>0.74</v>
      </c>
      <c r="C110">
        <f t="shared" si="35"/>
        <v>-2.59</v>
      </c>
    </row>
    <row r="111" spans="1:6" x14ac:dyDescent="0.25">
      <c r="A111" t="s">
        <v>575</v>
      </c>
      <c r="B111">
        <f t="shared" si="34"/>
        <v>0.48</v>
      </c>
      <c r="C111">
        <f t="shared" si="35"/>
        <v>-2.77</v>
      </c>
    </row>
    <row r="112" spans="1:6" x14ac:dyDescent="0.25">
      <c r="A112" t="s">
        <v>568</v>
      </c>
      <c r="B112">
        <f t="shared" si="34"/>
        <v>0.19</v>
      </c>
      <c r="C112">
        <f t="shared" si="35"/>
        <v>-2.59</v>
      </c>
    </row>
    <row r="113" spans="1:3" x14ac:dyDescent="0.25">
      <c r="A113" t="s">
        <v>576</v>
      </c>
      <c r="B113">
        <f t="shared" si="34"/>
        <v>0.37</v>
      </c>
      <c r="C113">
        <f t="shared" si="35"/>
        <v>-2.2200000000000002</v>
      </c>
    </row>
  </sheetData>
  <sortState ref="D20:D24">
    <sortCondition descending="1" ref="D2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opLeftCell="B13" workbookViewId="0">
      <selection activeCell="G30" sqref="G30"/>
    </sheetView>
  </sheetViews>
  <sheetFormatPr baseColWidth="10" defaultRowHeight="15" x14ac:dyDescent="0.25"/>
  <cols>
    <col min="1" max="1" width="16.42578125" bestFit="1" customWidth="1"/>
  </cols>
  <sheetData>
    <row r="1" spans="1:30" x14ac:dyDescent="0.25">
      <c r="A1" t="s">
        <v>588</v>
      </c>
      <c r="B1">
        <f>+VALUE(LEFT(A1,7))</f>
        <v>0.37</v>
      </c>
      <c r="C1">
        <f>+VALUE(MID(A1,9,9))</f>
        <v>-0.37</v>
      </c>
      <c r="D1" s="12" t="s">
        <v>392</v>
      </c>
      <c r="E1" t="s">
        <v>577</v>
      </c>
      <c r="F1" t="s">
        <v>578</v>
      </c>
      <c r="G1" s="12" t="s">
        <v>667</v>
      </c>
      <c r="H1" t="s">
        <v>577</v>
      </c>
      <c r="I1" t="s">
        <v>578</v>
      </c>
      <c r="J1" s="12" t="s">
        <v>668</v>
      </c>
      <c r="K1" t="s">
        <v>577</v>
      </c>
      <c r="L1" t="s">
        <v>578</v>
      </c>
      <c r="M1" s="12" t="s">
        <v>669</v>
      </c>
      <c r="N1" t="s">
        <v>577</v>
      </c>
      <c r="O1" t="s">
        <v>578</v>
      </c>
      <c r="P1" s="12" t="s">
        <v>670</v>
      </c>
      <c r="Q1" t="s">
        <v>577</v>
      </c>
      <c r="R1" t="s">
        <v>578</v>
      </c>
      <c r="S1" s="12" t="s">
        <v>671</v>
      </c>
      <c r="T1" t="s">
        <v>577</v>
      </c>
      <c r="U1" t="s">
        <v>578</v>
      </c>
      <c r="V1" s="12" t="s">
        <v>672</v>
      </c>
      <c r="W1" t="s">
        <v>577</v>
      </c>
      <c r="X1" t="s">
        <v>578</v>
      </c>
      <c r="Y1" s="12" t="s">
        <v>673</v>
      </c>
      <c r="Z1" t="s">
        <v>577</v>
      </c>
      <c r="AA1" t="s">
        <v>578</v>
      </c>
      <c r="AB1" s="12" t="s">
        <v>674</v>
      </c>
      <c r="AC1" t="s">
        <v>577</v>
      </c>
      <c r="AD1" t="s">
        <v>578</v>
      </c>
    </row>
    <row r="2" spans="1:30" x14ac:dyDescent="0.25">
      <c r="A2" t="s">
        <v>589</v>
      </c>
      <c r="B2">
        <f t="shared" ref="B2:B65" si="0">+VALUE(LEFT(A2,8))</f>
        <v>0.19</v>
      </c>
      <c r="C2">
        <f t="shared" ref="C2:C65" si="1">+VALUE(MID(A2,9,9))</f>
        <v>-0.19</v>
      </c>
      <c r="E2">
        <f t="shared" ref="E2:E11" si="2">B1</f>
        <v>0.37</v>
      </c>
      <c r="F2">
        <f t="shared" ref="F2:F11" si="3">C1</f>
        <v>-0.37</v>
      </c>
      <c r="H2">
        <f t="shared" ref="H2:H6" si="4">B11</f>
        <v>0.74</v>
      </c>
      <c r="I2">
        <f t="shared" ref="I2:I6" si="5">C26</f>
        <v>0.92</v>
      </c>
      <c r="K2">
        <f t="shared" ref="K2:K6" si="6">B21</f>
        <v>-0.74</v>
      </c>
      <c r="L2">
        <f t="shared" ref="L2:L6" si="7">C16</f>
        <v>-0.74</v>
      </c>
      <c r="N2">
        <f t="shared" ref="N2:N6" si="8">B46</f>
        <v>1.3</v>
      </c>
      <c r="O2">
        <f t="shared" ref="O2:O6" si="9">C31</f>
        <v>1.29</v>
      </c>
      <c r="Q2">
        <f t="shared" ref="Q2:Q6" si="10">B36</f>
        <v>-1</v>
      </c>
      <c r="R2">
        <f t="shared" ref="R2:R6" si="11">C41</f>
        <v>-0.74</v>
      </c>
      <c r="T2">
        <f t="shared" ref="T2:T6" si="12">B51</f>
        <v>1.97</v>
      </c>
      <c r="U2">
        <f t="shared" ref="U2:U6" si="13">C66</f>
        <v>1.84</v>
      </c>
      <c r="W2">
        <f t="shared" ref="W2:W6" si="14">B61</f>
        <v>-1.68</v>
      </c>
      <c r="X2">
        <f t="shared" ref="X2:X6" si="15">C56</f>
        <v>-1.19</v>
      </c>
      <c r="Z2">
        <f t="shared" ref="Z2:Z6" si="16">B86</f>
        <v>3.35</v>
      </c>
      <c r="AA2">
        <f t="shared" ref="AA2:AA6" si="17">C71</f>
        <v>3.68</v>
      </c>
      <c r="AC2">
        <f t="shared" ref="AC2:AC6" si="18">B76</f>
        <v>-2.98</v>
      </c>
      <c r="AD2">
        <f t="shared" ref="AD2:AD6" si="19">C81</f>
        <v>-2.95</v>
      </c>
    </row>
    <row r="3" spans="1:30" x14ac:dyDescent="0.25">
      <c r="A3" t="s">
        <v>590</v>
      </c>
      <c r="B3">
        <f t="shared" si="0"/>
        <v>0.19</v>
      </c>
      <c r="C3">
        <f t="shared" si="1"/>
        <v>-0.01</v>
      </c>
      <c r="E3">
        <f t="shared" si="2"/>
        <v>0.19</v>
      </c>
      <c r="F3">
        <f t="shared" si="3"/>
        <v>-0.19</v>
      </c>
      <c r="H3">
        <f t="shared" si="4"/>
        <v>0.93</v>
      </c>
      <c r="I3">
        <f t="shared" si="5"/>
        <v>0.92</v>
      </c>
      <c r="K3">
        <f t="shared" si="6"/>
        <v>-0.93</v>
      </c>
      <c r="L3">
        <f t="shared" si="7"/>
        <v>-0.74</v>
      </c>
      <c r="N3">
        <f t="shared" si="8"/>
        <v>1.1200000000000001</v>
      </c>
      <c r="O3">
        <f t="shared" si="9"/>
        <v>1.29</v>
      </c>
      <c r="Q3">
        <f t="shared" si="10"/>
        <v>-1.1200000000000001</v>
      </c>
      <c r="R3">
        <f t="shared" si="11"/>
        <v>-0.93</v>
      </c>
      <c r="T3">
        <f t="shared" si="12"/>
        <v>1.86</v>
      </c>
      <c r="U3">
        <f t="shared" si="13"/>
        <v>2.02</v>
      </c>
      <c r="W3">
        <f t="shared" si="14"/>
        <v>-1.73</v>
      </c>
      <c r="X3">
        <f t="shared" si="15"/>
        <v>-1.48</v>
      </c>
      <c r="Z3">
        <f t="shared" si="16"/>
        <v>3.16</v>
      </c>
      <c r="AA3">
        <f t="shared" si="17"/>
        <v>3.2</v>
      </c>
      <c r="AC3">
        <f t="shared" si="18"/>
        <v>-3.17</v>
      </c>
      <c r="AD3">
        <f t="shared" si="19"/>
        <v>-2.89</v>
      </c>
    </row>
    <row r="4" spans="1:30" x14ac:dyDescent="0.25">
      <c r="A4" t="s">
        <v>591</v>
      </c>
      <c r="B4">
        <f t="shared" si="0"/>
        <v>0</v>
      </c>
      <c r="C4">
        <f t="shared" si="1"/>
        <v>-0.01</v>
      </c>
      <c r="E4">
        <f t="shared" si="2"/>
        <v>0.19</v>
      </c>
      <c r="F4">
        <f t="shared" si="3"/>
        <v>-0.01</v>
      </c>
      <c r="H4">
        <f t="shared" si="4"/>
        <v>0.93</v>
      </c>
      <c r="I4">
        <f t="shared" si="5"/>
        <v>0.92</v>
      </c>
      <c r="K4">
        <f t="shared" si="6"/>
        <v>-0.74</v>
      </c>
      <c r="L4">
        <f t="shared" si="7"/>
        <v>-0.74</v>
      </c>
      <c r="N4">
        <f t="shared" si="8"/>
        <v>1.1200000000000001</v>
      </c>
      <c r="O4">
        <f t="shared" si="9"/>
        <v>1.47</v>
      </c>
      <c r="Q4">
        <f t="shared" si="10"/>
        <v>-1.3</v>
      </c>
      <c r="R4">
        <f t="shared" si="11"/>
        <v>-0.93</v>
      </c>
      <c r="T4">
        <f t="shared" si="12"/>
        <v>1.86</v>
      </c>
      <c r="U4">
        <f t="shared" si="13"/>
        <v>2.02</v>
      </c>
      <c r="W4">
        <f t="shared" si="14"/>
        <v>-1.49</v>
      </c>
      <c r="X4">
        <f t="shared" si="15"/>
        <v>-1.48</v>
      </c>
      <c r="Z4">
        <f t="shared" si="16"/>
        <v>3.16</v>
      </c>
      <c r="AA4">
        <f t="shared" si="17"/>
        <v>3.32</v>
      </c>
      <c r="AC4">
        <f t="shared" si="18"/>
        <v>-3.17</v>
      </c>
      <c r="AD4">
        <f t="shared" si="19"/>
        <v>-3.14</v>
      </c>
    </row>
    <row r="5" spans="1:30" x14ac:dyDescent="0.25">
      <c r="A5" t="s">
        <v>592</v>
      </c>
      <c r="B5">
        <f t="shared" si="0"/>
        <v>0.19</v>
      </c>
      <c r="C5">
        <f>+VALUE(MID(A5,9,7))</f>
        <v>0.11</v>
      </c>
      <c r="E5">
        <f t="shared" si="2"/>
        <v>0</v>
      </c>
      <c r="F5">
        <f t="shared" si="3"/>
        <v>-0.01</v>
      </c>
      <c r="H5">
        <f t="shared" si="4"/>
        <v>0.93</v>
      </c>
      <c r="I5">
        <f t="shared" si="5"/>
        <v>1.1000000000000001</v>
      </c>
      <c r="K5">
        <f t="shared" si="6"/>
        <v>-0.86</v>
      </c>
      <c r="L5">
        <f t="shared" si="7"/>
        <v>-0.86</v>
      </c>
      <c r="N5">
        <f t="shared" si="8"/>
        <v>1.3</v>
      </c>
      <c r="O5">
        <f t="shared" si="9"/>
        <v>1.47</v>
      </c>
      <c r="Q5">
        <f t="shared" si="10"/>
        <v>-0.93</v>
      </c>
      <c r="R5">
        <f t="shared" si="11"/>
        <v>-0.93</v>
      </c>
      <c r="T5">
        <f t="shared" si="12"/>
        <v>1.67</v>
      </c>
      <c r="U5">
        <f t="shared" si="13"/>
        <v>1.84</v>
      </c>
      <c r="W5">
        <f t="shared" si="14"/>
        <v>-1.67</v>
      </c>
      <c r="X5">
        <f t="shared" si="15"/>
        <v>-1.85</v>
      </c>
      <c r="Z5">
        <f t="shared" si="16"/>
        <v>3.24</v>
      </c>
      <c r="AA5">
        <f t="shared" si="17"/>
        <v>3.13</v>
      </c>
      <c r="AC5">
        <f t="shared" si="18"/>
        <v>-3.17</v>
      </c>
      <c r="AD5">
        <f t="shared" si="19"/>
        <v>-3.14</v>
      </c>
    </row>
    <row r="6" spans="1:30" x14ac:dyDescent="0.25">
      <c r="A6" t="s">
        <v>591</v>
      </c>
      <c r="B6">
        <f t="shared" si="0"/>
        <v>0</v>
      </c>
      <c r="C6">
        <f t="shared" si="1"/>
        <v>-0.01</v>
      </c>
      <c r="E6">
        <f t="shared" si="2"/>
        <v>0.19</v>
      </c>
      <c r="F6">
        <f t="shared" si="3"/>
        <v>0.11</v>
      </c>
      <c r="H6">
        <f t="shared" si="4"/>
        <v>0.86</v>
      </c>
      <c r="I6">
        <f t="shared" si="5"/>
        <v>1.1000000000000001</v>
      </c>
      <c r="K6">
        <f t="shared" si="6"/>
        <v>-0.74</v>
      </c>
      <c r="L6">
        <f t="shared" si="7"/>
        <v>-0.93</v>
      </c>
      <c r="N6">
        <f t="shared" si="8"/>
        <v>1.3</v>
      </c>
      <c r="O6">
        <f t="shared" si="9"/>
        <v>1.47</v>
      </c>
      <c r="Q6">
        <f t="shared" si="10"/>
        <v>-1.1200000000000001</v>
      </c>
      <c r="R6">
        <f t="shared" si="11"/>
        <v>-0.93</v>
      </c>
      <c r="T6">
        <f t="shared" si="12"/>
        <v>1.86</v>
      </c>
      <c r="U6">
        <f t="shared" si="13"/>
        <v>1.84</v>
      </c>
      <c r="W6">
        <f t="shared" si="14"/>
        <v>-1.49</v>
      </c>
      <c r="X6">
        <f t="shared" si="15"/>
        <v>-1.59</v>
      </c>
      <c r="Z6">
        <f t="shared" si="16"/>
        <v>3.16</v>
      </c>
      <c r="AA6">
        <f t="shared" si="17"/>
        <v>3.2</v>
      </c>
      <c r="AC6">
        <f t="shared" si="18"/>
        <v>-2.6</v>
      </c>
      <c r="AD6">
        <f t="shared" si="19"/>
        <v>-3.32</v>
      </c>
    </row>
    <row r="7" spans="1:30" x14ac:dyDescent="0.25">
      <c r="A7" t="s">
        <v>591</v>
      </c>
      <c r="B7">
        <f t="shared" si="0"/>
        <v>0</v>
      </c>
      <c r="C7">
        <f t="shared" si="1"/>
        <v>-0.01</v>
      </c>
      <c r="E7">
        <f t="shared" si="2"/>
        <v>0</v>
      </c>
      <c r="F7">
        <f t="shared" si="3"/>
        <v>-0.01</v>
      </c>
      <c r="AD7">
        <f t="shared" ref="AD7:AD11" si="20">C91</f>
        <v>-2.95</v>
      </c>
    </row>
    <row r="8" spans="1:30" x14ac:dyDescent="0.25">
      <c r="A8" t="s">
        <v>591</v>
      </c>
      <c r="B8">
        <f t="shared" si="0"/>
        <v>0</v>
      </c>
      <c r="C8">
        <f t="shared" si="1"/>
        <v>-0.01</v>
      </c>
      <c r="E8">
        <f t="shared" si="2"/>
        <v>0</v>
      </c>
      <c r="F8">
        <f t="shared" si="3"/>
        <v>-0.01</v>
      </c>
      <c r="AD8">
        <f t="shared" si="20"/>
        <v>-3.32</v>
      </c>
    </row>
    <row r="9" spans="1:30" x14ac:dyDescent="0.25">
      <c r="A9" t="s">
        <v>591</v>
      </c>
      <c r="B9">
        <f t="shared" si="0"/>
        <v>0</v>
      </c>
      <c r="C9">
        <f t="shared" si="1"/>
        <v>-0.01</v>
      </c>
      <c r="E9">
        <f t="shared" si="2"/>
        <v>0</v>
      </c>
      <c r="F9">
        <f t="shared" si="3"/>
        <v>-0.01</v>
      </c>
      <c r="AD9">
        <f t="shared" si="20"/>
        <v>-3.14</v>
      </c>
    </row>
    <row r="10" spans="1:30" x14ac:dyDescent="0.25">
      <c r="A10" t="s">
        <v>593</v>
      </c>
      <c r="B10">
        <f t="shared" si="0"/>
        <v>0</v>
      </c>
      <c r="C10">
        <f t="shared" si="1"/>
        <v>-0.01</v>
      </c>
      <c r="D10" t="s">
        <v>688</v>
      </c>
      <c r="E10">
        <f t="shared" si="2"/>
        <v>0</v>
      </c>
      <c r="F10">
        <f t="shared" si="3"/>
        <v>-0.01</v>
      </c>
      <c r="AD10">
        <f t="shared" si="20"/>
        <v>-2.84</v>
      </c>
    </row>
    <row r="11" spans="1:30" ht="15.75" thickBot="1" x14ac:dyDescent="0.3">
      <c r="A11" t="s">
        <v>594</v>
      </c>
      <c r="B11">
        <f t="shared" si="0"/>
        <v>0.74</v>
      </c>
      <c r="C11">
        <f t="shared" si="1"/>
        <v>-0.19</v>
      </c>
      <c r="E11">
        <f t="shared" si="2"/>
        <v>0</v>
      </c>
      <c r="F11">
        <f t="shared" si="3"/>
        <v>-0.01</v>
      </c>
      <c r="AD11">
        <f t="shared" si="20"/>
        <v>-3.07</v>
      </c>
    </row>
    <row r="12" spans="1:30" x14ac:dyDescent="0.25">
      <c r="A12" t="s">
        <v>595</v>
      </c>
      <c r="B12">
        <f t="shared" si="0"/>
        <v>0.93</v>
      </c>
      <c r="C12">
        <f t="shared" si="1"/>
        <v>-0.01</v>
      </c>
      <c r="D12" s="6" t="s">
        <v>23</v>
      </c>
      <c r="E12" s="7">
        <f>+AVERAGE(E2:E11)</f>
        <v>9.4E-2</v>
      </c>
      <c r="F12" s="7">
        <f>+AVERAGE(F2:F11)</f>
        <v>-5.2000000000000011E-2</v>
      </c>
      <c r="G12" s="7" t="s">
        <v>23</v>
      </c>
      <c r="H12" s="7">
        <f>+AVERAGE(H2:H11)</f>
        <v>0.87800000000000011</v>
      </c>
      <c r="I12" s="7">
        <f>+AVERAGE(I2:I11)</f>
        <v>0.99200000000000021</v>
      </c>
      <c r="J12" s="7" t="s">
        <v>23</v>
      </c>
      <c r="K12" s="7">
        <f>+AVERAGE(K2:K11)</f>
        <v>-0.80199999999999994</v>
      </c>
      <c r="L12" s="7">
        <f>+AVERAGE(L2:L11)</f>
        <v>-0.80199999999999994</v>
      </c>
      <c r="M12" s="7" t="s">
        <v>23</v>
      </c>
      <c r="N12" s="7">
        <f>+AVERAGE(N2:N11)</f>
        <v>1.228</v>
      </c>
      <c r="O12" s="7">
        <f>+AVERAGE(O2:O11)</f>
        <v>1.3979999999999999</v>
      </c>
      <c r="P12" s="7" t="s">
        <v>23</v>
      </c>
      <c r="Q12" s="7">
        <f>+AVERAGE(Q2:Q11)</f>
        <v>-1.0939999999999999</v>
      </c>
      <c r="R12" s="7">
        <f>+AVERAGE(R2:R11)</f>
        <v>-0.89200000000000002</v>
      </c>
      <c r="S12" s="7" t="s">
        <v>23</v>
      </c>
      <c r="T12" s="7">
        <f>+AVERAGE(T2:T11)</f>
        <v>1.8440000000000001</v>
      </c>
      <c r="U12" s="7">
        <f>+AVERAGE(U2:U11)</f>
        <v>1.9120000000000001</v>
      </c>
      <c r="V12" s="7" t="s">
        <v>23</v>
      </c>
      <c r="W12" s="7">
        <f>+AVERAGE(W2:W11)</f>
        <v>-1.6120000000000001</v>
      </c>
      <c r="X12" s="7">
        <f>+AVERAGE(X2:X11)</f>
        <v>-1.518</v>
      </c>
      <c r="Y12" s="7" t="s">
        <v>23</v>
      </c>
      <c r="Z12" s="7">
        <f>+AVERAGE(Z2:Z11)</f>
        <v>3.214</v>
      </c>
      <c r="AA12" s="7">
        <f>+AVERAGE(AA2:AA11)</f>
        <v>3.306</v>
      </c>
      <c r="AB12" s="7" t="s">
        <v>23</v>
      </c>
      <c r="AC12" s="7">
        <f>+AVERAGE(AC2:AC11)</f>
        <v>-3.0179999999999998</v>
      </c>
      <c r="AD12" s="7">
        <f>+AVERAGE(AD2:AD11)</f>
        <v>-3.0760000000000001</v>
      </c>
    </row>
    <row r="13" spans="1:30" x14ac:dyDescent="0.25">
      <c r="A13" t="s">
        <v>595</v>
      </c>
      <c r="B13">
        <f t="shared" si="0"/>
        <v>0.93</v>
      </c>
      <c r="C13">
        <f t="shared" si="1"/>
        <v>-0.01</v>
      </c>
      <c r="D13" s="8" t="s">
        <v>24</v>
      </c>
      <c r="E13" s="9">
        <f>+_xlfn.STDEV.S(E2:E11)</f>
        <v>0.13201010062365176</v>
      </c>
      <c r="F13" s="9">
        <f>+_xlfn.STDEV.S(F2:F11)</f>
        <v>0.1328156617270719</v>
      </c>
      <c r="G13" s="9" t="s">
        <v>24</v>
      </c>
      <c r="H13" s="9">
        <f>+_xlfn.STDEV.S(H2:H11)</f>
        <v>8.2885463140408441E-2</v>
      </c>
      <c r="I13" s="9">
        <f>+_xlfn.STDEV.S(I2:I11)</f>
        <v>9.8590060350929931E-2</v>
      </c>
      <c r="J13" s="9" t="s">
        <v>24</v>
      </c>
      <c r="K13" s="9">
        <f>+_xlfn.STDEV.S(K2:K11)</f>
        <v>8.8430763877736601E-2</v>
      </c>
      <c r="L13" s="9">
        <f>+_xlfn.STDEV.S(L2:L11)</f>
        <v>8.8430763877736601E-2</v>
      </c>
      <c r="M13" s="9" t="s">
        <v>24</v>
      </c>
      <c r="N13" s="9">
        <f>+_xlfn.STDEV.S(N2:N11)</f>
        <v>9.8590060350929862E-2</v>
      </c>
      <c r="O13" s="9">
        <f>+_xlfn.STDEV.S(O2:O11)</f>
        <v>9.8590060350929862E-2</v>
      </c>
      <c r="P13" s="9" t="s">
        <v>24</v>
      </c>
      <c r="Q13" s="9">
        <f>+_xlfn.STDEV.S(Q2:Q11)</f>
        <v>0.14099645385611853</v>
      </c>
      <c r="R13" s="9">
        <f>+_xlfn.STDEV.S(R2:R11)</f>
        <v>8.4970583144992021E-2</v>
      </c>
      <c r="S13" s="9" t="s">
        <v>24</v>
      </c>
      <c r="T13" s="9">
        <f>+_xlfn.STDEV.S(T2:T11)</f>
        <v>0.10830512453249849</v>
      </c>
      <c r="U13" s="9">
        <f>+_xlfn.STDEV.S(U2:U11)</f>
        <v>9.8590060350929862E-2</v>
      </c>
      <c r="V13" s="9" t="s">
        <v>24</v>
      </c>
      <c r="W13" s="9">
        <f>+_xlfn.STDEV.S(W2:W11)</f>
        <v>0.11366617790706254</v>
      </c>
      <c r="X13" s="9">
        <f>+_xlfn.STDEV.S(X2:X11)</f>
        <v>0.23763417262674999</v>
      </c>
      <c r="Y13" s="9" t="s">
        <v>24</v>
      </c>
      <c r="Z13" s="9">
        <f>+_xlfn.STDEV.S(Z2:Z11)</f>
        <v>8.3546394296821674E-2</v>
      </c>
      <c r="AA13" s="9">
        <f>+_xlfn.STDEV.S(AA2:AA11)</f>
        <v>0.21995454075785756</v>
      </c>
      <c r="AB13" s="9" t="s">
        <v>24</v>
      </c>
      <c r="AC13" s="9">
        <f>+_xlfn.STDEV.S(AC2:AC11)</f>
        <v>0.2477296913977006</v>
      </c>
      <c r="AD13" s="9">
        <f>+_xlfn.STDEV.S(AD2:AD11)</f>
        <v>0.16780941570722419</v>
      </c>
    </row>
    <row r="14" spans="1:30" ht="15.75" thickBot="1" x14ac:dyDescent="0.3">
      <c r="A14" t="s">
        <v>595</v>
      </c>
      <c r="B14">
        <f t="shared" si="0"/>
        <v>0.93</v>
      </c>
      <c r="C14">
        <f t="shared" si="1"/>
        <v>-0.01</v>
      </c>
      <c r="D14" s="10" t="s">
        <v>25</v>
      </c>
      <c r="E14" s="11">
        <f>+_xlfn.MODE.SNGL(E2:E11)</f>
        <v>0</v>
      </c>
      <c r="F14" s="11">
        <f>+_xlfn.MODE.SNGL(F2:F11)</f>
        <v>-0.01</v>
      </c>
      <c r="G14" s="11" t="s">
        <v>25</v>
      </c>
      <c r="H14" s="11">
        <f>+_xlfn.MODE.SNGL(H2:H11)</f>
        <v>0.93</v>
      </c>
      <c r="I14" s="11">
        <f>+_xlfn.MODE.SNGL(I2:I11)</f>
        <v>0.92</v>
      </c>
      <c r="J14" s="11" t="s">
        <v>25</v>
      </c>
      <c r="K14" s="11">
        <f>+_xlfn.MODE.SNGL(K2:K11)</f>
        <v>-0.74</v>
      </c>
      <c r="L14" s="11">
        <f>+_xlfn.MODE.SNGL(L2:L11)</f>
        <v>-0.74</v>
      </c>
      <c r="M14" s="11" t="s">
        <v>25</v>
      </c>
      <c r="N14" s="11">
        <f>+_xlfn.MODE.SNGL(N2:N11)</f>
        <v>1.3</v>
      </c>
      <c r="O14" s="11">
        <f>+_xlfn.MODE.SNGL(O2:O11)</f>
        <v>1.47</v>
      </c>
      <c r="P14" s="11" t="s">
        <v>25</v>
      </c>
      <c r="Q14" s="11">
        <f>+_xlfn.MODE.SNGL(Q2:Q11)</f>
        <v>-1.1200000000000001</v>
      </c>
      <c r="R14" s="11">
        <f>+_xlfn.MODE.SNGL(R2:R11)</f>
        <v>-0.93</v>
      </c>
      <c r="S14" s="11" t="s">
        <v>25</v>
      </c>
      <c r="T14" s="11">
        <f>+_xlfn.MODE.SNGL(T2:T11)</f>
        <v>1.86</v>
      </c>
      <c r="U14" s="11">
        <f>+_xlfn.MODE.SNGL(U2:U11)</f>
        <v>1.84</v>
      </c>
      <c r="V14" s="11" t="s">
        <v>25</v>
      </c>
      <c r="W14" s="11">
        <f>+_xlfn.MODE.SNGL(W2:W11)</f>
        <v>-1.49</v>
      </c>
      <c r="X14" s="11">
        <f>+_xlfn.MODE.SNGL(X2:X11)</f>
        <v>-1.48</v>
      </c>
      <c r="Y14" s="11" t="s">
        <v>25</v>
      </c>
      <c r="Z14" s="11">
        <f>+_xlfn.MODE.SNGL(Z2:Z11)</f>
        <v>3.16</v>
      </c>
      <c r="AA14" s="11">
        <f>+_xlfn.MODE.SNGL(AA2:AA11)</f>
        <v>3.2</v>
      </c>
      <c r="AB14" s="11" t="s">
        <v>25</v>
      </c>
      <c r="AC14" s="11">
        <f>+_xlfn.MODE.SNGL(AC2:AC11)</f>
        <v>-3.17</v>
      </c>
      <c r="AD14" s="11">
        <f>+_xlfn.MODE.SNGL(AD2:AD11)</f>
        <v>-3.14</v>
      </c>
    </row>
    <row r="15" spans="1:30" x14ac:dyDescent="0.25">
      <c r="A15" t="s">
        <v>596</v>
      </c>
      <c r="B15">
        <f t="shared" si="0"/>
        <v>0.86</v>
      </c>
      <c r="C15">
        <f t="shared" si="1"/>
        <v>-0.19</v>
      </c>
      <c r="D15" s="13" t="s">
        <v>689</v>
      </c>
      <c r="AB15" s="7"/>
      <c r="AC15" s="7"/>
      <c r="AD15" s="7"/>
    </row>
    <row r="16" spans="1:30" x14ac:dyDescent="0.25">
      <c r="A16" t="s">
        <v>597</v>
      </c>
      <c r="B16">
        <f t="shared" si="0"/>
        <v>-0.37</v>
      </c>
      <c r="C16">
        <f t="shared" si="1"/>
        <v>-0.74</v>
      </c>
      <c r="AB16" s="9"/>
      <c r="AC16" s="9"/>
      <c r="AD16" s="9"/>
    </row>
    <row r="17" spans="1:30" ht="15.75" thickBot="1" x14ac:dyDescent="0.3">
      <c r="A17" t="s">
        <v>598</v>
      </c>
      <c r="B17">
        <f t="shared" si="0"/>
        <v>-0.19</v>
      </c>
      <c r="C17">
        <f t="shared" si="1"/>
        <v>-0.74</v>
      </c>
      <c r="AB17" s="11"/>
      <c r="AC17" s="11"/>
      <c r="AD17" s="11"/>
    </row>
    <row r="18" spans="1:30" x14ac:dyDescent="0.25">
      <c r="A18" t="s">
        <v>598</v>
      </c>
      <c r="B18">
        <f t="shared" si="0"/>
        <v>-0.19</v>
      </c>
      <c r="C18">
        <f t="shared" si="1"/>
        <v>-0.74</v>
      </c>
    </row>
    <row r="19" spans="1:30" x14ac:dyDescent="0.25">
      <c r="A19" t="s">
        <v>599</v>
      </c>
      <c r="B19">
        <f t="shared" si="0"/>
        <v>-0.19</v>
      </c>
      <c r="C19">
        <f t="shared" si="1"/>
        <v>-0.86</v>
      </c>
      <c r="D19" t="s">
        <v>587</v>
      </c>
      <c r="E19" t="s">
        <v>577</v>
      </c>
      <c r="G19" t="s">
        <v>578</v>
      </c>
    </row>
    <row r="20" spans="1:30" x14ac:dyDescent="0.25">
      <c r="A20" t="s">
        <v>600</v>
      </c>
      <c r="B20">
        <f t="shared" si="0"/>
        <v>-0.26</v>
      </c>
      <c r="C20">
        <f t="shared" si="1"/>
        <v>-0.93</v>
      </c>
      <c r="D20">
        <v>4.3</v>
      </c>
      <c r="E20">
        <f>+Z12</f>
        <v>3.214</v>
      </c>
      <c r="F20">
        <v>4.3</v>
      </c>
      <c r="G20">
        <f>+AA12</f>
        <v>3.306</v>
      </c>
      <c r="H20" t="s">
        <v>688</v>
      </c>
    </row>
    <row r="21" spans="1:30" x14ac:dyDescent="0.25">
      <c r="A21" t="s">
        <v>601</v>
      </c>
      <c r="B21">
        <f t="shared" si="0"/>
        <v>-0.74</v>
      </c>
      <c r="C21">
        <f t="shared" si="1"/>
        <v>0.55000000000000004</v>
      </c>
      <c r="D21">
        <v>3.2</v>
      </c>
      <c r="E21">
        <f>+T12</f>
        <v>1.8440000000000001</v>
      </c>
      <c r="F21">
        <v>3.2</v>
      </c>
      <c r="G21">
        <f>+U12</f>
        <v>1.9120000000000001</v>
      </c>
    </row>
    <row r="22" spans="1:30" x14ac:dyDescent="0.25">
      <c r="A22" t="s">
        <v>602</v>
      </c>
      <c r="B22">
        <f t="shared" si="0"/>
        <v>-0.93</v>
      </c>
      <c r="C22">
        <f t="shared" si="1"/>
        <v>0.36</v>
      </c>
      <c r="D22">
        <v>2.2000000000000002</v>
      </c>
      <c r="E22">
        <f>+N12</f>
        <v>1.228</v>
      </c>
      <c r="F22">
        <v>2.2000000000000002</v>
      </c>
      <c r="G22">
        <f>+O12</f>
        <v>1.3979999999999999</v>
      </c>
    </row>
    <row r="23" spans="1:30" x14ac:dyDescent="0.25">
      <c r="A23" t="s">
        <v>601</v>
      </c>
      <c r="B23">
        <f t="shared" si="0"/>
        <v>-0.74</v>
      </c>
      <c r="C23">
        <f t="shared" si="1"/>
        <v>0.55000000000000004</v>
      </c>
      <c r="D23">
        <v>1.5</v>
      </c>
      <c r="E23">
        <f>+H12</f>
        <v>0.87800000000000011</v>
      </c>
      <c r="F23">
        <v>1.5</v>
      </c>
      <c r="G23">
        <f>+I12</f>
        <v>0.99200000000000021</v>
      </c>
    </row>
    <row r="24" spans="1:30" x14ac:dyDescent="0.25">
      <c r="A24" t="s">
        <v>603</v>
      </c>
      <c r="B24">
        <f t="shared" si="0"/>
        <v>-0.86</v>
      </c>
      <c r="C24">
        <f t="shared" si="1"/>
        <v>0.36</v>
      </c>
      <c r="D24">
        <v>0</v>
      </c>
      <c r="E24">
        <f>+E12</f>
        <v>9.4E-2</v>
      </c>
      <c r="F24">
        <v>0</v>
      </c>
      <c r="G24">
        <f>+F12</f>
        <v>-5.2000000000000011E-2</v>
      </c>
    </row>
    <row r="25" spans="1:30" x14ac:dyDescent="0.25">
      <c r="A25" t="s">
        <v>604</v>
      </c>
      <c r="B25">
        <f t="shared" si="0"/>
        <v>-0.74</v>
      </c>
      <c r="C25">
        <f t="shared" si="1"/>
        <v>0.36</v>
      </c>
      <c r="D25">
        <v>-1.5</v>
      </c>
      <c r="E25">
        <f>+K12</f>
        <v>-0.80199999999999994</v>
      </c>
      <c r="F25">
        <v>-1.5</v>
      </c>
      <c r="G25">
        <f>+L12</f>
        <v>-0.80199999999999994</v>
      </c>
      <c r="H25" t="s">
        <v>687</v>
      </c>
    </row>
    <row r="26" spans="1:30" x14ac:dyDescent="0.25">
      <c r="A26" t="s">
        <v>605</v>
      </c>
      <c r="B26">
        <f t="shared" si="0"/>
        <v>0.37</v>
      </c>
      <c r="C26">
        <f t="shared" ref="C26:C35" si="21">+VALUE(MID(A26,9,7))</f>
        <v>0.92</v>
      </c>
      <c r="D26">
        <v>-2.2000000000000002</v>
      </c>
      <c r="E26">
        <f>+Q12</f>
        <v>-1.0939999999999999</v>
      </c>
      <c r="F26">
        <v>-2.2000000000000002</v>
      </c>
      <c r="G26">
        <f>+R12</f>
        <v>-0.89200000000000002</v>
      </c>
    </row>
    <row r="27" spans="1:30" x14ac:dyDescent="0.25">
      <c r="A27" t="s">
        <v>605</v>
      </c>
      <c r="B27">
        <f t="shared" si="0"/>
        <v>0.37</v>
      </c>
      <c r="C27">
        <f t="shared" si="21"/>
        <v>0.92</v>
      </c>
      <c r="D27">
        <v>-3.2</v>
      </c>
      <c r="E27">
        <f>+W12</f>
        <v>-1.6120000000000001</v>
      </c>
      <c r="F27">
        <v>-3.2</v>
      </c>
      <c r="G27">
        <f>+X12</f>
        <v>-1.518</v>
      </c>
    </row>
    <row r="28" spans="1:30" x14ac:dyDescent="0.25">
      <c r="A28" t="s">
        <v>606</v>
      </c>
      <c r="B28">
        <f t="shared" si="0"/>
        <v>0.19</v>
      </c>
      <c r="C28">
        <f t="shared" si="21"/>
        <v>0.92</v>
      </c>
      <c r="D28">
        <v>-4.3</v>
      </c>
      <c r="E28">
        <f>+AC12</f>
        <v>-3.0179999999999998</v>
      </c>
      <c r="F28">
        <v>-4.3</v>
      </c>
      <c r="G28">
        <f>+AD12</f>
        <v>-3.0760000000000001</v>
      </c>
    </row>
    <row r="29" spans="1:30" x14ac:dyDescent="0.25">
      <c r="A29" t="s">
        <v>607</v>
      </c>
      <c r="B29">
        <f t="shared" si="0"/>
        <v>0.19</v>
      </c>
      <c r="C29">
        <f t="shared" si="21"/>
        <v>1.1000000000000001</v>
      </c>
      <c r="E29">
        <v>0.63490000000000002</v>
      </c>
      <c r="G29">
        <v>0.64419999999999999</v>
      </c>
    </row>
    <row r="30" spans="1:30" x14ac:dyDescent="0.25">
      <c r="A30" t="s">
        <v>608</v>
      </c>
      <c r="B30">
        <f t="shared" si="0"/>
        <v>0.26</v>
      </c>
      <c r="C30">
        <f t="shared" si="21"/>
        <v>1.1000000000000001</v>
      </c>
      <c r="D30" t="s">
        <v>686</v>
      </c>
      <c r="E30">
        <v>8.1299999999999997E-2</v>
      </c>
      <c r="G30">
        <v>0.1409</v>
      </c>
    </row>
    <row r="31" spans="1:30" x14ac:dyDescent="0.25">
      <c r="A31" t="s">
        <v>609</v>
      </c>
      <c r="B31">
        <f t="shared" si="0"/>
        <v>0.56000000000000005</v>
      </c>
      <c r="C31">
        <f t="shared" si="21"/>
        <v>1.29</v>
      </c>
    </row>
    <row r="32" spans="1:30" x14ac:dyDescent="0.25">
      <c r="A32" t="s">
        <v>610</v>
      </c>
      <c r="B32">
        <f t="shared" si="0"/>
        <v>0.37</v>
      </c>
      <c r="C32">
        <f t="shared" si="21"/>
        <v>1.29</v>
      </c>
    </row>
    <row r="33" spans="1:25" x14ac:dyDescent="0.25">
      <c r="A33" t="s">
        <v>611</v>
      </c>
      <c r="B33">
        <f t="shared" si="0"/>
        <v>0.37</v>
      </c>
      <c r="C33">
        <f t="shared" si="21"/>
        <v>1.47</v>
      </c>
    </row>
    <row r="34" spans="1:25" x14ac:dyDescent="0.25">
      <c r="A34" t="s">
        <v>611</v>
      </c>
      <c r="B34">
        <f t="shared" si="0"/>
        <v>0.37</v>
      </c>
      <c r="C34">
        <f t="shared" si="21"/>
        <v>1.47</v>
      </c>
      <c r="D34" t="s">
        <v>587</v>
      </c>
      <c r="E34" t="s">
        <v>577</v>
      </c>
      <c r="G34" t="s">
        <v>578</v>
      </c>
    </row>
    <row r="35" spans="1:25" x14ac:dyDescent="0.25">
      <c r="A35" t="s">
        <v>612</v>
      </c>
      <c r="B35">
        <f t="shared" si="0"/>
        <v>0.37</v>
      </c>
      <c r="C35">
        <f t="shared" si="21"/>
        <v>1.47</v>
      </c>
      <c r="D35">
        <v>4.3</v>
      </c>
      <c r="E35">
        <f>+SQRT((C87)^2+(E20)^2)</f>
        <v>3.2352273490436496</v>
      </c>
      <c r="F35">
        <v>4.3</v>
      </c>
      <c r="G35">
        <f>+SQRT((B73)^2+(G20)^2)</f>
        <v>3.4343173994259764</v>
      </c>
      <c r="H35" t="s">
        <v>685</v>
      </c>
    </row>
    <row r="36" spans="1:25" x14ac:dyDescent="0.25">
      <c r="A36" t="s">
        <v>613</v>
      </c>
      <c r="B36">
        <f t="shared" si="0"/>
        <v>-1</v>
      </c>
      <c r="C36">
        <f t="shared" si="1"/>
        <v>0.36</v>
      </c>
      <c r="D36">
        <v>3.2</v>
      </c>
      <c r="E36">
        <f>+SQRT((E21)^2+(C52)^2)</f>
        <v>1.8537626601051171</v>
      </c>
      <c r="F36">
        <v>3.2</v>
      </c>
      <c r="G36">
        <f>+SQRT((B69)^2+(G21)^2)</f>
        <v>2.0502058433240307</v>
      </c>
    </row>
    <row r="37" spans="1:25" x14ac:dyDescent="0.25">
      <c r="A37" t="s">
        <v>614</v>
      </c>
      <c r="B37">
        <f t="shared" si="0"/>
        <v>-1.1200000000000001</v>
      </c>
      <c r="C37">
        <f t="shared" si="1"/>
        <v>0.55000000000000004</v>
      </c>
      <c r="D37">
        <v>2.2000000000000002</v>
      </c>
      <c r="E37">
        <f>+SQRT((E22)^2+(C47)^2)</f>
        <v>1.2426117655969624</v>
      </c>
      <c r="F37">
        <v>2.2000000000000002</v>
      </c>
      <c r="G37">
        <f>+SQRT((B32)^2+(G22)^2)</f>
        <v>1.4461341569854436</v>
      </c>
    </row>
    <row r="38" spans="1:25" x14ac:dyDescent="0.25">
      <c r="A38" t="s">
        <v>615</v>
      </c>
      <c r="B38">
        <f t="shared" si="0"/>
        <v>-1.3</v>
      </c>
      <c r="C38">
        <f t="shared" si="1"/>
        <v>0.55000000000000004</v>
      </c>
      <c r="D38">
        <v>1.5</v>
      </c>
      <c r="E38">
        <f>+SQRT((E23)^2+(C12)^2)</f>
        <v>0.87805694576149229</v>
      </c>
      <c r="F38">
        <v>1.5</v>
      </c>
      <c r="G38">
        <f>+SQRT((B27)^2+(G23)^2)</f>
        <v>1.0587558736554903</v>
      </c>
      <c r="X38">
        <v>0.67349999999999999</v>
      </c>
      <c r="Y38">
        <v>2.0299999999999999E-2</v>
      </c>
    </row>
    <row r="39" spans="1:25" x14ac:dyDescent="0.25">
      <c r="A39" t="s">
        <v>616</v>
      </c>
      <c r="B39">
        <f t="shared" si="0"/>
        <v>-0.93</v>
      </c>
      <c r="C39">
        <f t="shared" si="1"/>
        <v>0.48</v>
      </c>
      <c r="D39">
        <v>0</v>
      </c>
      <c r="E39">
        <f>+SQRT((E24)^2+(C6)^2)</f>
        <v>9.4530418384771789E-2</v>
      </c>
      <c r="F39">
        <v>0</v>
      </c>
      <c r="G39">
        <f>+SQRT((B3)^2+(G24)^2)</f>
        <v>0.19698730923589977</v>
      </c>
      <c r="X39">
        <v>0.65990000000000004</v>
      </c>
      <c r="Y39">
        <v>0.1774</v>
      </c>
    </row>
    <row r="40" spans="1:25" x14ac:dyDescent="0.25">
      <c r="A40" t="s">
        <v>617</v>
      </c>
      <c r="B40">
        <f t="shared" si="0"/>
        <v>-1.1200000000000001</v>
      </c>
      <c r="C40">
        <f t="shared" si="1"/>
        <v>0.55000000000000004</v>
      </c>
      <c r="D40">
        <v>-1.5</v>
      </c>
      <c r="E40">
        <f>-SQRT((E25)^2+(C21)^2)</f>
        <v>-0.97247313587574225</v>
      </c>
      <c r="F40">
        <v>-1.5</v>
      </c>
      <c r="G40">
        <f>-SQRT((B17)^2+(G25)^2)</f>
        <v>-0.82419900509525001</v>
      </c>
      <c r="H40" t="s">
        <v>684</v>
      </c>
    </row>
    <row r="41" spans="1:25" x14ac:dyDescent="0.25">
      <c r="A41" t="s">
        <v>598</v>
      </c>
      <c r="B41">
        <f t="shared" si="0"/>
        <v>-0.19</v>
      </c>
      <c r="C41">
        <f t="shared" si="1"/>
        <v>-0.74</v>
      </c>
      <c r="D41">
        <v>-2.2000000000000002</v>
      </c>
      <c r="E41">
        <f>-SQRT((E26)^2+(C37)^2)</f>
        <v>-1.2244737645209063</v>
      </c>
      <c r="F41">
        <v>-2.2000000000000002</v>
      </c>
      <c r="G41">
        <f>-SQRT((B43)^2+(G26)^2)</f>
        <v>-0.99908157825074528</v>
      </c>
    </row>
    <row r="42" spans="1:25" x14ac:dyDescent="0.25">
      <c r="A42" t="s">
        <v>618</v>
      </c>
      <c r="B42">
        <f t="shared" si="0"/>
        <v>-0.19</v>
      </c>
      <c r="C42">
        <f t="shared" si="1"/>
        <v>-0.93</v>
      </c>
      <c r="D42">
        <v>-3.2</v>
      </c>
      <c r="E42">
        <f>-SQRT((E27)^2+(C63)^2)</f>
        <v>-1.7695886527665123</v>
      </c>
      <c r="F42">
        <v>-3.2</v>
      </c>
      <c r="G42">
        <f>-SQRT((B57)^2+(G27)^2)</f>
        <v>-1.6180000000000001</v>
      </c>
    </row>
    <row r="43" spans="1:25" x14ac:dyDescent="0.25">
      <c r="A43" t="s">
        <v>619</v>
      </c>
      <c r="B43">
        <f t="shared" si="0"/>
        <v>-0.45</v>
      </c>
      <c r="C43">
        <f t="shared" si="1"/>
        <v>-0.93</v>
      </c>
      <c r="D43">
        <v>-4.3</v>
      </c>
      <c r="E43">
        <f>-SQRT((E28)^2+(C76)^2)</f>
        <v>-3.1551107746004732</v>
      </c>
      <c r="F43">
        <v>-4.3</v>
      </c>
      <c r="G43">
        <f>-SQRT((B93)^2+(G28)^2)</f>
        <v>-3.1481226151470021</v>
      </c>
    </row>
    <row r="44" spans="1:25" x14ac:dyDescent="0.25">
      <c r="A44" t="s">
        <v>620</v>
      </c>
      <c r="B44">
        <f t="shared" si="0"/>
        <v>-0.37</v>
      </c>
      <c r="C44">
        <f t="shared" si="1"/>
        <v>-0.93</v>
      </c>
    </row>
    <row r="45" spans="1:25" x14ac:dyDescent="0.25">
      <c r="A45" t="s">
        <v>621</v>
      </c>
      <c r="B45">
        <f t="shared" si="0"/>
        <v>-0.37</v>
      </c>
      <c r="C45">
        <f t="shared" si="1"/>
        <v>-0.93</v>
      </c>
      <c r="D45" t="s">
        <v>683</v>
      </c>
    </row>
    <row r="46" spans="1:25" x14ac:dyDescent="0.25">
      <c r="A46" t="s">
        <v>622</v>
      </c>
      <c r="B46">
        <f t="shared" si="0"/>
        <v>1.3</v>
      </c>
      <c r="C46">
        <f t="shared" si="1"/>
        <v>-0.19</v>
      </c>
    </row>
    <row r="47" spans="1:25" x14ac:dyDescent="0.25">
      <c r="A47" t="s">
        <v>623</v>
      </c>
      <c r="B47">
        <f t="shared" si="0"/>
        <v>1.1200000000000001</v>
      </c>
      <c r="C47">
        <f t="shared" si="1"/>
        <v>-0.19</v>
      </c>
      <c r="E47">
        <f>+AVERAGE(X38:X39)</f>
        <v>0.66670000000000007</v>
      </c>
      <c r="F47">
        <v>0.1</v>
      </c>
    </row>
    <row r="48" spans="1:25" x14ac:dyDescent="0.25">
      <c r="A48" t="s">
        <v>623</v>
      </c>
      <c r="B48">
        <f t="shared" si="0"/>
        <v>1.1200000000000001</v>
      </c>
      <c r="C48">
        <f t="shared" si="1"/>
        <v>-0.19</v>
      </c>
    </row>
    <row r="49" spans="1:8" x14ac:dyDescent="0.25">
      <c r="A49" t="s">
        <v>622</v>
      </c>
      <c r="B49">
        <f t="shared" si="0"/>
        <v>1.3</v>
      </c>
      <c r="C49">
        <f t="shared" si="1"/>
        <v>-0.19</v>
      </c>
    </row>
    <row r="50" spans="1:8" x14ac:dyDescent="0.25">
      <c r="A50" t="s">
        <v>624</v>
      </c>
      <c r="B50">
        <f t="shared" si="0"/>
        <v>1.3</v>
      </c>
      <c r="C50">
        <f t="shared" si="1"/>
        <v>-0.19</v>
      </c>
      <c r="D50" t="s">
        <v>682</v>
      </c>
    </row>
    <row r="51" spans="1:8" x14ac:dyDescent="0.25">
      <c r="A51" t="s">
        <v>625</v>
      </c>
      <c r="B51">
        <f t="shared" si="0"/>
        <v>1.97</v>
      </c>
      <c r="C51">
        <f t="shared" si="1"/>
        <v>-0.37</v>
      </c>
      <c r="E51" t="s">
        <v>587</v>
      </c>
      <c r="F51" t="s">
        <v>577</v>
      </c>
      <c r="H51" t="s">
        <v>578</v>
      </c>
    </row>
    <row r="52" spans="1:8" x14ac:dyDescent="0.25">
      <c r="A52" t="s">
        <v>626</v>
      </c>
      <c r="B52">
        <f t="shared" si="0"/>
        <v>1.86</v>
      </c>
      <c r="C52">
        <f t="shared" si="1"/>
        <v>-0.19</v>
      </c>
      <c r="E52">
        <v>4.3</v>
      </c>
      <c r="F52">
        <f>+(E35-$F$47)/$E$47</f>
        <v>4.7026058932708104</v>
      </c>
      <c r="G52">
        <v>4.3</v>
      </c>
      <c r="H52">
        <f>+(G35-$F$47)/$E$47</f>
        <v>5.0012260378370721</v>
      </c>
    </row>
    <row r="53" spans="1:8" x14ac:dyDescent="0.25">
      <c r="A53" t="s">
        <v>627</v>
      </c>
      <c r="B53">
        <f t="shared" si="0"/>
        <v>1.86</v>
      </c>
      <c r="C53">
        <f t="shared" si="1"/>
        <v>-0.3</v>
      </c>
      <c r="E53">
        <v>3.2</v>
      </c>
      <c r="F53">
        <f t="shared" ref="F53:F60" si="22">+(E36-$F$47)/$E$47</f>
        <v>2.6305124645344486</v>
      </c>
      <c r="G53">
        <v>3.2</v>
      </c>
      <c r="H53">
        <f t="shared" ref="H53:H60" si="23">+(G36-$F$47)/$E$47</f>
        <v>2.9251625068607026</v>
      </c>
    </row>
    <row r="54" spans="1:8" x14ac:dyDescent="0.25">
      <c r="A54" t="s">
        <v>628</v>
      </c>
      <c r="B54">
        <f t="shared" si="0"/>
        <v>1.67</v>
      </c>
      <c r="C54">
        <f t="shared" si="1"/>
        <v>-0.37</v>
      </c>
      <c r="E54">
        <v>2.2000000000000002</v>
      </c>
      <c r="F54">
        <f t="shared" si="22"/>
        <v>1.7138319567976035</v>
      </c>
      <c r="G54">
        <v>2.2000000000000002</v>
      </c>
      <c r="H54">
        <f t="shared" si="23"/>
        <v>2.0191002804641416</v>
      </c>
    </row>
    <row r="55" spans="1:8" x14ac:dyDescent="0.25">
      <c r="A55" t="s">
        <v>629</v>
      </c>
      <c r="B55">
        <f t="shared" si="0"/>
        <v>1.86</v>
      </c>
      <c r="C55">
        <f t="shared" si="1"/>
        <v>-0.37</v>
      </c>
      <c r="D55" t="s">
        <v>681</v>
      </c>
      <c r="E55">
        <v>1.5</v>
      </c>
      <c r="F55">
        <f t="shared" si="22"/>
        <v>1.1670270672888738</v>
      </c>
      <c r="G55">
        <v>1.5</v>
      </c>
      <c r="H55">
        <f t="shared" si="23"/>
        <v>1.438061907387866</v>
      </c>
    </row>
    <row r="56" spans="1:8" x14ac:dyDescent="0.25">
      <c r="A56" t="s">
        <v>630</v>
      </c>
      <c r="B56">
        <f t="shared" si="0"/>
        <v>-0.56000000000000005</v>
      </c>
      <c r="C56">
        <f t="shared" si="1"/>
        <v>-1.19</v>
      </c>
      <c r="E56">
        <v>0</v>
      </c>
      <c r="F56">
        <f t="shared" si="22"/>
        <v>-8.2039622247310883E-3</v>
      </c>
      <c r="G56">
        <v>0</v>
      </c>
      <c r="H56">
        <f t="shared" si="23"/>
        <v>0.14547369016934117</v>
      </c>
    </row>
    <row r="57" spans="1:8" x14ac:dyDescent="0.25">
      <c r="A57" t="s">
        <v>631</v>
      </c>
      <c r="B57">
        <f t="shared" si="0"/>
        <v>-0.56000000000000005</v>
      </c>
      <c r="C57">
        <f t="shared" si="1"/>
        <v>-1.48</v>
      </c>
      <c r="E57">
        <v>-1.5</v>
      </c>
      <c r="F57">
        <f t="shared" si="22"/>
        <v>-1.6086292723499958</v>
      </c>
      <c r="G57">
        <v>-1.5</v>
      </c>
      <c r="H57">
        <f t="shared" si="23"/>
        <v>-1.3862291961830657</v>
      </c>
    </row>
    <row r="58" spans="1:8" x14ac:dyDescent="0.25">
      <c r="A58" t="s">
        <v>631</v>
      </c>
      <c r="B58">
        <f t="shared" si="0"/>
        <v>-0.56000000000000005</v>
      </c>
      <c r="C58">
        <f t="shared" si="1"/>
        <v>-1.48</v>
      </c>
      <c r="E58">
        <v>-2.2000000000000002</v>
      </c>
      <c r="F58">
        <f t="shared" si="22"/>
        <v>-1.9866113162155485</v>
      </c>
      <c r="G58">
        <v>-2.2000000000000002</v>
      </c>
      <c r="H58">
        <f t="shared" si="23"/>
        <v>-1.6485399403790988</v>
      </c>
    </row>
    <row r="59" spans="1:8" x14ac:dyDescent="0.25">
      <c r="A59" t="s">
        <v>632</v>
      </c>
      <c r="B59">
        <f t="shared" si="0"/>
        <v>-0.56000000000000005</v>
      </c>
      <c r="C59">
        <f t="shared" si="1"/>
        <v>-1.85</v>
      </c>
      <c r="E59">
        <v>-3.2</v>
      </c>
      <c r="F59">
        <f t="shared" si="22"/>
        <v>-2.8042427670114178</v>
      </c>
      <c r="G59">
        <v>-3.2</v>
      </c>
      <c r="H59">
        <f t="shared" si="23"/>
        <v>-2.576871156442178</v>
      </c>
    </row>
    <row r="60" spans="1:8" x14ac:dyDescent="0.25">
      <c r="A60" t="s">
        <v>633</v>
      </c>
      <c r="B60">
        <f t="shared" si="0"/>
        <v>-0.56000000000000005</v>
      </c>
      <c r="C60">
        <f t="shared" si="1"/>
        <v>-1.59</v>
      </c>
      <c r="D60" t="s">
        <v>680</v>
      </c>
      <c r="E60">
        <v>-4.3</v>
      </c>
      <c r="F60">
        <f t="shared" si="22"/>
        <v>-4.8824220407986694</v>
      </c>
      <c r="G60">
        <v>-4.3</v>
      </c>
      <c r="H60">
        <f t="shared" si="23"/>
        <v>-4.8719403257042178</v>
      </c>
    </row>
    <row r="61" spans="1:8" x14ac:dyDescent="0.25">
      <c r="A61" t="s">
        <v>634</v>
      </c>
      <c r="B61">
        <f t="shared" si="0"/>
        <v>-1.68</v>
      </c>
      <c r="C61">
        <f t="shared" si="1"/>
        <v>0.55000000000000004</v>
      </c>
    </row>
    <row r="62" spans="1:8" x14ac:dyDescent="0.25">
      <c r="A62" t="s">
        <v>635</v>
      </c>
      <c r="B62">
        <f t="shared" si="0"/>
        <v>-1.73</v>
      </c>
      <c r="C62">
        <f t="shared" si="1"/>
        <v>0.62</v>
      </c>
    </row>
    <row r="63" spans="1:8" x14ac:dyDescent="0.25">
      <c r="A63" t="s">
        <v>636</v>
      </c>
      <c r="B63">
        <f t="shared" si="0"/>
        <v>-1.49</v>
      </c>
      <c r="C63">
        <f t="shared" si="1"/>
        <v>0.73</v>
      </c>
    </row>
    <row r="64" spans="1:8" x14ac:dyDescent="0.25">
      <c r="A64" t="s">
        <v>637</v>
      </c>
      <c r="B64">
        <f t="shared" si="0"/>
        <v>-1.67</v>
      </c>
      <c r="C64">
        <f t="shared" si="1"/>
        <v>0.73</v>
      </c>
    </row>
    <row r="65" spans="1:4" x14ac:dyDescent="0.25">
      <c r="A65" t="s">
        <v>638</v>
      </c>
      <c r="B65">
        <f t="shared" si="0"/>
        <v>-1.49</v>
      </c>
      <c r="C65">
        <f t="shared" si="1"/>
        <v>0.73</v>
      </c>
      <c r="D65" t="s">
        <v>679</v>
      </c>
    </row>
    <row r="66" spans="1:4" x14ac:dyDescent="0.25">
      <c r="A66" t="s">
        <v>639</v>
      </c>
      <c r="B66">
        <f t="shared" ref="B66:B95" si="24">+VALUE(LEFT(A66,8))</f>
        <v>0.74</v>
      </c>
      <c r="C66">
        <f t="shared" ref="C66:C75" si="25">+VALUE(MID(A66,9,7))</f>
        <v>1.84</v>
      </c>
    </row>
    <row r="67" spans="1:4" x14ac:dyDescent="0.25">
      <c r="A67" t="s">
        <v>640</v>
      </c>
      <c r="B67">
        <f t="shared" si="24"/>
        <v>0.56000000000000005</v>
      </c>
      <c r="C67">
        <f t="shared" si="25"/>
        <v>2.02</v>
      </c>
    </row>
    <row r="68" spans="1:4" x14ac:dyDescent="0.25">
      <c r="A68" t="s">
        <v>641</v>
      </c>
      <c r="B68">
        <f t="shared" si="24"/>
        <v>0.63</v>
      </c>
      <c r="C68">
        <f t="shared" si="25"/>
        <v>2.02</v>
      </c>
    </row>
    <row r="69" spans="1:4" x14ac:dyDescent="0.25">
      <c r="A69" t="s">
        <v>639</v>
      </c>
      <c r="B69">
        <f t="shared" si="24"/>
        <v>0.74</v>
      </c>
      <c r="C69">
        <f t="shared" si="25"/>
        <v>1.84</v>
      </c>
    </row>
    <row r="70" spans="1:4" x14ac:dyDescent="0.25">
      <c r="A70" t="s">
        <v>642</v>
      </c>
      <c r="B70">
        <f t="shared" si="24"/>
        <v>0.56000000000000005</v>
      </c>
      <c r="C70">
        <f t="shared" si="25"/>
        <v>1.84</v>
      </c>
      <c r="D70" t="s">
        <v>678</v>
      </c>
    </row>
    <row r="71" spans="1:4" x14ac:dyDescent="0.25">
      <c r="A71" t="s">
        <v>643</v>
      </c>
      <c r="B71">
        <f t="shared" si="24"/>
        <v>0.93</v>
      </c>
      <c r="C71">
        <f t="shared" si="25"/>
        <v>3.68</v>
      </c>
    </row>
    <row r="72" spans="1:4" x14ac:dyDescent="0.25">
      <c r="A72" t="s">
        <v>644</v>
      </c>
      <c r="B72">
        <f t="shared" si="24"/>
        <v>1.1200000000000001</v>
      </c>
      <c r="C72">
        <f t="shared" si="25"/>
        <v>3.2</v>
      </c>
    </row>
    <row r="73" spans="1:4" x14ac:dyDescent="0.25">
      <c r="A73" t="s">
        <v>645</v>
      </c>
      <c r="B73">
        <f t="shared" si="24"/>
        <v>0.93</v>
      </c>
      <c r="C73">
        <f t="shared" si="25"/>
        <v>3.32</v>
      </c>
    </row>
    <row r="74" spans="1:4" x14ac:dyDescent="0.25">
      <c r="A74" t="s">
        <v>646</v>
      </c>
      <c r="B74">
        <f t="shared" si="24"/>
        <v>0.93</v>
      </c>
      <c r="C74">
        <f t="shared" si="25"/>
        <v>3.13</v>
      </c>
    </row>
    <row r="75" spans="1:4" x14ac:dyDescent="0.25">
      <c r="A75" t="s">
        <v>647</v>
      </c>
      <c r="B75">
        <f t="shared" si="24"/>
        <v>0.93</v>
      </c>
      <c r="C75">
        <f t="shared" si="25"/>
        <v>3.2</v>
      </c>
      <c r="D75" t="s">
        <v>677</v>
      </c>
    </row>
    <row r="76" spans="1:4" x14ac:dyDescent="0.25">
      <c r="A76" t="s">
        <v>648</v>
      </c>
      <c r="B76">
        <f t="shared" si="24"/>
        <v>-2.98</v>
      </c>
      <c r="C76">
        <f t="shared" ref="C76:C95" si="26">+VALUE(MID(A76,9,9))</f>
        <v>0.92</v>
      </c>
    </row>
    <row r="77" spans="1:4" x14ac:dyDescent="0.25">
      <c r="A77" t="s">
        <v>649</v>
      </c>
      <c r="B77">
        <f t="shared" si="24"/>
        <v>-3.17</v>
      </c>
      <c r="C77">
        <f t="shared" si="26"/>
        <v>1.1000000000000001</v>
      </c>
    </row>
    <row r="78" spans="1:4" x14ac:dyDescent="0.25">
      <c r="A78" t="s">
        <v>650</v>
      </c>
      <c r="B78">
        <f t="shared" si="24"/>
        <v>-3.17</v>
      </c>
      <c r="C78">
        <f t="shared" si="26"/>
        <v>0.55000000000000004</v>
      </c>
    </row>
    <row r="79" spans="1:4" x14ac:dyDescent="0.25">
      <c r="A79" t="s">
        <v>651</v>
      </c>
      <c r="B79">
        <f t="shared" si="24"/>
        <v>-3.17</v>
      </c>
      <c r="C79">
        <f t="shared" si="26"/>
        <v>0.92</v>
      </c>
    </row>
    <row r="80" spans="1:4" x14ac:dyDescent="0.25">
      <c r="A80" t="s">
        <v>652</v>
      </c>
      <c r="B80">
        <f t="shared" si="24"/>
        <v>-2.6</v>
      </c>
      <c r="C80">
        <f t="shared" si="26"/>
        <v>1.1000000000000001</v>
      </c>
      <c r="D80" t="s">
        <v>675</v>
      </c>
    </row>
    <row r="81" spans="1:6" x14ac:dyDescent="0.25">
      <c r="A81" t="s">
        <v>653</v>
      </c>
      <c r="B81">
        <f t="shared" si="24"/>
        <v>-0.74</v>
      </c>
      <c r="C81">
        <f t="shared" si="26"/>
        <v>-2.95</v>
      </c>
      <c r="E81">
        <f t="shared" ref="E81:F95" si="27">+B81</f>
        <v>-0.74</v>
      </c>
      <c r="F81">
        <f t="shared" si="27"/>
        <v>-2.95</v>
      </c>
    </row>
    <row r="82" spans="1:6" x14ac:dyDescent="0.25">
      <c r="A82" t="s">
        <v>654</v>
      </c>
      <c r="B82">
        <f t="shared" si="24"/>
        <v>-5.94</v>
      </c>
      <c r="C82">
        <f t="shared" si="26"/>
        <v>-2.89</v>
      </c>
      <c r="E82">
        <f t="shared" si="27"/>
        <v>-5.94</v>
      </c>
      <c r="F82">
        <f t="shared" si="27"/>
        <v>-2.89</v>
      </c>
    </row>
    <row r="83" spans="1:6" x14ac:dyDescent="0.25">
      <c r="A83" t="s">
        <v>655</v>
      </c>
      <c r="B83">
        <f t="shared" si="24"/>
        <v>-5.94</v>
      </c>
      <c r="C83">
        <f t="shared" si="26"/>
        <v>-3.14</v>
      </c>
      <c r="E83">
        <f t="shared" si="27"/>
        <v>-5.94</v>
      </c>
      <c r="F83">
        <f t="shared" si="27"/>
        <v>-3.14</v>
      </c>
    </row>
    <row r="84" spans="1:6" x14ac:dyDescent="0.25">
      <c r="A84" t="s">
        <v>656</v>
      </c>
      <c r="B84">
        <f t="shared" si="24"/>
        <v>-6.14</v>
      </c>
      <c r="C84">
        <f t="shared" si="26"/>
        <v>-3.14</v>
      </c>
      <c r="E84">
        <f t="shared" si="27"/>
        <v>-6.14</v>
      </c>
      <c r="F84">
        <f t="shared" si="27"/>
        <v>-3.14</v>
      </c>
    </row>
    <row r="85" spans="1:6" x14ac:dyDescent="0.25">
      <c r="A85" t="s">
        <v>657</v>
      </c>
      <c r="B85">
        <f t="shared" si="24"/>
        <v>-0.86</v>
      </c>
      <c r="C85">
        <f t="shared" si="26"/>
        <v>-3.32</v>
      </c>
      <c r="D85" t="s">
        <v>676</v>
      </c>
      <c r="E85">
        <f t="shared" si="27"/>
        <v>-0.86</v>
      </c>
      <c r="F85">
        <f t="shared" si="27"/>
        <v>-3.32</v>
      </c>
    </row>
    <row r="86" spans="1:6" x14ac:dyDescent="0.25">
      <c r="A86" t="s">
        <v>658</v>
      </c>
      <c r="B86">
        <f t="shared" si="24"/>
        <v>3.35</v>
      </c>
      <c r="C86">
        <f t="shared" si="26"/>
        <v>-0.37</v>
      </c>
      <c r="E86">
        <f t="shared" si="27"/>
        <v>3.35</v>
      </c>
      <c r="F86">
        <f t="shared" si="27"/>
        <v>-0.37</v>
      </c>
    </row>
    <row r="87" spans="1:6" x14ac:dyDescent="0.25">
      <c r="A87" t="s">
        <v>659</v>
      </c>
      <c r="B87">
        <f t="shared" si="24"/>
        <v>3.16</v>
      </c>
      <c r="C87">
        <f t="shared" si="26"/>
        <v>-0.37</v>
      </c>
      <c r="E87">
        <f t="shared" si="27"/>
        <v>3.16</v>
      </c>
      <c r="F87">
        <f t="shared" si="27"/>
        <v>-0.37</v>
      </c>
    </row>
    <row r="88" spans="1:6" x14ac:dyDescent="0.25">
      <c r="A88" t="s">
        <v>659</v>
      </c>
      <c r="B88">
        <f t="shared" si="24"/>
        <v>3.16</v>
      </c>
      <c r="C88">
        <f t="shared" si="26"/>
        <v>-0.37</v>
      </c>
      <c r="E88">
        <f t="shared" si="27"/>
        <v>3.16</v>
      </c>
      <c r="F88">
        <f t="shared" si="27"/>
        <v>-0.37</v>
      </c>
    </row>
    <row r="89" spans="1:6" x14ac:dyDescent="0.25">
      <c r="A89" t="s">
        <v>660</v>
      </c>
      <c r="B89">
        <f t="shared" si="24"/>
        <v>3.24</v>
      </c>
      <c r="C89">
        <f t="shared" si="26"/>
        <v>-0.56000000000000005</v>
      </c>
      <c r="E89">
        <f t="shared" si="27"/>
        <v>3.24</v>
      </c>
      <c r="F89">
        <f t="shared" si="27"/>
        <v>-0.56000000000000005</v>
      </c>
    </row>
    <row r="90" spans="1:6" x14ac:dyDescent="0.25">
      <c r="A90" t="s">
        <v>661</v>
      </c>
      <c r="B90">
        <f t="shared" si="24"/>
        <v>3.16</v>
      </c>
      <c r="C90">
        <f t="shared" si="26"/>
        <v>-0.56000000000000005</v>
      </c>
      <c r="E90">
        <f t="shared" si="27"/>
        <v>3.16</v>
      </c>
      <c r="F90">
        <f t="shared" si="27"/>
        <v>-0.56000000000000005</v>
      </c>
    </row>
    <row r="91" spans="1:6" x14ac:dyDescent="0.25">
      <c r="A91" t="s">
        <v>662</v>
      </c>
      <c r="B91">
        <f t="shared" si="24"/>
        <v>-5.94</v>
      </c>
      <c r="C91">
        <f t="shared" si="26"/>
        <v>-2.95</v>
      </c>
      <c r="D91" t="s">
        <v>675</v>
      </c>
      <c r="E91">
        <f t="shared" si="27"/>
        <v>-5.94</v>
      </c>
      <c r="F91">
        <f t="shared" si="27"/>
        <v>-2.95</v>
      </c>
    </row>
    <row r="92" spans="1:6" x14ac:dyDescent="0.25">
      <c r="A92" t="s">
        <v>663</v>
      </c>
      <c r="B92">
        <f t="shared" si="24"/>
        <v>-0.74</v>
      </c>
      <c r="C92">
        <f t="shared" si="26"/>
        <v>-3.32</v>
      </c>
      <c r="E92">
        <f t="shared" si="27"/>
        <v>-0.74</v>
      </c>
      <c r="F92">
        <f t="shared" si="27"/>
        <v>-3.32</v>
      </c>
    </row>
    <row r="93" spans="1:6" x14ac:dyDescent="0.25">
      <c r="A93" t="s">
        <v>664</v>
      </c>
      <c r="B93">
        <f t="shared" si="24"/>
        <v>-0.67</v>
      </c>
      <c r="C93">
        <f t="shared" si="26"/>
        <v>-3.14</v>
      </c>
      <c r="E93">
        <f t="shared" si="27"/>
        <v>-0.67</v>
      </c>
      <c r="F93">
        <f t="shared" si="27"/>
        <v>-3.14</v>
      </c>
    </row>
    <row r="94" spans="1:6" x14ac:dyDescent="0.25">
      <c r="A94" t="s">
        <v>665</v>
      </c>
      <c r="B94">
        <f t="shared" si="24"/>
        <v>-5.94</v>
      </c>
      <c r="C94">
        <f t="shared" si="26"/>
        <v>-2.84</v>
      </c>
      <c r="E94">
        <f t="shared" si="27"/>
        <v>-5.94</v>
      </c>
      <c r="F94">
        <f t="shared" si="27"/>
        <v>-2.84</v>
      </c>
    </row>
    <row r="95" spans="1:6" x14ac:dyDescent="0.25">
      <c r="A95" t="s">
        <v>666</v>
      </c>
      <c r="B95">
        <f t="shared" si="24"/>
        <v>-0.74</v>
      </c>
      <c r="C95">
        <f t="shared" si="26"/>
        <v>-3.07</v>
      </c>
      <c r="E95">
        <f t="shared" si="27"/>
        <v>-0.74</v>
      </c>
      <c r="F95">
        <f t="shared" si="27"/>
        <v>-3.07</v>
      </c>
    </row>
    <row r="97" spans="2:3" x14ac:dyDescent="0.25">
      <c r="B97">
        <f>+AVERAGE(B95,B92:B93,B81,B66:B75,B56:B60,B40:B45,B30:B34,B25:B29,B15:B19,B1:B10)</f>
        <v>5.7200000000000008E-2</v>
      </c>
      <c r="C97">
        <f>+AVERAGE(C86:C90,C76:C79,C80,C61:C65,C51:C55,C46:C50,C36:C40,C21:C25,C11:C15,C1:C10)</f>
        <v>0.13820000000000002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0"/>
  <sheetViews>
    <sheetView topLeftCell="A22" workbookViewId="0">
      <selection activeCell="B1" sqref="B1:C1"/>
    </sheetView>
  </sheetViews>
  <sheetFormatPr baseColWidth="10" defaultRowHeight="15" x14ac:dyDescent="0.25"/>
  <cols>
    <col min="1" max="1" width="16.42578125" bestFit="1" customWidth="1"/>
  </cols>
  <sheetData>
    <row r="1" spans="1:37" x14ac:dyDescent="0.25">
      <c r="A1" t="s">
        <v>690</v>
      </c>
      <c r="B1">
        <f>+VALUE(LEFT(A1,7))</f>
        <v>-0.13</v>
      </c>
      <c r="C1">
        <f>+VALUE(MID(A1,9,9))</f>
        <v>0.06</v>
      </c>
      <c r="E1" s="12" t="s">
        <v>392</v>
      </c>
      <c r="F1" t="s">
        <v>577</v>
      </c>
      <c r="G1" t="s">
        <v>578</v>
      </c>
      <c r="H1" s="12" t="s">
        <v>667</v>
      </c>
      <c r="I1" t="s">
        <v>577</v>
      </c>
      <c r="J1" t="s">
        <v>578</v>
      </c>
      <c r="K1" s="12" t="s">
        <v>668</v>
      </c>
      <c r="L1" t="s">
        <v>577</v>
      </c>
      <c r="M1" t="s">
        <v>578</v>
      </c>
      <c r="N1" s="12" t="s">
        <v>834</v>
      </c>
      <c r="O1" t="s">
        <v>577</v>
      </c>
      <c r="P1" t="s">
        <v>578</v>
      </c>
      <c r="Q1" s="12" t="s">
        <v>835</v>
      </c>
      <c r="R1" t="s">
        <v>577</v>
      </c>
      <c r="S1" t="s">
        <v>578</v>
      </c>
      <c r="T1" s="12" t="s">
        <v>836</v>
      </c>
      <c r="U1" t="s">
        <v>577</v>
      </c>
      <c r="V1" t="s">
        <v>578</v>
      </c>
      <c r="W1" s="12" t="s">
        <v>837</v>
      </c>
      <c r="X1" t="s">
        <v>577</v>
      </c>
      <c r="Y1" t="s">
        <v>578</v>
      </c>
      <c r="Z1" s="12" t="s">
        <v>838</v>
      </c>
      <c r="AA1" t="s">
        <v>577</v>
      </c>
      <c r="AB1" t="s">
        <v>578</v>
      </c>
      <c r="AC1" s="12" t="s">
        <v>839</v>
      </c>
      <c r="AD1" t="s">
        <v>577</v>
      </c>
      <c r="AE1" t="s">
        <v>578</v>
      </c>
      <c r="AF1" s="12" t="s">
        <v>840</v>
      </c>
      <c r="AG1" t="s">
        <v>577</v>
      </c>
      <c r="AH1" t="s">
        <v>578</v>
      </c>
      <c r="AI1" s="12" t="s">
        <v>841</v>
      </c>
      <c r="AJ1" t="s">
        <v>577</v>
      </c>
      <c r="AK1" t="s">
        <v>578</v>
      </c>
    </row>
    <row r="2" spans="1:37" x14ac:dyDescent="0.25">
      <c r="A2" t="s">
        <v>690</v>
      </c>
      <c r="B2">
        <f t="shared" ref="B2:B65" si="0">+VALUE(LEFT(A2,8))</f>
        <v>-0.13</v>
      </c>
      <c r="C2">
        <f t="shared" ref="C2:C65" si="1">+VALUE(MID(A2,9,9))</f>
        <v>0.06</v>
      </c>
      <c r="F2">
        <f t="shared" ref="F2:F11" si="2">B1</f>
        <v>-0.13</v>
      </c>
      <c r="G2">
        <f t="shared" ref="G2:G11" si="3">C1</f>
        <v>0.06</v>
      </c>
      <c r="I2">
        <f>B11</f>
        <v>1.33</v>
      </c>
      <c r="J2">
        <f>C41</f>
        <v>1.49</v>
      </c>
      <c r="L2">
        <f>+B31</f>
        <v>-1.89</v>
      </c>
      <c r="M2">
        <f>+C21</f>
        <v>-1.37</v>
      </c>
      <c r="O2">
        <f>+B81</f>
        <v>1.92</v>
      </c>
      <c r="P2">
        <f>+C51</f>
        <v>2.06</v>
      </c>
      <c r="R2">
        <f>+B61</f>
        <v>-2.1800000000000002</v>
      </c>
      <c r="S2">
        <f>+C71</f>
        <v>-2.2000000000000002</v>
      </c>
      <c r="U2">
        <f>+B91</f>
        <v>2.8</v>
      </c>
      <c r="V2">
        <f>+C121</f>
        <v>2.92</v>
      </c>
      <c r="X2">
        <f>+B111</f>
        <v>-3.06</v>
      </c>
      <c r="Y2">
        <f>+C101</f>
        <v>-2.8</v>
      </c>
      <c r="AA2">
        <f>+B161</f>
        <v>3.51</v>
      </c>
      <c r="AB2">
        <f>+C131</f>
        <v>3.21</v>
      </c>
      <c r="AD2">
        <f>+B141</f>
        <v>-3.82</v>
      </c>
      <c r="AE2">
        <f>+C151</f>
        <v>-3.38</v>
      </c>
      <c r="AG2">
        <f>+B171</f>
        <v>4.2699999999999996</v>
      </c>
      <c r="AH2">
        <f>+C201</f>
        <v>4.07</v>
      </c>
      <c r="AJ2">
        <f>+B191</f>
        <v>-4.53</v>
      </c>
      <c r="AK2">
        <f>+C181</f>
        <v>-3.78</v>
      </c>
    </row>
    <row r="3" spans="1:37" x14ac:dyDescent="0.25">
      <c r="A3" t="s">
        <v>691</v>
      </c>
      <c r="B3">
        <f t="shared" si="0"/>
        <v>0.16</v>
      </c>
      <c r="C3">
        <f>+VALUE(MID(A3,10,6))</f>
        <v>0.06</v>
      </c>
      <c r="F3">
        <f t="shared" si="2"/>
        <v>-0.13</v>
      </c>
      <c r="G3">
        <f t="shared" si="3"/>
        <v>0.06</v>
      </c>
      <c r="I3">
        <f t="shared" ref="I3:I10" si="4">B12</f>
        <v>1.63</v>
      </c>
      <c r="J3">
        <f t="shared" ref="J3:J11" si="5">C42</f>
        <v>1.49</v>
      </c>
      <c r="L3">
        <f t="shared" ref="L3:L11" si="6">+B32</f>
        <v>-1.89</v>
      </c>
      <c r="M3">
        <f t="shared" ref="M3:M11" si="7">+C22</f>
        <v>-1.77</v>
      </c>
      <c r="O3">
        <f t="shared" ref="O3:O11" si="8">+B82</f>
        <v>1.92</v>
      </c>
      <c r="P3">
        <f t="shared" ref="P3:P11" si="9">+C52</f>
        <v>2.06</v>
      </c>
      <c r="R3">
        <f t="shared" ref="R3:R11" si="10">+B62</f>
        <v>-2.1800000000000002</v>
      </c>
      <c r="S3">
        <f t="shared" ref="S3:S11" si="11">+C72</f>
        <v>-2.2000000000000002</v>
      </c>
      <c r="U3">
        <f t="shared" ref="U3:U11" si="12">+B92</f>
        <v>2.5099999999999998</v>
      </c>
      <c r="V3">
        <f t="shared" ref="V3:V11" si="13">+C122</f>
        <v>2.92</v>
      </c>
      <c r="X3">
        <f t="shared" ref="X3:X11" si="14">+B112</f>
        <v>-2.77</v>
      </c>
      <c r="Y3">
        <f t="shared" ref="Y3:Y11" si="15">+C102</f>
        <v>-2.8</v>
      </c>
      <c r="AA3">
        <f t="shared" ref="AA3:AA11" si="16">+B162</f>
        <v>3.1</v>
      </c>
      <c r="AB3">
        <f t="shared" ref="AB3:AB11" si="17">+C132</f>
        <v>3.5</v>
      </c>
      <c r="AD3">
        <f t="shared" ref="AD3:AD11" si="18">+B142</f>
        <v>-3.35</v>
      </c>
      <c r="AE3">
        <f t="shared" ref="AE3:AE11" si="19">+C152</f>
        <v>-3.55</v>
      </c>
      <c r="AG3">
        <f t="shared" ref="AG3:AG11" si="20">+B172</f>
        <v>4.2699999999999996</v>
      </c>
      <c r="AH3">
        <f t="shared" ref="AH3:AH11" si="21">+C202</f>
        <v>3.9</v>
      </c>
      <c r="AJ3">
        <f t="shared" ref="AJ3:AJ11" si="22">+B192</f>
        <v>-4.53</v>
      </c>
      <c r="AK3">
        <f t="shared" ref="AK3:AK11" si="23">+C182</f>
        <v>-3.95</v>
      </c>
    </row>
    <row r="4" spans="1:37" x14ac:dyDescent="0.25">
      <c r="A4" t="s">
        <v>692</v>
      </c>
      <c r="B4">
        <f t="shared" si="0"/>
        <v>-0.42</v>
      </c>
      <c r="C4">
        <f t="shared" si="1"/>
        <v>0.06</v>
      </c>
      <c r="F4">
        <f t="shared" si="2"/>
        <v>0.16</v>
      </c>
      <c r="G4">
        <f t="shared" si="3"/>
        <v>0.06</v>
      </c>
      <c r="I4">
        <f t="shared" si="4"/>
        <v>1.04</v>
      </c>
      <c r="J4">
        <f t="shared" si="5"/>
        <v>1.49</v>
      </c>
      <c r="L4">
        <f t="shared" si="6"/>
        <v>-1.59</v>
      </c>
      <c r="M4">
        <f t="shared" si="7"/>
        <v>-1.94</v>
      </c>
      <c r="O4">
        <f t="shared" si="8"/>
        <v>2.21</v>
      </c>
      <c r="P4">
        <f t="shared" si="9"/>
        <v>2.06</v>
      </c>
      <c r="R4">
        <f t="shared" si="10"/>
        <v>-2.4700000000000002</v>
      </c>
      <c r="S4">
        <f t="shared" si="11"/>
        <v>-2.2000000000000002</v>
      </c>
      <c r="U4">
        <f t="shared" si="12"/>
        <v>2.8</v>
      </c>
      <c r="V4">
        <f t="shared" si="13"/>
        <v>2.63</v>
      </c>
      <c r="X4">
        <f t="shared" si="14"/>
        <v>-2.77</v>
      </c>
      <c r="Y4">
        <f t="shared" si="15"/>
        <v>-2.92</v>
      </c>
      <c r="AA4">
        <f t="shared" si="16"/>
        <v>3.51</v>
      </c>
      <c r="AB4">
        <f t="shared" si="17"/>
        <v>3.38</v>
      </c>
      <c r="AD4">
        <f t="shared" si="18"/>
        <v>-3.94</v>
      </c>
      <c r="AE4">
        <f t="shared" si="19"/>
        <v>-3.38</v>
      </c>
      <c r="AG4">
        <f t="shared" si="20"/>
        <v>4.2699999999999996</v>
      </c>
      <c r="AH4">
        <f t="shared" si="21"/>
        <v>4.07</v>
      </c>
      <c r="AJ4">
        <f t="shared" si="22"/>
        <v>-4.53</v>
      </c>
      <c r="AK4">
        <f t="shared" si="23"/>
        <v>-4.24</v>
      </c>
    </row>
    <row r="5" spans="1:37" x14ac:dyDescent="0.25">
      <c r="A5" t="s">
        <v>693</v>
      </c>
      <c r="B5">
        <f t="shared" si="0"/>
        <v>0.16</v>
      </c>
      <c r="C5">
        <f>+VALUE(MID(A5,9,7))</f>
        <v>-0.23</v>
      </c>
      <c r="F5">
        <f t="shared" si="2"/>
        <v>-0.42</v>
      </c>
      <c r="G5">
        <f t="shared" si="3"/>
        <v>0.06</v>
      </c>
      <c r="I5">
        <f t="shared" si="4"/>
        <v>1.63</v>
      </c>
      <c r="J5">
        <f t="shared" si="5"/>
        <v>1.49</v>
      </c>
      <c r="L5">
        <f t="shared" si="6"/>
        <v>-1.89</v>
      </c>
      <c r="M5">
        <f t="shared" si="7"/>
        <v>-1.94</v>
      </c>
      <c r="O5">
        <f t="shared" si="8"/>
        <v>1.92</v>
      </c>
      <c r="P5">
        <f t="shared" si="9"/>
        <v>2.06</v>
      </c>
      <c r="R5">
        <f t="shared" si="10"/>
        <v>-2.1800000000000002</v>
      </c>
      <c r="S5">
        <f t="shared" si="11"/>
        <v>-2.2000000000000002</v>
      </c>
      <c r="U5">
        <f t="shared" si="12"/>
        <v>3</v>
      </c>
      <c r="V5">
        <f t="shared" si="13"/>
        <v>2.92</v>
      </c>
      <c r="X5">
        <f t="shared" si="14"/>
        <v>-2.77</v>
      </c>
      <c r="Y5">
        <f t="shared" si="15"/>
        <v>-2.8</v>
      </c>
      <c r="AA5">
        <f t="shared" si="16"/>
        <v>3.39</v>
      </c>
      <c r="AB5">
        <f t="shared" si="17"/>
        <v>3.5</v>
      </c>
      <c r="AD5">
        <f t="shared" si="18"/>
        <v>-3.44</v>
      </c>
      <c r="AE5">
        <f t="shared" si="19"/>
        <v>-3.55</v>
      </c>
      <c r="AG5">
        <f t="shared" si="20"/>
        <v>4.38</v>
      </c>
      <c r="AH5">
        <f t="shared" si="21"/>
        <v>4.07</v>
      </c>
      <c r="AJ5">
        <f t="shared" si="22"/>
        <v>-4.53</v>
      </c>
      <c r="AK5">
        <f t="shared" si="23"/>
        <v>-3.96</v>
      </c>
    </row>
    <row r="6" spans="1:37" x14ac:dyDescent="0.25">
      <c r="A6" t="s">
        <v>690</v>
      </c>
      <c r="B6">
        <f t="shared" si="0"/>
        <v>-0.13</v>
      </c>
      <c r="C6">
        <f t="shared" si="1"/>
        <v>0.06</v>
      </c>
      <c r="F6">
        <f t="shared" si="2"/>
        <v>0.16</v>
      </c>
      <c r="G6">
        <f t="shared" si="3"/>
        <v>-0.23</v>
      </c>
      <c r="I6">
        <f t="shared" si="4"/>
        <v>1.63</v>
      </c>
      <c r="J6">
        <f t="shared" si="5"/>
        <v>1.49</v>
      </c>
      <c r="L6">
        <f t="shared" si="6"/>
        <v>-1.89</v>
      </c>
      <c r="M6">
        <f t="shared" si="7"/>
        <v>-1.37</v>
      </c>
      <c r="O6">
        <f t="shared" si="8"/>
        <v>1.92</v>
      </c>
      <c r="P6">
        <f t="shared" si="9"/>
        <v>2.06</v>
      </c>
      <c r="R6">
        <f t="shared" si="10"/>
        <v>-2.4700000000000002</v>
      </c>
      <c r="S6">
        <f t="shared" si="11"/>
        <v>-2.2000000000000002</v>
      </c>
      <c r="U6">
        <f t="shared" si="12"/>
        <v>2.8</v>
      </c>
      <c r="V6">
        <f t="shared" si="13"/>
        <v>2.92</v>
      </c>
      <c r="X6">
        <f t="shared" si="14"/>
        <v>-3.06</v>
      </c>
      <c r="Y6">
        <f t="shared" si="15"/>
        <v>-2.8</v>
      </c>
      <c r="AA6">
        <f t="shared" si="16"/>
        <v>3.1</v>
      </c>
      <c r="AB6">
        <f t="shared" si="17"/>
        <v>3.21</v>
      </c>
      <c r="AD6">
        <f t="shared" si="18"/>
        <v>-3.64</v>
      </c>
      <c r="AE6">
        <f t="shared" si="19"/>
        <v>-3.38</v>
      </c>
      <c r="AG6">
        <f t="shared" si="20"/>
        <v>4.2699999999999996</v>
      </c>
      <c r="AH6">
        <f t="shared" si="21"/>
        <v>4.3600000000000003</v>
      </c>
      <c r="AJ6">
        <f t="shared" si="22"/>
        <v>-4.12</v>
      </c>
      <c r="AK6">
        <f t="shared" si="23"/>
        <v>-3.95</v>
      </c>
    </row>
    <row r="7" spans="1:37" x14ac:dyDescent="0.25">
      <c r="A7" t="s">
        <v>691</v>
      </c>
      <c r="B7">
        <f t="shared" si="0"/>
        <v>0.16</v>
      </c>
      <c r="C7">
        <f>+VALUE(MID(A7,10,6))</f>
        <v>0.06</v>
      </c>
      <c r="F7">
        <f t="shared" si="2"/>
        <v>-0.13</v>
      </c>
      <c r="G7">
        <f t="shared" si="3"/>
        <v>0.06</v>
      </c>
      <c r="I7">
        <f t="shared" si="4"/>
        <v>1.63</v>
      </c>
      <c r="J7">
        <f t="shared" si="5"/>
        <v>1.49</v>
      </c>
      <c r="L7">
        <f t="shared" si="6"/>
        <v>-1.89</v>
      </c>
      <c r="M7">
        <f t="shared" si="7"/>
        <v>-1.6</v>
      </c>
      <c r="O7">
        <f t="shared" si="8"/>
        <v>1.92</v>
      </c>
      <c r="P7">
        <f t="shared" si="9"/>
        <v>2.06</v>
      </c>
      <c r="R7">
        <f t="shared" si="10"/>
        <v>-2.1800000000000002</v>
      </c>
      <c r="S7">
        <f t="shared" si="11"/>
        <v>-2.23</v>
      </c>
      <c r="U7">
        <f t="shared" si="12"/>
        <v>2.8</v>
      </c>
      <c r="V7">
        <f t="shared" si="13"/>
        <v>2.92</v>
      </c>
      <c r="X7">
        <f t="shared" si="14"/>
        <v>-2.77</v>
      </c>
      <c r="Y7">
        <f t="shared" si="15"/>
        <v>-2.8</v>
      </c>
      <c r="AA7">
        <f t="shared" si="16"/>
        <v>3.1</v>
      </c>
      <c r="AB7">
        <f t="shared" si="17"/>
        <v>3.21</v>
      </c>
      <c r="AD7">
        <f t="shared" si="18"/>
        <v>-3.74</v>
      </c>
      <c r="AE7">
        <f t="shared" si="19"/>
        <v>-3.38</v>
      </c>
      <c r="AG7">
        <f t="shared" si="20"/>
        <v>4.2699999999999996</v>
      </c>
      <c r="AH7">
        <f t="shared" si="21"/>
        <v>4.07</v>
      </c>
      <c r="AJ7">
        <f t="shared" si="22"/>
        <v>-4.53</v>
      </c>
      <c r="AK7">
        <f t="shared" si="23"/>
        <v>-4.0599999999999996</v>
      </c>
    </row>
    <row r="8" spans="1:37" x14ac:dyDescent="0.25">
      <c r="A8" t="s">
        <v>694</v>
      </c>
      <c r="B8">
        <f t="shared" si="0"/>
        <v>-0.13</v>
      </c>
      <c r="C8">
        <f t="shared" si="1"/>
        <v>-0.23</v>
      </c>
      <c r="F8">
        <f t="shared" si="2"/>
        <v>0.16</v>
      </c>
      <c r="G8">
        <f t="shared" si="3"/>
        <v>0.06</v>
      </c>
      <c r="I8">
        <f t="shared" si="4"/>
        <v>1.54</v>
      </c>
      <c r="J8">
        <f t="shared" si="5"/>
        <v>1.78</v>
      </c>
      <c r="L8">
        <f t="shared" si="6"/>
        <v>-1.89</v>
      </c>
      <c r="M8">
        <f t="shared" si="7"/>
        <v>-1.6</v>
      </c>
      <c r="O8">
        <f t="shared" si="8"/>
        <v>1.92</v>
      </c>
      <c r="P8">
        <f t="shared" si="9"/>
        <v>2.06</v>
      </c>
      <c r="R8">
        <f t="shared" si="10"/>
        <v>-2.1800000000000002</v>
      </c>
      <c r="S8">
        <f t="shared" si="11"/>
        <v>-2.23</v>
      </c>
      <c r="U8">
        <f t="shared" si="12"/>
        <v>2.8</v>
      </c>
      <c r="V8">
        <f t="shared" si="13"/>
        <v>2.92</v>
      </c>
      <c r="X8">
        <f t="shared" si="14"/>
        <v>-2.77</v>
      </c>
      <c r="Y8">
        <f t="shared" si="15"/>
        <v>-2.8</v>
      </c>
      <c r="AA8">
        <f t="shared" si="16"/>
        <v>3.39</v>
      </c>
      <c r="AB8">
        <f t="shared" si="17"/>
        <v>2.92</v>
      </c>
      <c r="AD8">
        <f t="shared" si="18"/>
        <v>-3.94</v>
      </c>
      <c r="AE8">
        <f t="shared" si="19"/>
        <v>-3.49</v>
      </c>
      <c r="AG8">
        <f t="shared" si="20"/>
        <v>4.2699999999999996</v>
      </c>
      <c r="AH8">
        <f t="shared" si="21"/>
        <v>3.9</v>
      </c>
      <c r="AJ8">
        <f t="shared" si="22"/>
        <v>-4.53</v>
      </c>
      <c r="AK8">
        <f t="shared" si="23"/>
        <v>-3.95</v>
      </c>
    </row>
    <row r="9" spans="1:37" x14ac:dyDescent="0.25">
      <c r="A9" t="s">
        <v>690</v>
      </c>
      <c r="B9">
        <f t="shared" si="0"/>
        <v>-0.13</v>
      </c>
      <c r="C9">
        <f t="shared" si="1"/>
        <v>0.06</v>
      </c>
      <c r="F9">
        <f t="shared" si="2"/>
        <v>-0.13</v>
      </c>
      <c r="G9">
        <f t="shared" si="3"/>
        <v>-0.23</v>
      </c>
      <c r="I9">
        <f t="shared" si="4"/>
        <v>1.63</v>
      </c>
      <c r="J9">
        <f t="shared" si="5"/>
        <v>1.49</v>
      </c>
      <c r="L9">
        <f t="shared" si="6"/>
        <v>-1.89</v>
      </c>
      <c r="M9">
        <f t="shared" si="7"/>
        <v>-1.9</v>
      </c>
      <c r="O9">
        <f t="shared" si="8"/>
        <v>1.92</v>
      </c>
      <c r="P9">
        <f t="shared" si="9"/>
        <v>2.06</v>
      </c>
      <c r="R9">
        <f t="shared" si="10"/>
        <v>-2.27</v>
      </c>
      <c r="S9">
        <f t="shared" si="11"/>
        <v>-2.23</v>
      </c>
      <c r="U9">
        <f t="shared" si="12"/>
        <v>2.83</v>
      </c>
      <c r="V9">
        <f t="shared" si="13"/>
        <v>2.92</v>
      </c>
      <c r="X9">
        <f t="shared" si="14"/>
        <v>-3.06</v>
      </c>
      <c r="Y9">
        <f t="shared" si="15"/>
        <v>-2.8</v>
      </c>
      <c r="AA9">
        <f t="shared" si="16"/>
        <v>3.1</v>
      </c>
      <c r="AB9">
        <f t="shared" si="17"/>
        <v>3.5</v>
      </c>
      <c r="AD9">
        <f t="shared" si="18"/>
        <v>-3.64</v>
      </c>
      <c r="AE9">
        <f t="shared" si="19"/>
        <v>-3.38</v>
      </c>
      <c r="AG9">
        <f t="shared" si="20"/>
        <v>4.2699999999999996</v>
      </c>
      <c r="AH9">
        <f t="shared" si="21"/>
        <v>4.07</v>
      </c>
      <c r="AJ9">
        <f t="shared" si="22"/>
        <v>-4.53</v>
      </c>
      <c r="AK9">
        <f t="shared" si="23"/>
        <v>-4.24</v>
      </c>
    </row>
    <row r="10" spans="1:37" x14ac:dyDescent="0.25">
      <c r="A10" t="s">
        <v>695</v>
      </c>
      <c r="B10">
        <f t="shared" si="0"/>
        <v>-0.13</v>
      </c>
      <c r="C10">
        <f t="shared" si="1"/>
        <v>-0.11</v>
      </c>
      <c r="F10">
        <f t="shared" si="2"/>
        <v>-0.13</v>
      </c>
      <c r="G10">
        <f t="shared" si="3"/>
        <v>0.06</v>
      </c>
      <c r="I10">
        <f t="shared" si="4"/>
        <v>1.63</v>
      </c>
      <c r="J10">
        <f t="shared" si="5"/>
        <v>1.49</v>
      </c>
      <c r="L10">
        <f t="shared" si="6"/>
        <v>-1.89</v>
      </c>
      <c r="M10">
        <f t="shared" si="7"/>
        <v>-1.3</v>
      </c>
      <c r="O10">
        <f t="shared" si="8"/>
        <v>1.92</v>
      </c>
      <c r="P10">
        <f t="shared" si="9"/>
        <v>2.06</v>
      </c>
      <c r="R10">
        <f t="shared" si="10"/>
        <v>-2.1800000000000002</v>
      </c>
      <c r="S10">
        <f t="shared" si="11"/>
        <v>-2.23</v>
      </c>
      <c r="U10">
        <f t="shared" si="12"/>
        <v>2.62</v>
      </c>
      <c r="V10">
        <f t="shared" si="13"/>
        <v>2.63</v>
      </c>
      <c r="X10">
        <f t="shared" si="14"/>
        <v>-3.35</v>
      </c>
      <c r="Y10">
        <f t="shared" si="15"/>
        <v>-2.8</v>
      </c>
      <c r="AA10">
        <f t="shared" si="16"/>
        <v>3.1</v>
      </c>
      <c r="AB10">
        <f t="shared" si="17"/>
        <v>3.5</v>
      </c>
      <c r="AD10">
        <f t="shared" si="18"/>
        <v>-3.94</v>
      </c>
      <c r="AE10">
        <f t="shared" si="19"/>
        <v>-3.67</v>
      </c>
      <c r="AG10">
        <f t="shared" si="20"/>
        <v>4.2699999999999996</v>
      </c>
      <c r="AH10">
        <f t="shared" si="21"/>
        <v>4.07</v>
      </c>
      <c r="AJ10">
        <f t="shared" si="22"/>
        <v>-4.53</v>
      </c>
      <c r="AK10">
        <f t="shared" si="23"/>
        <v>-4.24</v>
      </c>
    </row>
    <row r="11" spans="1:37" ht="15.75" thickBot="1" x14ac:dyDescent="0.3">
      <c r="A11" t="s">
        <v>696</v>
      </c>
      <c r="B11">
        <f t="shared" si="0"/>
        <v>1.33</v>
      </c>
      <c r="C11">
        <f t="shared" si="1"/>
        <v>-0.23</v>
      </c>
      <c r="D11" t="s">
        <v>814</v>
      </c>
      <c r="F11">
        <f t="shared" si="2"/>
        <v>-0.13</v>
      </c>
      <c r="G11">
        <f t="shared" si="3"/>
        <v>-0.11</v>
      </c>
      <c r="I11">
        <f>B20</f>
        <v>1.63</v>
      </c>
      <c r="J11">
        <f t="shared" si="5"/>
        <v>1.78</v>
      </c>
      <c r="L11">
        <f t="shared" si="6"/>
        <v>-1.89</v>
      </c>
      <c r="M11">
        <f t="shared" si="7"/>
        <v>-1.3</v>
      </c>
      <c r="O11">
        <f t="shared" si="8"/>
        <v>1.92</v>
      </c>
      <c r="P11">
        <f t="shared" si="9"/>
        <v>2.06</v>
      </c>
      <c r="R11">
        <f t="shared" si="10"/>
        <v>-2.1800000000000002</v>
      </c>
      <c r="S11">
        <f t="shared" si="11"/>
        <v>-2.23</v>
      </c>
      <c r="U11">
        <f t="shared" si="12"/>
        <v>2.8</v>
      </c>
      <c r="V11">
        <f t="shared" si="13"/>
        <v>2.81</v>
      </c>
      <c r="X11">
        <f t="shared" si="14"/>
        <v>-3.35</v>
      </c>
      <c r="Y11">
        <f t="shared" si="15"/>
        <v>-2.8</v>
      </c>
      <c r="AA11">
        <f t="shared" si="16"/>
        <v>3.1</v>
      </c>
      <c r="AB11">
        <f t="shared" si="17"/>
        <v>3.5</v>
      </c>
      <c r="AD11">
        <f t="shared" si="18"/>
        <v>-3.35</v>
      </c>
      <c r="AE11">
        <f t="shared" si="19"/>
        <v>-3.38</v>
      </c>
      <c r="AG11">
        <f t="shared" si="20"/>
        <v>4.2699999999999996</v>
      </c>
      <c r="AH11">
        <f t="shared" si="21"/>
        <v>4.18</v>
      </c>
      <c r="AJ11">
        <f t="shared" si="22"/>
        <v>-4.53</v>
      </c>
      <c r="AK11">
        <f t="shared" si="23"/>
        <v>-3.95</v>
      </c>
    </row>
    <row r="12" spans="1:37" x14ac:dyDescent="0.25">
      <c r="A12" t="s">
        <v>697</v>
      </c>
      <c r="B12">
        <f t="shared" si="0"/>
        <v>1.63</v>
      </c>
      <c r="C12">
        <f t="shared" si="1"/>
        <v>-0.34</v>
      </c>
      <c r="E12" s="6" t="s">
        <v>23</v>
      </c>
      <c r="F12" s="7">
        <f>+AVERAGE(F2:F11)</f>
        <v>-7.1999999999999995E-2</v>
      </c>
      <c r="G12" s="7">
        <f>+AVERAGE(G2:G11)</f>
        <v>-1.5000000000000003E-2</v>
      </c>
      <c r="H12" s="7" t="s">
        <v>23</v>
      </c>
      <c r="I12" s="7">
        <f>+AVERAGE(I2:I11)</f>
        <v>1.5319999999999996</v>
      </c>
      <c r="J12" s="7">
        <f>+AVERAGE(J2:J11)</f>
        <v>1.5479999999999998</v>
      </c>
      <c r="K12" s="7" t="s">
        <v>23</v>
      </c>
      <c r="L12" s="7">
        <f>+AVERAGE(L2:L11)</f>
        <v>-1.86</v>
      </c>
      <c r="M12" s="7">
        <f>+AVERAGE(M2:M11)</f>
        <v>-1.609</v>
      </c>
      <c r="N12" s="7" t="s">
        <v>23</v>
      </c>
      <c r="O12" s="7">
        <f>+AVERAGE(O2:O11)</f>
        <v>1.9490000000000003</v>
      </c>
      <c r="P12" s="7">
        <f>+AVERAGE(P2:P11)</f>
        <v>2.0599999999999996</v>
      </c>
      <c r="Q12" s="7" t="s">
        <v>23</v>
      </c>
      <c r="R12" s="7">
        <f>+AVERAGE(R2:R11)</f>
        <v>-2.2469999999999999</v>
      </c>
      <c r="S12" s="7">
        <f>+AVERAGE(S2:S11)</f>
        <v>-2.2150000000000003</v>
      </c>
      <c r="T12" s="7" t="s">
        <v>23</v>
      </c>
      <c r="U12" s="7">
        <f>+AVERAGE(U2:U11)</f>
        <v>2.7760000000000007</v>
      </c>
      <c r="V12" s="7">
        <f>+AVERAGE(V2:V11)</f>
        <v>2.851</v>
      </c>
      <c r="W12" s="7" t="s">
        <v>23</v>
      </c>
      <c r="X12" s="7">
        <f>+AVERAGE(X2:X11)</f>
        <v>-2.9729999999999999</v>
      </c>
      <c r="Y12" s="7">
        <f>+AVERAGE(Y2:Y11)</f>
        <v>-2.8120000000000003</v>
      </c>
      <c r="Z12" s="7" t="s">
        <v>23</v>
      </c>
      <c r="AA12" s="7">
        <f>+AVERAGE(AA2:AA11)</f>
        <v>3.2400000000000007</v>
      </c>
      <c r="AB12" s="7">
        <f>+AVERAGE(AB2:AB11)</f>
        <v>3.343</v>
      </c>
      <c r="AC12" s="7" t="s">
        <v>23</v>
      </c>
      <c r="AD12" s="7">
        <f>+AVERAGE(AD2:AD11)</f>
        <v>-3.6800000000000006</v>
      </c>
      <c r="AE12" s="7">
        <f>+AVERAGE(AE2:AE11)</f>
        <v>-3.4539999999999997</v>
      </c>
      <c r="AF12" s="7" t="s">
        <v>23</v>
      </c>
      <c r="AG12" s="7">
        <f>+AVERAGE(AG2:AG11)</f>
        <v>4.2809999999999988</v>
      </c>
      <c r="AH12" s="7">
        <f>+AVERAGE(AH2:AH11)</f>
        <v>4.0759999999999996</v>
      </c>
      <c r="AI12" s="7" t="s">
        <v>23</v>
      </c>
      <c r="AJ12" s="7">
        <f>+AVERAGE(AJ2:AJ11)</f>
        <v>-4.4890000000000008</v>
      </c>
      <c r="AK12" s="7">
        <f>+AVERAGE(AK2:AK11)</f>
        <v>-4.032</v>
      </c>
    </row>
    <row r="13" spans="1:37" x14ac:dyDescent="0.25">
      <c r="A13" t="s">
        <v>698</v>
      </c>
      <c r="B13">
        <f t="shared" si="0"/>
        <v>1.04</v>
      </c>
      <c r="C13">
        <f t="shared" si="1"/>
        <v>-0.23</v>
      </c>
      <c r="E13" s="8" t="s">
        <v>24</v>
      </c>
      <c r="F13" s="9">
        <f>+_xlfn.STDEV.S(F2:F11)</f>
        <v>0.18341210428976604</v>
      </c>
      <c r="G13" s="9">
        <f>+_xlfn.STDEV.S(G2:G11)</f>
        <v>0.12509996003196805</v>
      </c>
      <c r="H13" s="9" t="s">
        <v>24</v>
      </c>
      <c r="I13" s="9">
        <f>+_xlfn.STDEV.S(I2:I11)</f>
        <v>0.1972477291800028</v>
      </c>
      <c r="J13" s="9">
        <f>+_xlfn.STDEV.S(J2:J11)</f>
        <v>0.12227473619317734</v>
      </c>
      <c r="K13" s="9" t="s">
        <v>24</v>
      </c>
      <c r="L13" s="9">
        <f>+_xlfn.STDEV.S(L2:L11)</f>
        <v>9.4868329805051319E-2</v>
      </c>
      <c r="M13" s="9">
        <f>+_xlfn.STDEV.S(M2:M11)</f>
        <v>0.26564178051570908</v>
      </c>
      <c r="N13" s="9" t="s">
        <v>24</v>
      </c>
      <c r="O13" s="9">
        <f>+_xlfn.STDEV.S(O2:O11)</f>
        <v>9.1706052144883018E-2</v>
      </c>
      <c r="P13" s="9">
        <f>+_xlfn.STDEV.S(P2:P11)</f>
        <v>4.6811112914356016E-16</v>
      </c>
      <c r="Q13" s="9" t="s">
        <v>24</v>
      </c>
      <c r="R13" s="9">
        <f>+_xlfn.STDEV.S(R2:R11)</f>
        <v>0.12083505745896393</v>
      </c>
      <c r="S13" s="9">
        <f>+_xlfn.STDEV.S(S2:S11)</f>
        <v>1.5811388300841795E-2</v>
      </c>
      <c r="T13" s="9" t="s">
        <v>24</v>
      </c>
      <c r="U13" s="9">
        <f>+_xlfn.STDEV.S(U2:U11)</f>
        <v>0.1298032699468272</v>
      </c>
      <c r="V13" s="9">
        <f>+_xlfn.STDEV.S(V2:V11)</f>
        <v>0.12142212868062119</v>
      </c>
      <c r="W13" s="9" t="s">
        <v>24</v>
      </c>
      <c r="X13" s="9">
        <f>+_xlfn.STDEV.S(X2:X11)</f>
        <v>0.23874905468108379</v>
      </c>
      <c r="Y13" s="9">
        <f>+_xlfn.STDEV.S(Y2:Y11)</f>
        <v>3.7947331922020579E-2</v>
      </c>
      <c r="Z13" s="9" t="s">
        <v>24</v>
      </c>
      <c r="AA13" s="9">
        <f>+_xlfn.STDEV.S(AA2:AA11)</f>
        <v>0.18511257835886422</v>
      </c>
      <c r="AB13" s="9">
        <f>+_xlfn.STDEV.S(AB2:AB11)</f>
        <v>0.19905610599359505</v>
      </c>
      <c r="AC13" s="9" t="s">
        <v>24</v>
      </c>
      <c r="AD13" s="9">
        <f>+_xlfn.STDEV.S(AD2:AD11)</f>
        <v>0.23678400846904052</v>
      </c>
      <c r="AE13" s="9">
        <f>+_xlfn.STDEV.S(AE2:AE11)</f>
        <v>0.10500793620801557</v>
      </c>
      <c r="AF13" s="9" t="s">
        <v>24</v>
      </c>
      <c r="AG13" s="9">
        <f>+_xlfn.STDEV.S(AG2:AG11)</f>
        <v>3.4785054261852286E-2</v>
      </c>
      <c r="AH13" s="9">
        <f>+_xlfn.STDEV.S(AH2:AH11)</f>
        <v>0.13065646218657204</v>
      </c>
      <c r="AI13" s="9" t="s">
        <v>24</v>
      </c>
      <c r="AJ13" s="9">
        <f>+_xlfn.STDEV.S(AJ2:AJ11)</f>
        <v>0.1296533840669036</v>
      </c>
      <c r="AK13" s="9">
        <f>+_xlfn.STDEV.S(AK2:AK11)</f>
        <v>0.15852094148373241</v>
      </c>
    </row>
    <row r="14" spans="1:37" ht="15.75" thickBot="1" x14ac:dyDescent="0.3">
      <c r="A14" t="s">
        <v>699</v>
      </c>
      <c r="B14">
        <f t="shared" si="0"/>
        <v>1.63</v>
      </c>
      <c r="C14">
        <f t="shared" si="1"/>
        <v>-0.23</v>
      </c>
      <c r="E14" s="10" t="s">
        <v>25</v>
      </c>
      <c r="F14" s="11">
        <f>+_xlfn.MODE.SNGL(F2:F11)</f>
        <v>-0.13</v>
      </c>
      <c r="G14" s="11">
        <f>+_xlfn.MODE.SNGL(G2:G11)</f>
        <v>0.06</v>
      </c>
      <c r="H14" s="11" t="s">
        <v>25</v>
      </c>
      <c r="I14" s="11">
        <f>+_xlfn.MODE.SNGL(I2:I11)</f>
        <v>1.63</v>
      </c>
      <c r="J14" s="11">
        <f>+_xlfn.MODE.SNGL(J2:J11)</f>
        <v>1.49</v>
      </c>
      <c r="K14" s="11" t="s">
        <v>25</v>
      </c>
      <c r="L14" s="11">
        <f>+_xlfn.MODE.SNGL(L2:L11)</f>
        <v>-1.89</v>
      </c>
      <c r="M14" s="11">
        <f>+_xlfn.MODE.SNGL(M2:M11)</f>
        <v>-1.37</v>
      </c>
      <c r="N14" s="11" t="s">
        <v>25</v>
      </c>
      <c r="O14" s="11">
        <f>+_xlfn.MODE.SNGL(O2:O11)</f>
        <v>1.92</v>
      </c>
      <c r="P14" s="11">
        <f>+_xlfn.MODE.SNGL(P2:P11)</f>
        <v>2.06</v>
      </c>
      <c r="Q14" s="11" t="s">
        <v>25</v>
      </c>
      <c r="R14" s="11">
        <f>+_xlfn.MODE.SNGL(R2:R11)</f>
        <v>-2.1800000000000002</v>
      </c>
      <c r="S14" s="11">
        <f>+_xlfn.MODE.SNGL(S2:S11)</f>
        <v>-2.2000000000000002</v>
      </c>
      <c r="T14" s="11" t="s">
        <v>25</v>
      </c>
      <c r="U14" s="11">
        <f>+_xlfn.MODE.SNGL(U2:U11)</f>
        <v>2.8</v>
      </c>
      <c r="V14" s="11">
        <f>+_xlfn.MODE.SNGL(V2:V11)</f>
        <v>2.92</v>
      </c>
      <c r="W14" s="11" t="s">
        <v>25</v>
      </c>
      <c r="X14" s="11">
        <f>+_xlfn.MODE.SNGL(X2:X11)</f>
        <v>-2.77</v>
      </c>
      <c r="Y14" s="11">
        <f>+_xlfn.MODE.SNGL(Y2:Y11)</f>
        <v>-2.8</v>
      </c>
      <c r="Z14" s="11" t="s">
        <v>25</v>
      </c>
      <c r="AA14" s="11">
        <f>+_xlfn.MODE.SNGL(AA2:AA11)</f>
        <v>3.1</v>
      </c>
      <c r="AB14" s="11">
        <f>+_xlfn.MODE.SNGL(AB2:AB11)</f>
        <v>3.5</v>
      </c>
      <c r="AC14" s="11" t="s">
        <v>25</v>
      </c>
      <c r="AD14" s="11">
        <f>+_xlfn.MODE.SNGL(AD2:AD11)</f>
        <v>-3.94</v>
      </c>
      <c r="AE14" s="11">
        <f>+_xlfn.MODE.SNGL(AE2:AE11)</f>
        <v>-3.38</v>
      </c>
      <c r="AF14" s="11" t="s">
        <v>25</v>
      </c>
      <c r="AG14" s="11">
        <f>+_xlfn.MODE.SNGL(AG2:AG11)</f>
        <v>4.2699999999999996</v>
      </c>
      <c r="AH14" s="11">
        <f>+_xlfn.MODE.SNGL(AH2:AH11)</f>
        <v>4.07</v>
      </c>
      <c r="AI14" s="11" t="s">
        <v>25</v>
      </c>
      <c r="AJ14" s="11">
        <f>+_xlfn.MODE.SNGL(AJ2:AJ11)</f>
        <v>-4.53</v>
      </c>
      <c r="AK14" s="11">
        <f>+_xlfn.MODE.SNGL(AK2:AK11)</f>
        <v>-3.95</v>
      </c>
    </row>
    <row r="15" spans="1:37" x14ac:dyDescent="0.25">
      <c r="A15" t="s">
        <v>699</v>
      </c>
      <c r="B15">
        <f t="shared" si="0"/>
        <v>1.63</v>
      </c>
      <c r="C15">
        <f t="shared" si="1"/>
        <v>-0.23</v>
      </c>
      <c r="E15" s="13"/>
      <c r="I15">
        <f>+AVERAGE(C11:C20)</f>
        <v>-0.314</v>
      </c>
      <c r="J15">
        <f>+AVERAGE(B41:B50)</f>
        <v>0.34699999999999998</v>
      </c>
      <c r="L15">
        <f>+AVERAGE(C31:C40)</f>
        <v>0.35000000000000003</v>
      </c>
      <c r="M15">
        <f>+AVERAGE(B21:B30)</f>
        <v>-0.58499999999999996</v>
      </c>
      <c r="O15">
        <f>+AVERAGE(C81:C90)</f>
        <v>-0.35900000000000004</v>
      </c>
      <c r="P15">
        <f>+AVERAGE(B71:B80)</f>
        <v>-0.42000000000000004</v>
      </c>
      <c r="R15">
        <f>+AVERAGE(C61:C70)</f>
        <v>0.33200000000000002</v>
      </c>
      <c r="S15">
        <f>+AVERAGE(B71:B80)</f>
        <v>-0.42000000000000004</v>
      </c>
      <c r="U15">
        <f>+AVERAGE(C91:C100)</f>
        <v>-0.52199999999999991</v>
      </c>
      <c r="V15">
        <f>+AVERAGE(B121:B130)</f>
        <v>0.39800000000000002</v>
      </c>
      <c r="X15">
        <f>+AVERAGE(C111:C120)</f>
        <v>0.47699999999999998</v>
      </c>
      <c r="Y15">
        <f>+AVERAGE(B101:B110)</f>
        <v>-0.68099999999999983</v>
      </c>
      <c r="AA15">
        <f>+AVERAGE(C161:C170)</f>
        <v>-0.48199999999999993</v>
      </c>
      <c r="AB15">
        <f>+AVERAGE(B131:B140)</f>
        <v>0.69200000000000006</v>
      </c>
      <c r="AC15" s="7"/>
      <c r="AD15" s="7">
        <f>+AVERAGE(C141:C150)</f>
        <v>0.38700000000000001</v>
      </c>
      <c r="AE15" s="7">
        <f>+AVERAGE(B151:B160)</f>
        <v>-0.93899999999999983</v>
      </c>
      <c r="AG15">
        <f>+AVERAGE(C171:C180)</f>
        <v>-0.74199999999999988</v>
      </c>
      <c r="AH15">
        <f>+AVERAGE(B201:B210)</f>
        <v>0.39900000000000002</v>
      </c>
      <c r="AJ15">
        <f>+AVERAGE(C191:C200)</f>
        <v>0.46200000000000002</v>
      </c>
      <c r="AK15">
        <f>+AVERAGE(B181,B185,B187:B189)</f>
        <v>-0.80999999999999994</v>
      </c>
    </row>
    <row r="16" spans="1:37" x14ac:dyDescent="0.25">
      <c r="A16" t="s">
        <v>700</v>
      </c>
      <c r="B16">
        <f t="shared" si="0"/>
        <v>1.63</v>
      </c>
      <c r="C16">
        <f t="shared" si="1"/>
        <v>-0.51</v>
      </c>
      <c r="E16" t="s">
        <v>587</v>
      </c>
      <c r="F16" t="s">
        <v>577</v>
      </c>
      <c r="H16" t="s">
        <v>578</v>
      </c>
      <c r="AC16" s="9"/>
      <c r="AD16" s="9"/>
      <c r="AE16" s="9"/>
    </row>
    <row r="17" spans="1:31" ht="15.75" thickBot="1" x14ac:dyDescent="0.3">
      <c r="A17" t="s">
        <v>701</v>
      </c>
      <c r="B17">
        <f t="shared" si="0"/>
        <v>1.54</v>
      </c>
      <c r="C17">
        <f t="shared" si="1"/>
        <v>-0.51</v>
      </c>
      <c r="E17">
        <v>3.8</v>
      </c>
      <c r="F17">
        <f>+AG12</f>
        <v>4.2809999999999988</v>
      </c>
      <c r="G17">
        <v>3.8</v>
      </c>
      <c r="H17">
        <f>+AH12</f>
        <v>4.0759999999999996</v>
      </c>
      <c r="AC17" s="11"/>
      <c r="AD17" s="11"/>
      <c r="AE17" s="11"/>
    </row>
    <row r="18" spans="1:31" x14ac:dyDescent="0.25">
      <c r="A18" t="s">
        <v>699</v>
      </c>
      <c r="B18">
        <f t="shared" si="0"/>
        <v>1.63</v>
      </c>
      <c r="C18">
        <f t="shared" si="1"/>
        <v>-0.23</v>
      </c>
      <c r="E18">
        <v>3.1</v>
      </c>
      <c r="F18">
        <f>+AA12</f>
        <v>3.2400000000000007</v>
      </c>
      <c r="G18">
        <v>3.1</v>
      </c>
      <c r="H18">
        <f>+AB12</f>
        <v>3.343</v>
      </c>
    </row>
    <row r="19" spans="1:31" x14ac:dyDescent="0.25">
      <c r="A19" t="s">
        <v>702</v>
      </c>
      <c r="B19">
        <f t="shared" si="0"/>
        <v>1.63</v>
      </c>
      <c r="C19">
        <f t="shared" si="1"/>
        <v>-0.4</v>
      </c>
      <c r="E19">
        <v>2.5</v>
      </c>
      <c r="F19">
        <f>+U12</f>
        <v>2.7760000000000007</v>
      </c>
      <c r="G19">
        <v>2.5</v>
      </c>
      <c r="H19">
        <f>+V12</f>
        <v>2.851</v>
      </c>
    </row>
    <row r="20" spans="1:31" x14ac:dyDescent="0.25">
      <c r="A20" t="s">
        <v>703</v>
      </c>
      <c r="B20">
        <f t="shared" si="0"/>
        <v>1.63</v>
      </c>
      <c r="C20">
        <f t="shared" si="1"/>
        <v>-0.23</v>
      </c>
      <c r="E20">
        <v>2</v>
      </c>
      <c r="F20">
        <f>+O12</f>
        <v>1.9490000000000003</v>
      </c>
      <c r="G20">
        <v>2</v>
      </c>
      <c r="H20">
        <f>+P12</f>
        <v>2.0599999999999996</v>
      </c>
    </row>
    <row r="21" spans="1:31" x14ac:dyDescent="0.25">
      <c r="A21" t="s">
        <v>704</v>
      </c>
      <c r="B21">
        <f t="shared" si="0"/>
        <v>-0.42</v>
      </c>
      <c r="C21">
        <f t="shared" si="1"/>
        <v>-1.37</v>
      </c>
      <c r="D21" t="s">
        <v>815</v>
      </c>
      <c r="E21">
        <v>1.5</v>
      </c>
      <c r="F21">
        <f>+I12</f>
        <v>1.5319999999999996</v>
      </c>
      <c r="G21">
        <v>1.5</v>
      </c>
      <c r="H21">
        <f>+J12</f>
        <v>1.5479999999999998</v>
      </c>
    </row>
    <row r="22" spans="1:31" x14ac:dyDescent="0.25">
      <c r="A22" t="s">
        <v>705</v>
      </c>
      <c r="B22">
        <f t="shared" si="0"/>
        <v>-0.54</v>
      </c>
      <c r="C22">
        <f t="shared" si="1"/>
        <v>-1.77</v>
      </c>
      <c r="E22">
        <v>0</v>
      </c>
      <c r="F22">
        <f>+F12</f>
        <v>-7.1999999999999995E-2</v>
      </c>
      <c r="G22">
        <v>0</v>
      </c>
      <c r="H22">
        <f>+G12</f>
        <v>-1.5000000000000003E-2</v>
      </c>
    </row>
    <row r="23" spans="1:31" x14ac:dyDescent="0.25">
      <c r="A23" t="s">
        <v>706</v>
      </c>
      <c r="B23">
        <f t="shared" si="0"/>
        <v>-0.71</v>
      </c>
      <c r="C23">
        <f t="shared" si="1"/>
        <v>-1.94</v>
      </c>
      <c r="E23">
        <f>-E21</f>
        <v>-1.5</v>
      </c>
      <c r="F23">
        <f>+L12</f>
        <v>-1.86</v>
      </c>
      <c r="G23">
        <f>-G21</f>
        <v>-1.5</v>
      </c>
      <c r="H23">
        <f>+M12</f>
        <v>-1.609</v>
      </c>
    </row>
    <row r="24" spans="1:31" x14ac:dyDescent="0.25">
      <c r="A24" t="s">
        <v>707</v>
      </c>
      <c r="B24">
        <f t="shared" si="0"/>
        <v>-0.6</v>
      </c>
      <c r="C24">
        <f t="shared" si="1"/>
        <v>-1.94</v>
      </c>
      <c r="E24">
        <f>-E20</f>
        <v>-2</v>
      </c>
      <c r="F24">
        <f>+R12</f>
        <v>-2.2469999999999999</v>
      </c>
      <c r="G24">
        <f>-G20</f>
        <v>-2</v>
      </c>
      <c r="H24">
        <f>+S12</f>
        <v>-2.2150000000000003</v>
      </c>
    </row>
    <row r="25" spans="1:31" x14ac:dyDescent="0.25">
      <c r="A25" t="s">
        <v>708</v>
      </c>
      <c r="B25">
        <f t="shared" si="0"/>
        <v>-0.54</v>
      </c>
      <c r="C25">
        <f t="shared" si="1"/>
        <v>-1.37</v>
      </c>
      <c r="E25">
        <f>-E19</f>
        <v>-2.5</v>
      </c>
      <c r="F25">
        <f>+X12</f>
        <v>-2.9729999999999999</v>
      </c>
      <c r="G25">
        <f>-G19</f>
        <v>-2.5</v>
      </c>
      <c r="H25">
        <f>+Y12</f>
        <v>-2.8120000000000003</v>
      </c>
    </row>
    <row r="26" spans="1:31" x14ac:dyDescent="0.25">
      <c r="A26" t="s">
        <v>709</v>
      </c>
      <c r="B26">
        <f t="shared" si="0"/>
        <v>-0.6</v>
      </c>
      <c r="C26">
        <f t="shared" ref="C26:C35" si="24">+VALUE(MID(A26,9,7))</f>
        <v>-1.6</v>
      </c>
      <c r="E26">
        <f>-E18</f>
        <v>-3.1</v>
      </c>
      <c r="F26">
        <f>+AD12</f>
        <v>-3.6800000000000006</v>
      </c>
      <c r="G26">
        <f>-G18</f>
        <v>-3.1</v>
      </c>
      <c r="H26">
        <f>+AE12</f>
        <v>-3.4539999999999997</v>
      </c>
    </row>
    <row r="27" spans="1:31" x14ac:dyDescent="0.25">
      <c r="A27" t="s">
        <v>709</v>
      </c>
      <c r="B27">
        <f t="shared" si="0"/>
        <v>-0.6</v>
      </c>
      <c r="C27">
        <f t="shared" si="24"/>
        <v>-1.6</v>
      </c>
      <c r="E27">
        <f>-E17</f>
        <v>-3.8</v>
      </c>
      <c r="F27">
        <f>+AJ12</f>
        <v>-4.4890000000000008</v>
      </c>
      <c r="G27">
        <f>-G17</f>
        <v>-3.8</v>
      </c>
      <c r="H27">
        <f>+AK12</f>
        <v>-4.032</v>
      </c>
    </row>
    <row r="28" spans="1:31" x14ac:dyDescent="0.25">
      <c r="A28" t="s">
        <v>706</v>
      </c>
      <c r="B28">
        <f t="shared" si="0"/>
        <v>-0.71</v>
      </c>
      <c r="C28">
        <f t="shared" si="24"/>
        <v>-1.9</v>
      </c>
    </row>
    <row r="29" spans="1:31" x14ac:dyDescent="0.25">
      <c r="A29" t="s">
        <v>704</v>
      </c>
      <c r="B29">
        <f t="shared" si="0"/>
        <v>-0.42</v>
      </c>
      <c r="C29">
        <f t="shared" si="24"/>
        <v>-1.3</v>
      </c>
      <c r="F29">
        <v>0.63490000000000002</v>
      </c>
      <c r="H29">
        <v>0.64419999999999999</v>
      </c>
    </row>
    <row r="30" spans="1:31" x14ac:dyDescent="0.25">
      <c r="A30" t="s">
        <v>710</v>
      </c>
      <c r="B30">
        <f t="shared" si="0"/>
        <v>-0.71</v>
      </c>
      <c r="C30">
        <f t="shared" si="24"/>
        <v>-1.3</v>
      </c>
      <c r="F30">
        <v>1.1304000000000001</v>
      </c>
      <c r="H30">
        <v>1.0851</v>
      </c>
    </row>
    <row r="31" spans="1:31" x14ac:dyDescent="0.25">
      <c r="A31" t="s">
        <v>711</v>
      </c>
      <c r="B31">
        <f t="shared" si="0"/>
        <v>-1.89</v>
      </c>
      <c r="C31">
        <f t="shared" si="24"/>
        <v>0.35</v>
      </c>
      <c r="D31" t="s">
        <v>816</v>
      </c>
      <c r="F31" s="12">
        <f>+F29*F30</f>
        <v>0.7176909600000001</v>
      </c>
      <c r="H31" s="12">
        <f>+H29*H30</f>
        <v>0.69902142</v>
      </c>
    </row>
    <row r="32" spans="1:31" x14ac:dyDescent="0.25">
      <c r="A32" t="s">
        <v>711</v>
      </c>
      <c r="B32">
        <f t="shared" si="0"/>
        <v>-1.89</v>
      </c>
      <c r="C32">
        <f t="shared" si="24"/>
        <v>0.35</v>
      </c>
    </row>
    <row r="33" spans="1:26" x14ac:dyDescent="0.25">
      <c r="A33" t="s">
        <v>712</v>
      </c>
      <c r="B33">
        <f t="shared" si="0"/>
        <v>-1.59</v>
      </c>
      <c r="C33">
        <f t="shared" si="24"/>
        <v>0.35</v>
      </c>
    </row>
    <row r="34" spans="1:26" x14ac:dyDescent="0.25">
      <c r="A34" t="s">
        <v>711</v>
      </c>
      <c r="B34">
        <f t="shared" si="0"/>
        <v>-1.89</v>
      </c>
      <c r="C34">
        <f t="shared" si="24"/>
        <v>0.35</v>
      </c>
      <c r="E34" t="s">
        <v>587</v>
      </c>
      <c r="F34" t="s">
        <v>577</v>
      </c>
      <c r="H34" t="s">
        <v>578</v>
      </c>
    </row>
    <row r="35" spans="1:26" x14ac:dyDescent="0.25">
      <c r="A35" t="s">
        <v>711</v>
      </c>
      <c r="B35">
        <f t="shared" si="0"/>
        <v>-1.89</v>
      </c>
      <c r="C35">
        <f t="shared" si="24"/>
        <v>0.35</v>
      </c>
      <c r="E35">
        <v>3.8</v>
      </c>
      <c r="F35">
        <f>+SQRT((AG15)^2+(F17)^2)</f>
        <v>4.3448273843732839</v>
      </c>
      <c r="G35">
        <v>3.8</v>
      </c>
      <c r="H35">
        <f>+SQRT((AH15)^2+(H17)^2)</f>
        <v>4.0954825112555415</v>
      </c>
      <c r="I35" t="s">
        <v>685</v>
      </c>
    </row>
    <row r="36" spans="1:26" x14ac:dyDescent="0.25">
      <c r="A36" t="s">
        <v>711</v>
      </c>
      <c r="B36">
        <f t="shared" si="0"/>
        <v>-1.89</v>
      </c>
      <c r="C36">
        <f t="shared" si="1"/>
        <v>0.35</v>
      </c>
      <c r="E36">
        <v>3.1</v>
      </c>
      <c r="F36">
        <f>+SQRT((F18)^2+(AA15)^2)</f>
        <v>3.2756562701235921</v>
      </c>
      <c r="G36">
        <v>3.1</v>
      </c>
      <c r="H36">
        <f>+SQRT((H18)^2+(AB15)^2)</f>
        <v>3.4138706771053879</v>
      </c>
    </row>
    <row r="37" spans="1:26" x14ac:dyDescent="0.25">
      <c r="A37" t="s">
        <v>711</v>
      </c>
      <c r="B37">
        <f t="shared" si="0"/>
        <v>-1.89</v>
      </c>
      <c r="C37">
        <f t="shared" si="1"/>
        <v>0.35</v>
      </c>
      <c r="E37">
        <v>2.5</v>
      </c>
      <c r="F37">
        <f>+SQRT((F19)^2+(U15)^2)</f>
        <v>2.824652190978564</v>
      </c>
      <c r="G37">
        <v>2.5</v>
      </c>
      <c r="H37">
        <f>+SQRT((V15)^2+(H19)^2)</f>
        <v>2.8786463832850329</v>
      </c>
    </row>
    <row r="38" spans="1:26" x14ac:dyDescent="0.25">
      <c r="A38" t="s">
        <v>711</v>
      </c>
      <c r="B38">
        <f t="shared" si="0"/>
        <v>-1.89</v>
      </c>
      <c r="C38">
        <f t="shared" si="1"/>
        <v>0.35</v>
      </c>
      <c r="E38">
        <v>2</v>
      </c>
      <c r="F38">
        <f>+SQRT((F20)^2+(O15)^2)</f>
        <v>1.98178757691131</v>
      </c>
      <c r="G38">
        <v>2</v>
      </c>
      <c r="H38">
        <f>+SQRT((P15)^2+(H20)^2)</f>
        <v>2.1023796041628633</v>
      </c>
      <c r="Y38">
        <v>0.67349999999999999</v>
      </c>
      <c r="Z38">
        <v>2.0299999999999999E-2</v>
      </c>
    </row>
    <row r="39" spans="1:26" x14ac:dyDescent="0.25">
      <c r="A39" t="s">
        <v>711</v>
      </c>
      <c r="B39">
        <f t="shared" si="0"/>
        <v>-1.89</v>
      </c>
      <c r="C39">
        <f t="shared" si="1"/>
        <v>0.35</v>
      </c>
      <c r="E39">
        <v>1.5</v>
      </c>
      <c r="F39">
        <f>+SQRT((F21)^2+(I15)^2)</f>
        <v>1.5638478186831348</v>
      </c>
      <c r="G39">
        <v>1.5</v>
      </c>
      <c r="H39">
        <f>+SQRT((J15)^2+(H21)^2)</f>
        <v>1.5864151411279455</v>
      </c>
      <c r="Y39">
        <v>0.65990000000000004</v>
      </c>
      <c r="Z39">
        <v>0.1774</v>
      </c>
    </row>
    <row r="40" spans="1:26" x14ac:dyDescent="0.25">
      <c r="A40" t="s">
        <v>713</v>
      </c>
      <c r="B40">
        <f t="shared" si="0"/>
        <v>-1.89</v>
      </c>
      <c r="C40">
        <f t="shared" si="1"/>
        <v>0.35</v>
      </c>
      <c r="E40">
        <v>0</v>
      </c>
      <c r="F40">
        <f>-SQRT((F22)^2+(G12)^2)</f>
        <v>-7.3545904032787573E-2</v>
      </c>
      <c r="G40">
        <v>0</v>
      </c>
      <c r="H40">
        <f>-SQRT((F12)^2+(H22)^2)</f>
        <v>-7.3545904032787573E-2</v>
      </c>
      <c r="I40" t="s">
        <v>684</v>
      </c>
    </row>
    <row r="41" spans="1:26" x14ac:dyDescent="0.25">
      <c r="A41" t="s">
        <v>714</v>
      </c>
      <c r="B41">
        <f t="shared" si="0"/>
        <v>0.05</v>
      </c>
      <c r="C41">
        <f t="shared" ref="C41:C60" si="25">+VALUE(MID(A41,10,6))</f>
        <v>1.49</v>
      </c>
      <c r="D41" t="s">
        <v>817</v>
      </c>
      <c r="E41">
        <f>-E39</f>
        <v>-1.5</v>
      </c>
      <c r="F41">
        <f>-SQRT((F23)^2+(L15)^2)</f>
        <v>-1.892643653728826</v>
      </c>
      <c r="G41">
        <f>-G39</f>
        <v>-1.5</v>
      </c>
      <c r="H41">
        <f>-SQRT((M15)^2+(H23)^2)</f>
        <v>-1.7120473124303546</v>
      </c>
    </row>
    <row r="42" spans="1:26" x14ac:dyDescent="0.25">
      <c r="A42" t="s">
        <v>715</v>
      </c>
      <c r="B42">
        <f t="shared" si="0"/>
        <v>0.16</v>
      </c>
      <c r="C42">
        <f t="shared" si="25"/>
        <v>1.49</v>
      </c>
      <c r="E42">
        <f>-E38</f>
        <v>-2</v>
      </c>
      <c r="F42">
        <f>-SQRT((F24)^2+(R15)^2)</f>
        <v>-2.2713945055846199</v>
      </c>
      <c r="G42">
        <f>-G38</f>
        <v>-2</v>
      </c>
      <c r="H42">
        <f>-SQRT((S15)^2+(H24)^2)</f>
        <v>-2.2544677864187816</v>
      </c>
    </row>
    <row r="43" spans="1:26" x14ac:dyDescent="0.25">
      <c r="A43" t="s">
        <v>716</v>
      </c>
      <c r="B43">
        <f t="shared" si="0"/>
        <v>0.46</v>
      </c>
      <c r="C43">
        <f t="shared" si="25"/>
        <v>1.49</v>
      </c>
      <c r="E43">
        <f>-E37</f>
        <v>-2.5</v>
      </c>
      <c r="F43">
        <f>-SQRT((F25)^2+(X15)^2)</f>
        <v>-3.0110227498310271</v>
      </c>
      <c r="G43">
        <f>-G37</f>
        <v>-2.5</v>
      </c>
      <c r="H43">
        <f>-SQRT((Y15)^2+(H25)^2)</f>
        <v>-2.893286193932429</v>
      </c>
    </row>
    <row r="44" spans="1:26" x14ac:dyDescent="0.25">
      <c r="A44" t="s">
        <v>715</v>
      </c>
      <c r="B44">
        <f t="shared" si="0"/>
        <v>0.16</v>
      </c>
      <c r="C44">
        <f t="shared" si="25"/>
        <v>1.49</v>
      </c>
      <c r="E44">
        <f>-E36</f>
        <v>-3.1</v>
      </c>
      <c r="F44">
        <f>-SQRT((F26)^2+(AD15)^2)</f>
        <v>-3.7002930964992493</v>
      </c>
      <c r="G44">
        <f>-G36</f>
        <v>-3.1</v>
      </c>
      <c r="H44">
        <f>-SQRT((AE15)^2+(H26)^2)</f>
        <v>-3.5793626527637565</v>
      </c>
    </row>
    <row r="45" spans="1:26" x14ac:dyDescent="0.25">
      <c r="A45" t="s">
        <v>716</v>
      </c>
      <c r="B45">
        <f t="shared" si="0"/>
        <v>0.46</v>
      </c>
      <c r="C45">
        <f t="shared" si="25"/>
        <v>1.49</v>
      </c>
      <c r="E45">
        <f>-E35</f>
        <v>-3.8</v>
      </c>
      <c r="F45">
        <f>-SQRT((F27)^2+(AJ15)^2)</f>
        <v>-4.5127114908888206</v>
      </c>
      <c r="G45">
        <f>-G35</f>
        <v>-3.8</v>
      </c>
      <c r="H45">
        <f>-SQRT((AK15)^2+(H27)^2)</f>
        <v>-4.1125568689077117</v>
      </c>
    </row>
    <row r="46" spans="1:26" x14ac:dyDescent="0.25">
      <c r="A46" t="s">
        <v>716</v>
      </c>
      <c r="B46">
        <f t="shared" si="0"/>
        <v>0.46</v>
      </c>
      <c r="C46">
        <f t="shared" si="25"/>
        <v>1.49</v>
      </c>
    </row>
    <row r="47" spans="1:26" x14ac:dyDescent="0.25">
      <c r="A47" t="s">
        <v>717</v>
      </c>
      <c r="B47">
        <f t="shared" si="0"/>
        <v>0.46</v>
      </c>
      <c r="C47">
        <f t="shared" si="25"/>
        <v>1.78</v>
      </c>
      <c r="F47">
        <f>+AVERAGE(Y38:Y39)</f>
        <v>0.66670000000000007</v>
      </c>
      <c r="G47">
        <v>0.1</v>
      </c>
    </row>
    <row r="48" spans="1:26" x14ac:dyDescent="0.25">
      <c r="A48" t="s">
        <v>718</v>
      </c>
      <c r="B48">
        <f t="shared" si="0"/>
        <v>0.34</v>
      </c>
      <c r="C48">
        <f t="shared" si="25"/>
        <v>1.49</v>
      </c>
    </row>
    <row r="49" spans="1:9" x14ac:dyDescent="0.25">
      <c r="A49" t="s">
        <v>716</v>
      </c>
      <c r="B49">
        <f t="shared" si="0"/>
        <v>0.46</v>
      </c>
      <c r="C49">
        <f t="shared" si="25"/>
        <v>1.49</v>
      </c>
    </row>
    <row r="50" spans="1:9" x14ac:dyDescent="0.25">
      <c r="A50" t="s">
        <v>719</v>
      </c>
      <c r="B50">
        <f t="shared" si="0"/>
        <v>0.46</v>
      </c>
      <c r="C50">
        <f t="shared" si="25"/>
        <v>1.78</v>
      </c>
    </row>
    <row r="51" spans="1:9" x14ac:dyDescent="0.25">
      <c r="A51" t="s">
        <v>720</v>
      </c>
      <c r="B51">
        <f t="shared" si="0"/>
        <v>0.16</v>
      </c>
      <c r="C51">
        <f t="shared" si="25"/>
        <v>2.06</v>
      </c>
      <c r="D51" t="s">
        <v>818</v>
      </c>
      <c r="F51" t="s">
        <v>587</v>
      </c>
      <c r="G51" t="s">
        <v>577</v>
      </c>
      <c r="I51" t="s">
        <v>578</v>
      </c>
    </row>
    <row r="52" spans="1:9" x14ac:dyDescent="0.25">
      <c r="A52" t="s">
        <v>720</v>
      </c>
      <c r="B52">
        <f t="shared" si="0"/>
        <v>0.16</v>
      </c>
      <c r="C52">
        <f t="shared" si="25"/>
        <v>2.06</v>
      </c>
      <c r="F52">
        <v>4.3</v>
      </c>
      <c r="G52">
        <f>+(F35-$G$47)/$F$47</f>
        <v>6.3669227304234042</v>
      </c>
      <c r="H52">
        <v>4.3</v>
      </c>
      <c r="I52">
        <f>+(H35-$G$47)/$F$47</f>
        <v>5.9929241206772774</v>
      </c>
    </row>
    <row r="53" spans="1:9" x14ac:dyDescent="0.25">
      <c r="A53" t="s">
        <v>721</v>
      </c>
      <c r="B53">
        <f t="shared" si="0"/>
        <v>0.28000000000000003</v>
      </c>
      <c r="C53">
        <f t="shared" si="25"/>
        <v>2.06</v>
      </c>
      <c r="F53">
        <v>3.2</v>
      </c>
      <c r="G53">
        <f t="shared" ref="G53:G60" si="26">+(F36-$G$47)/$F$47</f>
        <v>4.7632462428732438</v>
      </c>
      <c r="H53">
        <v>3.2</v>
      </c>
      <c r="I53">
        <f t="shared" ref="I53:I60" si="27">+(H36-$G$47)/$F$47</f>
        <v>4.970557487783692</v>
      </c>
    </row>
    <row r="54" spans="1:9" x14ac:dyDescent="0.25">
      <c r="A54" t="s">
        <v>722</v>
      </c>
      <c r="B54">
        <f t="shared" si="0"/>
        <v>0.46</v>
      </c>
      <c r="C54">
        <f t="shared" si="25"/>
        <v>2.06</v>
      </c>
      <c r="F54">
        <v>2.2000000000000002</v>
      </c>
      <c r="G54">
        <f t="shared" si="26"/>
        <v>4.0867739477704568</v>
      </c>
      <c r="H54">
        <v>2.2000000000000002</v>
      </c>
      <c r="I54">
        <f t="shared" si="27"/>
        <v>4.167761186868205</v>
      </c>
    </row>
    <row r="55" spans="1:9" x14ac:dyDescent="0.25">
      <c r="A55" t="s">
        <v>720</v>
      </c>
      <c r="B55">
        <f t="shared" si="0"/>
        <v>0.16</v>
      </c>
      <c r="C55">
        <f t="shared" si="25"/>
        <v>2.06</v>
      </c>
      <c r="E55" t="s">
        <v>681</v>
      </c>
      <c r="F55">
        <v>1.5</v>
      </c>
      <c r="G55">
        <f t="shared" si="26"/>
        <v>2.8225402383550469</v>
      </c>
      <c r="H55">
        <v>1.5</v>
      </c>
      <c r="I55">
        <f t="shared" si="27"/>
        <v>3.0034192352825304</v>
      </c>
    </row>
    <row r="56" spans="1:9" x14ac:dyDescent="0.25">
      <c r="A56" t="s">
        <v>720</v>
      </c>
      <c r="B56">
        <f t="shared" si="0"/>
        <v>0.16</v>
      </c>
      <c r="C56">
        <f t="shared" si="25"/>
        <v>2.06</v>
      </c>
      <c r="F56">
        <v>0</v>
      </c>
      <c r="G56">
        <f t="shared" si="26"/>
        <v>2.1956619449274557</v>
      </c>
      <c r="H56">
        <v>0</v>
      </c>
      <c r="I56">
        <f t="shared" si="27"/>
        <v>2.2295112361301115</v>
      </c>
    </row>
    <row r="57" spans="1:9" x14ac:dyDescent="0.25">
      <c r="A57" t="s">
        <v>721</v>
      </c>
      <c r="B57">
        <f t="shared" si="0"/>
        <v>0.28000000000000003</v>
      </c>
      <c r="C57">
        <f t="shared" si="25"/>
        <v>2.06</v>
      </c>
      <c r="F57">
        <v>-1.5</v>
      </c>
      <c r="G57">
        <f t="shared" si="26"/>
        <v>-0.26030584075714347</v>
      </c>
      <c r="H57">
        <v>-1.5</v>
      </c>
      <c r="I57">
        <f t="shared" si="27"/>
        <v>-0.26030584075714347</v>
      </c>
    </row>
    <row r="58" spans="1:9" x14ac:dyDescent="0.25">
      <c r="A58" t="s">
        <v>722</v>
      </c>
      <c r="B58">
        <f t="shared" si="0"/>
        <v>0.46</v>
      </c>
      <c r="C58">
        <f t="shared" si="25"/>
        <v>2.06</v>
      </c>
      <c r="F58">
        <v>-2.2000000000000002</v>
      </c>
      <c r="G58">
        <f t="shared" si="26"/>
        <v>-2.9888160397912493</v>
      </c>
      <c r="H58">
        <v>-2.2000000000000002</v>
      </c>
      <c r="I58">
        <f t="shared" si="27"/>
        <v>-2.7179350718919371</v>
      </c>
    </row>
    <row r="59" spans="1:9" x14ac:dyDescent="0.25">
      <c r="A59" t="s">
        <v>722</v>
      </c>
      <c r="B59">
        <f t="shared" si="0"/>
        <v>0.46</v>
      </c>
      <c r="C59">
        <f t="shared" si="25"/>
        <v>2.06</v>
      </c>
      <c r="F59">
        <v>-3.2</v>
      </c>
      <c r="G59">
        <f t="shared" si="26"/>
        <v>-3.5569139126812956</v>
      </c>
      <c r="H59">
        <v>-3.2</v>
      </c>
      <c r="I59">
        <f t="shared" si="27"/>
        <v>-3.5315251033730037</v>
      </c>
    </row>
    <row r="60" spans="1:9" x14ac:dyDescent="0.25">
      <c r="A60" t="s">
        <v>723</v>
      </c>
      <c r="B60">
        <f t="shared" si="0"/>
        <v>0.46</v>
      </c>
      <c r="C60">
        <f t="shared" si="25"/>
        <v>2.06</v>
      </c>
      <c r="F60">
        <v>-4.3</v>
      </c>
      <c r="G60">
        <f t="shared" si="26"/>
        <v>-4.6663008097060548</v>
      </c>
      <c r="H60">
        <v>-4.3</v>
      </c>
      <c r="I60">
        <f t="shared" si="27"/>
        <v>-4.4897048056583602</v>
      </c>
    </row>
    <row r="61" spans="1:9" x14ac:dyDescent="0.25">
      <c r="A61" t="s">
        <v>724</v>
      </c>
      <c r="B61">
        <f t="shared" si="0"/>
        <v>-2.1800000000000002</v>
      </c>
      <c r="C61">
        <f t="shared" si="1"/>
        <v>0.35</v>
      </c>
      <c r="D61" t="s">
        <v>819</v>
      </c>
    </row>
    <row r="62" spans="1:9" x14ac:dyDescent="0.25">
      <c r="A62" t="s">
        <v>724</v>
      </c>
      <c r="B62">
        <f t="shared" si="0"/>
        <v>-2.1800000000000002</v>
      </c>
      <c r="C62">
        <f t="shared" si="1"/>
        <v>0.35</v>
      </c>
    </row>
    <row r="63" spans="1:9" x14ac:dyDescent="0.25">
      <c r="A63" t="s">
        <v>725</v>
      </c>
      <c r="B63">
        <f t="shared" si="0"/>
        <v>-2.4700000000000002</v>
      </c>
      <c r="C63">
        <f t="shared" si="1"/>
        <v>0.35</v>
      </c>
    </row>
    <row r="64" spans="1:9" x14ac:dyDescent="0.25">
      <c r="A64" t="s">
        <v>724</v>
      </c>
      <c r="B64">
        <f t="shared" si="0"/>
        <v>-2.1800000000000002</v>
      </c>
      <c r="C64">
        <f t="shared" si="1"/>
        <v>0.35</v>
      </c>
    </row>
    <row r="65" spans="1:4" x14ac:dyDescent="0.25">
      <c r="A65" t="s">
        <v>725</v>
      </c>
      <c r="B65">
        <f t="shared" si="0"/>
        <v>-2.4700000000000002</v>
      </c>
      <c r="C65">
        <f t="shared" si="1"/>
        <v>0.35</v>
      </c>
    </row>
    <row r="66" spans="1:4" x14ac:dyDescent="0.25">
      <c r="A66" t="s">
        <v>724</v>
      </c>
      <c r="B66">
        <f t="shared" ref="B66:B95" si="28">+VALUE(LEFT(A66,8))</f>
        <v>-2.1800000000000002</v>
      </c>
      <c r="C66">
        <f t="shared" ref="C66:C75" si="29">+VALUE(MID(A66,9,7))</f>
        <v>0.35</v>
      </c>
    </row>
    <row r="67" spans="1:4" x14ac:dyDescent="0.25">
      <c r="A67" t="s">
        <v>724</v>
      </c>
      <c r="B67">
        <f t="shared" si="28"/>
        <v>-2.1800000000000002</v>
      </c>
      <c r="C67">
        <f t="shared" si="29"/>
        <v>0.35</v>
      </c>
    </row>
    <row r="68" spans="1:4" x14ac:dyDescent="0.25">
      <c r="A68" t="s">
        <v>726</v>
      </c>
      <c r="B68">
        <f t="shared" si="28"/>
        <v>-2.27</v>
      </c>
      <c r="C68">
        <f t="shared" si="29"/>
        <v>0.35</v>
      </c>
    </row>
    <row r="69" spans="1:4" x14ac:dyDescent="0.25">
      <c r="A69" t="s">
        <v>724</v>
      </c>
      <c r="B69">
        <f t="shared" si="28"/>
        <v>-2.1800000000000002</v>
      </c>
      <c r="C69">
        <f t="shared" si="29"/>
        <v>0.35</v>
      </c>
    </row>
    <row r="70" spans="1:4" x14ac:dyDescent="0.25">
      <c r="A70" t="s">
        <v>727</v>
      </c>
      <c r="B70">
        <f t="shared" si="28"/>
        <v>-2.1800000000000002</v>
      </c>
      <c r="C70">
        <f t="shared" si="29"/>
        <v>0.17</v>
      </c>
    </row>
    <row r="71" spans="1:4" x14ac:dyDescent="0.25">
      <c r="A71" t="s">
        <v>728</v>
      </c>
      <c r="B71">
        <f t="shared" si="28"/>
        <v>-0.42</v>
      </c>
      <c r="C71">
        <f t="shared" si="29"/>
        <v>-2.2000000000000002</v>
      </c>
      <c r="D71" t="s">
        <v>820</v>
      </c>
    </row>
    <row r="72" spans="1:4" x14ac:dyDescent="0.25">
      <c r="A72" t="s">
        <v>728</v>
      </c>
      <c r="B72">
        <f t="shared" si="28"/>
        <v>-0.42</v>
      </c>
      <c r="C72">
        <f t="shared" si="29"/>
        <v>-2.2000000000000002</v>
      </c>
    </row>
    <row r="73" spans="1:4" x14ac:dyDescent="0.25">
      <c r="A73" t="s">
        <v>728</v>
      </c>
      <c r="B73">
        <f t="shared" si="28"/>
        <v>-0.42</v>
      </c>
      <c r="C73">
        <f t="shared" si="29"/>
        <v>-2.2000000000000002</v>
      </c>
    </row>
    <row r="74" spans="1:4" x14ac:dyDescent="0.25">
      <c r="A74" t="s">
        <v>728</v>
      </c>
      <c r="B74">
        <f t="shared" si="28"/>
        <v>-0.42</v>
      </c>
      <c r="C74">
        <f t="shared" si="29"/>
        <v>-2.2000000000000002</v>
      </c>
    </row>
    <row r="75" spans="1:4" x14ac:dyDescent="0.25">
      <c r="A75" t="s">
        <v>728</v>
      </c>
      <c r="B75">
        <f t="shared" si="28"/>
        <v>-0.42</v>
      </c>
      <c r="C75">
        <f t="shared" si="29"/>
        <v>-2.2000000000000002</v>
      </c>
    </row>
    <row r="76" spans="1:4" x14ac:dyDescent="0.25">
      <c r="A76" t="s">
        <v>728</v>
      </c>
      <c r="B76">
        <f t="shared" si="28"/>
        <v>-0.42</v>
      </c>
      <c r="C76">
        <f t="shared" ref="C76:C95" si="30">+VALUE(MID(A76,9,9))</f>
        <v>-2.23</v>
      </c>
    </row>
    <row r="77" spans="1:4" x14ac:dyDescent="0.25">
      <c r="A77" t="s">
        <v>728</v>
      </c>
      <c r="B77">
        <f t="shared" si="28"/>
        <v>-0.42</v>
      </c>
      <c r="C77">
        <f t="shared" si="30"/>
        <v>-2.23</v>
      </c>
    </row>
    <row r="78" spans="1:4" x14ac:dyDescent="0.25">
      <c r="A78" t="s">
        <v>728</v>
      </c>
      <c r="B78">
        <f t="shared" si="28"/>
        <v>-0.42</v>
      </c>
      <c r="C78">
        <f t="shared" si="30"/>
        <v>-2.23</v>
      </c>
    </row>
    <row r="79" spans="1:4" x14ac:dyDescent="0.25">
      <c r="A79" t="s">
        <v>728</v>
      </c>
      <c r="B79">
        <f t="shared" si="28"/>
        <v>-0.42</v>
      </c>
      <c r="C79">
        <f t="shared" si="30"/>
        <v>-2.23</v>
      </c>
    </row>
    <row r="80" spans="1:4" x14ac:dyDescent="0.25">
      <c r="A80" t="s">
        <v>729</v>
      </c>
      <c r="B80">
        <f t="shared" si="28"/>
        <v>-0.42</v>
      </c>
      <c r="C80">
        <f t="shared" si="30"/>
        <v>-2.23</v>
      </c>
    </row>
    <row r="81" spans="1:7" x14ac:dyDescent="0.25">
      <c r="A81" t="s">
        <v>730</v>
      </c>
      <c r="B81">
        <f t="shared" si="28"/>
        <v>1.92</v>
      </c>
      <c r="C81">
        <f t="shared" si="30"/>
        <v>-0.23</v>
      </c>
      <c r="D81" t="s">
        <v>821</v>
      </c>
      <c r="F81">
        <f t="shared" ref="F81:G95" si="31">+B81</f>
        <v>1.92</v>
      </c>
      <c r="G81">
        <f t="shared" si="31"/>
        <v>-0.23</v>
      </c>
    </row>
    <row r="82" spans="1:7" x14ac:dyDescent="0.25">
      <c r="A82" t="s">
        <v>731</v>
      </c>
      <c r="B82">
        <f t="shared" si="28"/>
        <v>1.92</v>
      </c>
      <c r="C82">
        <f t="shared" si="30"/>
        <v>-0.4</v>
      </c>
      <c r="F82">
        <f t="shared" si="31"/>
        <v>1.92</v>
      </c>
      <c r="G82">
        <f t="shared" si="31"/>
        <v>-0.4</v>
      </c>
    </row>
    <row r="83" spans="1:7" x14ac:dyDescent="0.25">
      <c r="A83" t="s">
        <v>732</v>
      </c>
      <c r="B83">
        <f t="shared" si="28"/>
        <v>2.21</v>
      </c>
      <c r="C83">
        <f t="shared" si="30"/>
        <v>-0.51</v>
      </c>
      <c r="F83">
        <f t="shared" si="31"/>
        <v>2.21</v>
      </c>
      <c r="G83">
        <f t="shared" si="31"/>
        <v>-0.51</v>
      </c>
    </row>
    <row r="84" spans="1:7" x14ac:dyDescent="0.25">
      <c r="A84" t="s">
        <v>733</v>
      </c>
      <c r="B84">
        <f t="shared" si="28"/>
        <v>1.92</v>
      </c>
      <c r="C84">
        <f t="shared" si="30"/>
        <v>-0.51</v>
      </c>
      <c r="F84">
        <f t="shared" si="31"/>
        <v>1.92</v>
      </c>
      <c r="G84">
        <f t="shared" si="31"/>
        <v>-0.51</v>
      </c>
    </row>
    <row r="85" spans="1:7" x14ac:dyDescent="0.25">
      <c r="A85" t="s">
        <v>733</v>
      </c>
      <c r="B85">
        <f t="shared" si="28"/>
        <v>1.92</v>
      </c>
      <c r="C85">
        <f t="shared" si="30"/>
        <v>-0.51</v>
      </c>
      <c r="F85">
        <f t="shared" si="31"/>
        <v>1.92</v>
      </c>
      <c r="G85">
        <f t="shared" si="31"/>
        <v>-0.51</v>
      </c>
    </row>
    <row r="86" spans="1:7" x14ac:dyDescent="0.25">
      <c r="A86" t="s">
        <v>730</v>
      </c>
      <c r="B86">
        <f t="shared" si="28"/>
        <v>1.92</v>
      </c>
      <c r="C86">
        <f t="shared" si="30"/>
        <v>-0.23</v>
      </c>
      <c r="F86">
        <f t="shared" si="31"/>
        <v>1.92</v>
      </c>
      <c r="G86">
        <f t="shared" si="31"/>
        <v>-0.23</v>
      </c>
    </row>
    <row r="87" spans="1:7" x14ac:dyDescent="0.25">
      <c r="A87" t="s">
        <v>730</v>
      </c>
      <c r="B87">
        <f t="shared" si="28"/>
        <v>1.92</v>
      </c>
      <c r="C87">
        <f t="shared" si="30"/>
        <v>-0.23</v>
      </c>
      <c r="F87">
        <f t="shared" si="31"/>
        <v>1.92</v>
      </c>
      <c r="G87">
        <f t="shared" si="31"/>
        <v>-0.23</v>
      </c>
    </row>
    <row r="88" spans="1:7" x14ac:dyDescent="0.25">
      <c r="A88" t="s">
        <v>730</v>
      </c>
      <c r="B88">
        <f t="shared" si="28"/>
        <v>1.92</v>
      </c>
      <c r="C88">
        <f t="shared" si="30"/>
        <v>-0.23</v>
      </c>
      <c r="F88">
        <f t="shared" si="31"/>
        <v>1.92</v>
      </c>
      <c r="G88">
        <f t="shared" si="31"/>
        <v>-0.23</v>
      </c>
    </row>
    <row r="89" spans="1:7" x14ac:dyDescent="0.25">
      <c r="A89" t="s">
        <v>733</v>
      </c>
      <c r="B89">
        <f t="shared" si="28"/>
        <v>1.92</v>
      </c>
      <c r="C89">
        <f t="shared" si="30"/>
        <v>-0.51</v>
      </c>
      <c r="F89">
        <f t="shared" si="31"/>
        <v>1.92</v>
      </c>
      <c r="G89">
        <f t="shared" si="31"/>
        <v>-0.51</v>
      </c>
    </row>
    <row r="90" spans="1:7" x14ac:dyDescent="0.25">
      <c r="A90" t="s">
        <v>734</v>
      </c>
      <c r="B90">
        <f t="shared" si="28"/>
        <v>1.92</v>
      </c>
      <c r="C90">
        <f t="shared" si="30"/>
        <v>-0.23</v>
      </c>
      <c r="F90">
        <f t="shared" si="31"/>
        <v>1.92</v>
      </c>
      <c r="G90">
        <f t="shared" si="31"/>
        <v>-0.23</v>
      </c>
    </row>
    <row r="91" spans="1:7" x14ac:dyDescent="0.25">
      <c r="A91" t="s">
        <v>735</v>
      </c>
      <c r="B91">
        <f t="shared" si="28"/>
        <v>2.8</v>
      </c>
      <c r="C91">
        <f t="shared" si="30"/>
        <v>-0.51</v>
      </c>
      <c r="D91" t="s">
        <v>822</v>
      </c>
      <c r="F91">
        <f t="shared" si="31"/>
        <v>2.8</v>
      </c>
      <c r="G91">
        <f t="shared" si="31"/>
        <v>-0.51</v>
      </c>
    </row>
    <row r="92" spans="1:7" x14ac:dyDescent="0.25">
      <c r="A92" t="s">
        <v>736</v>
      </c>
      <c r="B92">
        <f t="shared" si="28"/>
        <v>2.5099999999999998</v>
      </c>
      <c r="C92">
        <f t="shared" si="30"/>
        <v>-0.51</v>
      </c>
      <c r="F92">
        <f t="shared" si="31"/>
        <v>2.5099999999999998</v>
      </c>
      <c r="G92">
        <f t="shared" si="31"/>
        <v>-0.51</v>
      </c>
    </row>
    <row r="93" spans="1:7" x14ac:dyDescent="0.25">
      <c r="A93" t="s">
        <v>735</v>
      </c>
      <c r="B93">
        <f t="shared" si="28"/>
        <v>2.8</v>
      </c>
      <c r="C93">
        <f t="shared" si="30"/>
        <v>-0.51</v>
      </c>
      <c r="F93">
        <f t="shared" si="31"/>
        <v>2.8</v>
      </c>
      <c r="G93">
        <f t="shared" si="31"/>
        <v>-0.51</v>
      </c>
    </row>
    <row r="94" spans="1:7" x14ac:dyDescent="0.25">
      <c r="A94" t="s">
        <v>737</v>
      </c>
      <c r="B94">
        <f t="shared" si="28"/>
        <v>3</v>
      </c>
      <c r="C94">
        <f t="shared" si="30"/>
        <v>-0.63</v>
      </c>
      <c r="F94">
        <f t="shared" si="31"/>
        <v>3</v>
      </c>
      <c r="G94">
        <f t="shared" si="31"/>
        <v>-0.63</v>
      </c>
    </row>
    <row r="95" spans="1:7" x14ac:dyDescent="0.25">
      <c r="A95" t="s">
        <v>735</v>
      </c>
      <c r="B95">
        <f t="shared" si="28"/>
        <v>2.8</v>
      </c>
      <c r="C95">
        <f t="shared" si="30"/>
        <v>-0.51</v>
      </c>
      <c r="F95">
        <f t="shared" si="31"/>
        <v>2.8</v>
      </c>
      <c r="G95">
        <f t="shared" si="31"/>
        <v>-0.51</v>
      </c>
    </row>
    <row r="96" spans="1:7" x14ac:dyDescent="0.25">
      <c r="A96" t="s">
        <v>735</v>
      </c>
      <c r="B96">
        <f t="shared" ref="B96:B159" si="32">+VALUE(LEFT(A96,8))</f>
        <v>2.8</v>
      </c>
      <c r="C96">
        <f t="shared" ref="C96:C159" si="33">+VALUE(MID(A96,9,9))</f>
        <v>-0.51</v>
      </c>
    </row>
    <row r="97" spans="1:4" x14ac:dyDescent="0.25">
      <c r="A97" t="s">
        <v>735</v>
      </c>
      <c r="B97">
        <f t="shared" si="32"/>
        <v>2.8</v>
      </c>
      <c r="C97">
        <f t="shared" si="33"/>
        <v>-0.51</v>
      </c>
    </row>
    <row r="98" spans="1:4" x14ac:dyDescent="0.25">
      <c r="A98" t="s">
        <v>738</v>
      </c>
      <c r="B98">
        <f t="shared" si="32"/>
        <v>2.83</v>
      </c>
      <c r="C98">
        <f t="shared" si="33"/>
        <v>-0.51</v>
      </c>
    </row>
    <row r="99" spans="1:4" x14ac:dyDescent="0.25">
      <c r="A99" t="s">
        <v>739</v>
      </c>
      <c r="B99">
        <f t="shared" si="32"/>
        <v>2.62</v>
      </c>
      <c r="C99">
        <f t="shared" si="33"/>
        <v>-0.51</v>
      </c>
    </row>
    <row r="100" spans="1:4" x14ac:dyDescent="0.25">
      <c r="A100" t="s">
        <v>740</v>
      </c>
      <c r="B100">
        <f t="shared" si="32"/>
        <v>2.8</v>
      </c>
      <c r="C100">
        <f t="shared" si="33"/>
        <v>-0.51</v>
      </c>
    </row>
    <row r="101" spans="1:4" x14ac:dyDescent="0.25">
      <c r="A101" t="s">
        <v>741</v>
      </c>
      <c r="B101">
        <f t="shared" si="32"/>
        <v>-0.42</v>
      </c>
      <c r="C101">
        <f t="shared" si="33"/>
        <v>-2.8</v>
      </c>
      <c r="D101" t="s">
        <v>823</v>
      </c>
    </row>
    <row r="102" spans="1:4" x14ac:dyDescent="0.25">
      <c r="A102" t="s">
        <v>742</v>
      </c>
      <c r="B102">
        <f t="shared" si="32"/>
        <v>-0.72</v>
      </c>
      <c r="C102">
        <f t="shared" si="33"/>
        <v>-2.8</v>
      </c>
    </row>
    <row r="103" spans="1:4" x14ac:dyDescent="0.25">
      <c r="A103" t="s">
        <v>743</v>
      </c>
      <c r="B103">
        <f t="shared" si="32"/>
        <v>-0.83</v>
      </c>
      <c r="C103">
        <f t="shared" si="33"/>
        <v>-2.92</v>
      </c>
    </row>
    <row r="104" spans="1:4" x14ac:dyDescent="0.25">
      <c r="A104" t="s">
        <v>741</v>
      </c>
      <c r="B104">
        <f t="shared" si="32"/>
        <v>-0.42</v>
      </c>
      <c r="C104">
        <f t="shared" si="33"/>
        <v>-2.8</v>
      </c>
    </row>
    <row r="105" spans="1:4" x14ac:dyDescent="0.25">
      <c r="A105" t="s">
        <v>742</v>
      </c>
      <c r="B105">
        <f t="shared" si="32"/>
        <v>-0.72</v>
      </c>
      <c r="C105">
        <f t="shared" si="33"/>
        <v>-2.8</v>
      </c>
    </row>
    <row r="106" spans="1:4" x14ac:dyDescent="0.25">
      <c r="A106" t="s">
        <v>744</v>
      </c>
      <c r="B106">
        <f t="shared" si="32"/>
        <v>-0.71</v>
      </c>
      <c r="C106">
        <f t="shared" si="33"/>
        <v>-2.8</v>
      </c>
    </row>
    <row r="107" spans="1:4" x14ac:dyDescent="0.25">
      <c r="A107" t="s">
        <v>745</v>
      </c>
      <c r="B107">
        <f t="shared" si="32"/>
        <v>-0.54</v>
      </c>
      <c r="C107">
        <f t="shared" si="33"/>
        <v>-2.8</v>
      </c>
    </row>
    <row r="108" spans="1:4" x14ac:dyDescent="0.25">
      <c r="A108" t="s">
        <v>742</v>
      </c>
      <c r="B108">
        <f t="shared" si="32"/>
        <v>-0.72</v>
      </c>
      <c r="C108">
        <f t="shared" si="33"/>
        <v>-2.8</v>
      </c>
    </row>
    <row r="109" spans="1:4" x14ac:dyDescent="0.25">
      <c r="A109" t="s">
        <v>742</v>
      </c>
      <c r="B109">
        <f t="shared" si="32"/>
        <v>-0.72</v>
      </c>
      <c r="C109">
        <f t="shared" si="33"/>
        <v>-2.8</v>
      </c>
    </row>
    <row r="110" spans="1:4" x14ac:dyDescent="0.25">
      <c r="A110" t="s">
        <v>746</v>
      </c>
      <c r="B110">
        <f t="shared" si="32"/>
        <v>-1.01</v>
      </c>
      <c r="C110">
        <f t="shared" si="33"/>
        <v>-2.8</v>
      </c>
    </row>
    <row r="111" spans="1:4" x14ac:dyDescent="0.25">
      <c r="A111" t="s">
        <v>747</v>
      </c>
      <c r="B111">
        <f t="shared" si="32"/>
        <v>-3.06</v>
      </c>
      <c r="C111">
        <f t="shared" si="33"/>
        <v>0.63</v>
      </c>
      <c r="D111" t="s">
        <v>824</v>
      </c>
    </row>
    <row r="112" spans="1:4" x14ac:dyDescent="0.25">
      <c r="A112" t="s">
        <v>748</v>
      </c>
      <c r="B112">
        <f t="shared" si="32"/>
        <v>-2.77</v>
      </c>
      <c r="C112">
        <f t="shared" si="33"/>
        <v>0.63</v>
      </c>
    </row>
    <row r="113" spans="1:4" x14ac:dyDescent="0.25">
      <c r="A113" t="s">
        <v>748</v>
      </c>
      <c r="B113">
        <f t="shared" si="32"/>
        <v>-2.77</v>
      </c>
      <c r="C113">
        <f t="shared" si="33"/>
        <v>0.63</v>
      </c>
    </row>
    <row r="114" spans="1:4" x14ac:dyDescent="0.25">
      <c r="A114" t="s">
        <v>749</v>
      </c>
      <c r="B114">
        <f t="shared" si="32"/>
        <v>-2.77</v>
      </c>
      <c r="C114">
        <f t="shared" si="33"/>
        <v>0.23</v>
      </c>
    </row>
    <row r="115" spans="1:4" x14ac:dyDescent="0.25">
      <c r="A115" t="s">
        <v>750</v>
      </c>
      <c r="B115">
        <f t="shared" si="32"/>
        <v>-3.06</v>
      </c>
      <c r="C115">
        <f t="shared" si="33"/>
        <v>0.35</v>
      </c>
    </row>
    <row r="116" spans="1:4" x14ac:dyDescent="0.25">
      <c r="A116" t="s">
        <v>751</v>
      </c>
      <c r="B116">
        <f t="shared" si="32"/>
        <v>-2.77</v>
      </c>
      <c r="C116">
        <f t="shared" si="33"/>
        <v>0.06</v>
      </c>
    </row>
    <row r="117" spans="1:4" x14ac:dyDescent="0.25">
      <c r="A117" t="s">
        <v>748</v>
      </c>
      <c r="B117">
        <f t="shared" si="32"/>
        <v>-2.77</v>
      </c>
      <c r="C117">
        <f t="shared" si="33"/>
        <v>0.63</v>
      </c>
    </row>
    <row r="118" spans="1:4" x14ac:dyDescent="0.25">
      <c r="A118" t="s">
        <v>747</v>
      </c>
      <c r="B118">
        <f t="shared" si="32"/>
        <v>-3.06</v>
      </c>
      <c r="C118">
        <f t="shared" si="33"/>
        <v>0.63</v>
      </c>
    </row>
    <row r="119" spans="1:4" x14ac:dyDescent="0.25">
      <c r="A119" t="s">
        <v>752</v>
      </c>
      <c r="B119">
        <f t="shared" si="32"/>
        <v>-3.35</v>
      </c>
      <c r="C119">
        <f t="shared" si="33"/>
        <v>0.35</v>
      </c>
    </row>
    <row r="120" spans="1:4" x14ac:dyDescent="0.25">
      <c r="A120" t="s">
        <v>753</v>
      </c>
      <c r="B120">
        <f t="shared" si="32"/>
        <v>-3.35</v>
      </c>
      <c r="C120">
        <f t="shared" si="33"/>
        <v>0.63</v>
      </c>
    </row>
    <row r="121" spans="1:4" x14ac:dyDescent="0.25">
      <c r="A121" t="s">
        <v>754</v>
      </c>
      <c r="B121">
        <f t="shared" si="32"/>
        <v>0.16</v>
      </c>
      <c r="C121">
        <f t="shared" ref="C121:C140" si="34">+VALUE(MID(A121,9,6))</f>
        <v>2.92</v>
      </c>
      <c r="D121" t="s">
        <v>825</v>
      </c>
    </row>
    <row r="122" spans="1:4" x14ac:dyDescent="0.25">
      <c r="A122" t="s">
        <v>755</v>
      </c>
      <c r="B122">
        <f t="shared" si="32"/>
        <v>0.75</v>
      </c>
      <c r="C122">
        <f t="shared" si="34"/>
        <v>2.92</v>
      </c>
    </row>
    <row r="123" spans="1:4" x14ac:dyDescent="0.25">
      <c r="A123" t="s">
        <v>756</v>
      </c>
      <c r="B123">
        <f t="shared" si="32"/>
        <v>0.34</v>
      </c>
      <c r="C123">
        <f t="shared" si="34"/>
        <v>2.63</v>
      </c>
    </row>
    <row r="124" spans="1:4" x14ac:dyDescent="0.25">
      <c r="A124" t="s">
        <v>757</v>
      </c>
      <c r="B124">
        <f t="shared" si="32"/>
        <v>0.46</v>
      </c>
      <c r="C124">
        <f t="shared" si="34"/>
        <v>2.92</v>
      </c>
    </row>
    <row r="125" spans="1:4" x14ac:dyDescent="0.25">
      <c r="A125" t="s">
        <v>757</v>
      </c>
      <c r="B125">
        <f t="shared" si="32"/>
        <v>0.46</v>
      </c>
      <c r="C125">
        <f t="shared" si="34"/>
        <v>2.92</v>
      </c>
    </row>
    <row r="126" spans="1:4" x14ac:dyDescent="0.25">
      <c r="A126" t="s">
        <v>757</v>
      </c>
      <c r="B126">
        <f t="shared" si="32"/>
        <v>0.46</v>
      </c>
      <c r="C126">
        <f t="shared" si="34"/>
        <v>2.92</v>
      </c>
    </row>
    <row r="127" spans="1:4" x14ac:dyDescent="0.25">
      <c r="A127" t="s">
        <v>757</v>
      </c>
      <c r="B127">
        <f t="shared" si="32"/>
        <v>0.46</v>
      </c>
      <c r="C127">
        <f t="shared" si="34"/>
        <v>2.92</v>
      </c>
    </row>
    <row r="128" spans="1:4" x14ac:dyDescent="0.25">
      <c r="A128" t="s">
        <v>754</v>
      </c>
      <c r="B128">
        <f t="shared" si="32"/>
        <v>0.16</v>
      </c>
      <c r="C128">
        <f t="shared" si="34"/>
        <v>2.92</v>
      </c>
    </row>
    <row r="129" spans="1:4" x14ac:dyDescent="0.25">
      <c r="A129" t="s">
        <v>758</v>
      </c>
      <c r="B129">
        <f t="shared" si="32"/>
        <v>0.56999999999999995</v>
      </c>
      <c r="C129">
        <f t="shared" si="34"/>
        <v>2.63</v>
      </c>
    </row>
    <row r="130" spans="1:4" x14ac:dyDescent="0.25">
      <c r="A130" t="s">
        <v>759</v>
      </c>
      <c r="B130">
        <f t="shared" si="32"/>
        <v>0.16</v>
      </c>
      <c r="C130">
        <f t="shared" si="34"/>
        <v>2.81</v>
      </c>
    </row>
    <row r="131" spans="1:4" x14ac:dyDescent="0.25">
      <c r="A131" t="s">
        <v>760</v>
      </c>
      <c r="B131">
        <f t="shared" si="32"/>
        <v>0.75</v>
      </c>
      <c r="C131">
        <f t="shared" si="34"/>
        <v>3.21</v>
      </c>
      <c r="D131" t="s">
        <v>826</v>
      </c>
    </row>
    <row r="132" spans="1:4" x14ac:dyDescent="0.25">
      <c r="A132" t="s">
        <v>761</v>
      </c>
      <c r="B132">
        <f t="shared" si="32"/>
        <v>0.75</v>
      </c>
      <c r="C132">
        <f t="shared" si="34"/>
        <v>3.5</v>
      </c>
    </row>
    <row r="133" spans="1:4" x14ac:dyDescent="0.25">
      <c r="A133" t="s">
        <v>762</v>
      </c>
      <c r="B133">
        <f t="shared" si="32"/>
        <v>0.64</v>
      </c>
      <c r="C133">
        <f t="shared" si="34"/>
        <v>3.38</v>
      </c>
    </row>
    <row r="134" spans="1:4" x14ac:dyDescent="0.25">
      <c r="A134" t="s">
        <v>761</v>
      </c>
      <c r="B134">
        <f t="shared" si="32"/>
        <v>0.75</v>
      </c>
      <c r="C134">
        <f t="shared" si="34"/>
        <v>3.5</v>
      </c>
    </row>
    <row r="135" spans="1:4" x14ac:dyDescent="0.25">
      <c r="A135" t="s">
        <v>760</v>
      </c>
      <c r="B135">
        <f t="shared" si="32"/>
        <v>0.75</v>
      </c>
      <c r="C135">
        <f t="shared" si="34"/>
        <v>3.21</v>
      </c>
    </row>
    <row r="136" spans="1:4" x14ac:dyDescent="0.25">
      <c r="A136" t="s">
        <v>760</v>
      </c>
      <c r="B136">
        <f t="shared" si="32"/>
        <v>0.75</v>
      </c>
      <c r="C136">
        <f t="shared" si="34"/>
        <v>3.21</v>
      </c>
    </row>
    <row r="137" spans="1:4" x14ac:dyDescent="0.25">
      <c r="A137" t="s">
        <v>763</v>
      </c>
      <c r="B137">
        <f t="shared" si="32"/>
        <v>0.56999999999999995</v>
      </c>
      <c r="C137">
        <f t="shared" si="34"/>
        <v>2.92</v>
      </c>
    </row>
    <row r="138" spans="1:4" x14ac:dyDescent="0.25">
      <c r="A138" t="s">
        <v>764</v>
      </c>
      <c r="B138">
        <f t="shared" si="32"/>
        <v>0.46</v>
      </c>
      <c r="C138">
        <f t="shared" si="34"/>
        <v>3.5</v>
      </c>
    </row>
    <row r="139" spans="1:4" x14ac:dyDescent="0.25">
      <c r="A139" t="s">
        <v>761</v>
      </c>
      <c r="B139">
        <f t="shared" si="32"/>
        <v>0.75</v>
      </c>
      <c r="C139">
        <f t="shared" si="34"/>
        <v>3.5</v>
      </c>
    </row>
    <row r="140" spans="1:4" x14ac:dyDescent="0.25">
      <c r="A140" t="s">
        <v>765</v>
      </c>
      <c r="B140">
        <f t="shared" si="32"/>
        <v>0.75</v>
      </c>
      <c r="C140">
        <f t="shared" si="34"/>
        <v>3.5</v>
      </c>
    </row>
    <row r="141" spans="1:4" x14ac:dyDescent="0.25">
      <c r="A141" t="s">
        <v>766</v>
      </c>
      <c r="B141">
        <f t="shared" si="32"/>
        <v>-3.82</v>
      </c>
      <c r="C141">
        <f t="shared" si="33"/>
        <v>0.06</v>
      </c>
      <c r="D141" t="s">
        <v>828</v>
      </c>
    </row>
    <row r="142" spans="1:4" x14ac:dyDescent="0.25">
      <c r="A142" t="s">
        <v>767</v>
      </c>
      <c r="B142">
        <f t="shared" si="32"/>
        <v>-3.35</v>
      </c>
      <c r="C142">
        <f t="shared" si="33"/>
        <v>0.17</v>
      </c>
    </row>
    <row r="143" spans="1:4" x14ac:dyDescent="0.25">
      <c r="A143" t="s">
        <v>768</v>
      </c>
      <c r="B143">
        <f t="shared" si="32"/>
        <v>-3.94</v>
      </c>
      <c r="C143">
        <f t="shared" si="33"/>
        <v>0.35</v>
      </c>
    </row>
    <row r="144" spans="1:4" x14ac:dyDescent="0.25">
      <c r="A144" t="s">
        <v>769</v>
      </c>
      <c r="B144">
        <f t="shared" si="32"/>
        <v>-3.44</v>
      </c>
      <c r="C144">
        <f t="shared" si="33"/>
        <v>0.63</v>
      </c>
    </row>
    <row r="145" spans="1:4" x14ac:dyDescent="0.25">
      <c r="A145" t="s">
        <v>770</v>
      </c>
      <c r="B145">
        <f t="shared" si="32"/>
        <v>-3.64</v>
      </c>
      <c r="C145">
        <f t="shared" si="33"/>
        <v>0.63</v>
      </c>
    </row>
    <row r="146" spans="1:4" x14ac:dyDescent="0.25">
      <c r="A146" t="s">
        <v>771</v>
      </c>
      <c r="B146">
        <f t="shared" si="32"/>
        <v>-3.74</v>
      </c>
      <c r="C146">
        <f t="shared" si="33"/>
        <v>0.35</v>
      </c>
    </row>
    <row r="147" spans="1:4" x14ac:dyDescent="0.25">
      <c r="A147" t="s">
        <v>768</v>
      </c>
      <c r="B147">
        <f t="shared" si="32"/>
        <v>-3.94</v>
      </c>
      <c r="C147">
        <f t="shared" si="33"/>
        <v>0.35</v>
      </c>
    </row>
    <row r="148" spans="1:4" x14ac:dyDescent="0.25">
      <c r="A148" t="s">
        <v>772</v>
      </c>
      <c r="B148">
        <f t="shared" si="32"/>
        <v>-3.64</v>
      </c>
      <c r="C148">
        <f t="shared" si="33"/>
        <v>0.35</v>
      </c>
    </row>
    <row r="149" spans="1:4" x14ac:dyDescent="0.25">
      <c r="A149" t="s">
        <v>768</v>
      </c>
      <c r="B149">
        <f t="shared" si="32"/>
        <v>-3.94</v>
      </c>
      <c r="C149">
        <f t="shared" si="33"/>
        <v>0.35</v>
      </c>
    </row>
    <row r="150" spans="1:4" x14ac:dyDescent="0.25">
      <c r="A150" t="s">
        <v>753</v>
      </c>
      <c r="B150">
        <f t="shared" si="32"/>
        <v>-3.35</v>
      </c>
      <c r="C150">
        <f t="shared" si="33"/>
        <v>0.63</v>
      </c>
    </row>
    <row r="151" spans="1:4" x14ac:dyDescent="0.25">
      <c r="A151" t="s">
        <v>773</v>
      </c>
      <c r="B151">
        <f t="shared" si="32"/>
        <v>-0.72</v>
      </c>
      <c r="C151">
        <f t="shared" si="33"/>
        <v>-3.38</v>
      </c>
      <c r="D151" t="s">
        <v>829</v>
      </c>
    </row>
    <row r="152" spans="1:4" x14ac:dyDescent="0.25">
      <c r="A152" t="s">
        <v>774</v>
      </c>
      <c r="B152">
        <f t="shared" si="32"/>
        <v>-1.01</v>
      </c>
      <c r="C152">
        <f t="shared" si="33"/>
        <v>-3.55</v>
      </c>
    </row>
    <row r="153" spans="1:4" x14ac:dyDescent="0.25">
      <c r="A153" t="s">
        <v>775</v>
      </c>
      <c r="B153">
        <f t="shared" si="32"/>
        <v>-1.01</v>
      </c>
      <c r="C153">
        <f t="shared" si="33"/>
        <v>-3.38</v>
      </c>
    </row>
    <row r="154" spans="1:4" x14ac:dyDescent="0.25">
      <c r="A154" t="s">
        <v>774</v>
      </c>
      <c r="B154">
        <f t="shared" si="32"/>
        <v>-1.01</v>
      </c>
      <c r="C154">
        <f t="shared" si="33"/>
        <v>-3.55</v>
      </c>
    </row>
    <row r="155" spans="1:4" x14ac:dyDescent="0.25">
      <c r="A155" t="s">
        <v>775</v>
      </c>
      <c r="B155">
        <f t="shared" si="32"/>
        <v>-1.01</v>
      </c>
      <c r="C155">
        <f t="shared" si="33"/>
        <v>-3.38</v>
      </c>
    </row>
    <row r="156" spans="1:4" x14ac:dyDescent="0.25">
      <c r="A156" t="s">
        <v>775</v>
      </c>
      <c r="B156">
        <f t="shared" si="32"/>
        <v>-1.01</v>
      </c>
      <c r="C156">
        <f t="shared" si="33"/>
        <v>-3.38</v>
      </c>
    </row>
    <row r="157" spans="1:4" x14ac:dyDescent="0.25">
      <c r="A157" t="s">
        <v>776</v>
      </c>
      <c r="B157">
        <f t="shared" si="32"/>
        <v>-0.89</v>
      </c>
      <c r="C157">
        <f t="shared" si="33"/>
        <v>-3.49</v>
      </c>
    </row>
    <row r="158" spans="1:4" x14ac:dyDescent="0.25">
      <c r="A158" t="s">
        <v>777</v>
      </c>
      <c r="B158">
        <f t="shared" si="32"/>
        <v>-0.89</v>
      </c>
      <c r="C158">
        <f t="shared" si="33"/>
        <v>-3.38</v>
      </c>
    </row>
    <row r="159" spans="1:4" x14ac:dyDescent="0.25">
      <c r="A159" t="s">
        <v>778</v>
      </c>
      <c r="B159">
        <f t="shared" si="32"/>
        <v>-0.83</v>
      </c>
      <c r="C159">
        <f t="shared" si="33"/>
        <v>-3.67</v>
      </c>
    </row>
    <row r="160" spans="1:4" x14ac:dyDescent="0.25">
      <c r="A160" t="s">
        <v>779</v>
      </c>
      <c r="B160">
        <f t="shared" ref="B160:B210" si="35">+VALUE(LEFT(A160,8))</f>
        <v>-1.01</v>
      </c>
      <c r="C160">
        <f t="shared" ref="C160:C200" si="36">+VALUE(MID(A160,9,9))</f>
        <v>-3.38</v>
      </c>
    </row>
    <row r="161" spans="1:4" x14ac:dyDescent="0.25">
      <c r="A161" t="s">
        <v>780</v>
      </c>
      <c r="B161">
        <f t="shared" si="35"/>
        <v>3.51</v>
      </c>
      <c r="C161">
        <f t="shared" si="36"/>
        <v>-0.23</v>
      </c>
      <c r="D161" t="s">
        <v>830</v>
      </c>
    </row>
    <row r="162" spans="1:4" x14ac:dyDescent="0.25">
      <c r="A162" t="s">
        <v>781</v>
      </c>
      <c r="B162">
        <f t="shared" si="35"/>
        <v>3.1</v>
      </c>
      <c r="C162">
        <f t="shared" si="36"/>
        <v>-0.51</v>
      </c>
    </row>
    <row r="163" spans="1:4" x14ac:dyDescent="0.25">
      <c r="A163" t="s">
        <v>782</v>
      </c>
      <c r="B163">
        <f t="shared" si="35"/>
        <v>3.51</v>
      </c>
      <c r="C163">
        <f t="shared" si="36"/>
        <v>-0.51</v>
      </c>
    </row>
    <row r="164" spans="1:4" x14ac:dyDescent="0.25">
      <c r="A164" t="s">
        <v>783</v>
      </c>
      <c r="B164">
        <f t="shared" si="35"/>
        <v>3.39</v>
      </c>
      <c r="C164">
        <f t="shared" si="36"/>
        <v>-0.51</v>
      </c>
    </row>
    <row r="165" spans="1:4" x14ac:dyDescent="0.25">
      <c r="A165" t="s">
        <v>781</v>
      </c>
      <c r="B165">
        <f t="shared" si="35"/>
        <v>3.1</v>
      </c>
      <c r="C165">
        <f t="shared" si="36"/>
        <v>-0.51</v>
      </c>
    </row>
    <row r="166" spans="1:4" x14ac:dyDescent="0.25">
      <c r="A166" t="s">
        <v>781</v>
      </c>
      <c r="B166">
        <f t="shared" si="35"/>
        <v>3.1</v>
      </c>
      <c r="C166">
        <f t="shared" si="36"/>
        <v>-0.51</v>
      </c>
    </row>
    <row r="167" spans="1:4" x14ac:dyDescent="0.25">
      <c r="A167" t="s">
        <v>783</v>
      </c>
      <c r="B167">
        <f t="shared" si="35"/>
        <v>3.39</v>
      </c>
      <c r="C167">
        <f t="shared" si="36"/>
        <v>-0.51</v>
      </c>
    </row>
    <row r="168" spans="1:4" x14ac:dyDescent="0.25">
      <c r="A168" t="s">
        <v>781</v>
      </c>
      <c r="B168">
        <f t="shared" si="35"/>
        <v>3.1</v>
      </c>
      <c r="C168">
        <f t="shared" si="36"/>
        <v>-0.51</v>
      </c>
    </row>
    <row r="169" spans="1:4" x14ac:dyDescent="0.25">
      <c r="A169" t="s">
        <v>781</v>
      </c>
      <c r="B169">
        <f t="shared" si="35"/>
        <v>3.1</v>
      </c>
      <c r="C169">
        <f t="shared" si="36"/>
        <v>-0.51</v>
      </c>
    </row>
    <row r="170" spans="1:4" x14ac:dyDescent="0.25">
      <c r="A170" t="s">
        <v>784</v>
      </c>
      <c r="B170">
        <f t="shared" si="35"/>
        <v>3.1</v>
      </c>
      <c r="C170">
        <f t="shared" si="36"/>
        <v>-0.51</v>
      </c>
    </row>
    <row r="171" spans="1:4" x14ac:dyDescent="0.25">
      <c r="A171" t="s">
        <v>785</v>
      </c>
      <c r="B171">
        <f t="shared" si="35"/>
        <v>4.2699999999999996</v>
      </c>
      <c r="C171">
        <f t="shared" si="36"/>
        <v>-0.91</v>
      </c>
      <c r="D171" t="s">
        <v>831</v>
      </c>
    </row>
    <row r="172" spans="1:4" x14ac:dyDescent="0.25">
      <c r="A172" t="s">
        <v>786</v>
      </c>
      <c r="B172">
        <f t="shared" si="35"/>
        <v>4.2699999999999996</v>
      </c>
      <c r="C172">
        <f t="shared" si="36"/>
        <v>-0.8</v>
      </c>
    </row>
    <row r="173" spans="1:4" x14ac:dyDescent="0.25">
      <c r="A173" t="s">
        <v>787</v>
      </c>
      <c r="B173">
        <f t="shared" si="35"/>
        <v>4.2699999999999996</v>
      </c>
      <c r="C173">
        <f t="shared" si="36"/>
        <v>-0.51</v>
      </c>
    </row>
    <row r="174" spans="1:4" x14ac:dyDescent="0.25">
      <c r="A174" t="s">
        <v>788</v>
      </c>
      <c r="B174">
        <f t="shared" si="35"/>
        <v>4.38</v>
      </c>
      <c r="C174">
        <f t="shared" si="36"/>
        <v>-0.8</v>
      </c>
    </row>
    <row r="175" spans="1:4" x14ac:dyDescent="0.25">
      <c r="A175" t="s">
        <v>789</v>
      </c>
      <c r="B175">
        <f t="shared" si="35"/>
        <v>4.2699999999999996</v>
      </c>
      <c r="C175">
        <f t="shared" si="36"/>
        <v>-0.69</v>
      </c>
    </row>
    <row r="176" spans="1:4" x14ac:dyDescent="0.25">
      <c r="A176" t="s">
        <v>790</v>
      </c>
      <c r="B176">
        <f t="shared" si="35"/>
        <v>4.2699999999999996</v>
      </c>
      <c r="C176">
        <f t="shared" si="36"/>
        <v>-1.0900000000000001</v>
      </c>
    </row>
    <row r="177" spans="1:4" x14ac:dyDescent="0.25">
      <c r="A177" t="s">
        <v>787</v>
      </c>
      <c r="B177">
        <f t="shared" si="35"/>
        <v>4.2699999999999996</v>
      </c>
      <c r="C177">
        <f t="shared" si="36"/>
        <v>-0.51</v>
      </c>
    </row>
    <row r="178" spans="1:4" x14ac:dyDescent="0.25">
      <c r="A178" t="s">
        <v>786</v>
      </c>
      <c r="B178">
        <f t="shared" si="35"/>
        <v>4.2699999999999996</v>
      </c>
      <c r="C178">
        <f t="shared" si="36"/>
        <v>-0.8</v>
      </c>
    </row>
    <row r="179" spans="1:4" x14ac:dyDescent="0.25">
      <c r="A179" t="s">
        <v>786</v>
      </c>
      <c r="B179">
        <f t="shared" si="35"/>
        <v>4.2699999999999996</v>
      </c>
      <c r="C179">
        <f t="shared" si="36"/>
        <v>-0.8</v>
      </c>
    </row>
    <row r="180" spans="1:4" x14ac:dyDescent="0.25">
      <c r="A180" t="s">
        <v>791</v>
      </c>
      <c r="B180">
        <f t="shared" si="35"/>
        <v>4.2699999999999996</v>
      </c>
      <c r="C180">
        <f t="shared" si="36"/>
        <v>-0.51</v>
      </c>
    </row>
    <row r="181" spans="1:4" x14ac:dyDescent="0.25">
      <c r="A181" t="s">
        <v>792</v>
      </c>
      <c r="B181">
        <f t="shared" si="35"/>
        <v>-0.71</v>
      </c>
      <c r="C181">
        <f t="shared" si="36"/>
        <v>-3.78</v>
      </c>
      <c r="D181" t="s">
        <v>832</v>
      </c>
    </row>
    <row r="182" spans="1:4" x14ac:dyDescent="0.25">
      <c r="A182" t="s">
        <v>793</v>
      </c>
      <c r="B182">
        <f t="shared" si="35"/>
        <v>-8.8800000000000008</v>
      </c>
      <c r="C182">
        <f t="shared" si="36"/>
        <v>-3.95</v>
      </c>
    </row>
    <row r="183" spans="1:4" x14ac:dyDescent="0.25">
      <c r="A183" t="s">
        <v>794</v>
      </c>
      <c r="B183">
        <f t="shared" si="35"/>
        <v>-8.58</v>
      </c>
      <c r="C183">
        <f t="shared" si="36"/>
        <v>-4.24</v>
      </c>
    </row>
    <row r="184" spans="1:4" x14ac:dyDescent="0.25">
      <c r="A184" t="s">
        <v>795</v>
      </c>
      <c r="B184">
        <f t="shared" si="35"/>
        <v>-9.19</v>
      </c>
      <c r="C184">
        <f t="shared" si="36"/>
        <v>-3.96</v>
      </c>
    </row>
    <row r="185" spans="1:4" x14ac:dyDescent="0.25">
      <c r="A185" t="s">
        <v>796</v>
      </c>
      <c r="B185">
        <f t="shared" si="35"/>
        <v>-0.72</v>
      </c>
      <c r="C185">
        <f t="shared" si="36"/>
        <v>-3.95</v>
      </c>
    </row>
    <row r="186" spans="1:4" x14ac:dyDescent="0.25">
      <c r="A186" t="s">
        <v>797</v>
      </c>
      <c r="B186">
        <f t="shared" si="35"/>
        <v>-9.19</v>
      </c>
      <c r="C186">
        <f t="shared" si="36"/>
        <v>-4.0599999999999996</v>
      </c>
    </row>
    <row r="187" spans="1:4" x14ac:dyDescent="0.25">
      <c r="A187" t="s">
        <v>798</v>
      </c>
      <c r="B187">
        <f t="shared" si="35"/>
        <v>-0.89</v>
      </c>
      <c r="C187">
        <f t="shared" si="36"/>
        <v>-3.95</v>
      </c>
    </row>
    <row r="188" spans="1:4" x14ac:dyDescent="0.25">
      <c r="A188" t="s">
        <v>799</v>
      </c>
      <c r="B188">
        <f t="shared" si="35"/>
        <v>-0.72</v>
      </c>
      <c r="C188">
        <f t="shared" si="36"/>
        <v>-4.24</v>
      </c>
    </row>
    <row r="189" spans="1:4" x14ac:dyDescent="0.25">
      <c r="A189" t="s">
        <v>800</v>
      </c>
      <c r="B189">
        <f t="shared" si="35"/>
        <v>-1.01</v>
      </c>
      <c r="C189">
        <f t="shared" si="36"/>
        <v>-4.24</v>
      </c>
    </row>
    <row r="190" spans="1:4" x14ac:dyDescent="0.25">
      <c r="A190" t="s">
        <v>801</v>
      </c>
      <c r="B190">
        <f t="shared" si="35"/>
        <v>-8.58</v>
      </c>
      <c r="C190">
        <f t="shared" si="36"/>
        <v>-3.95</v>
      </c>
    </row>
    <row r="191" spans="1:4" x14ac:dyDescent="0.25">
      <c r="A191" t="s">
        <v>802</v>
      </c>
      <c r="B191">
        <f t="shared" si="35"/>
        <v>-4.53</v>
      </c>
      <c r="C191">
        <f t="shared" si="36"/>
        <v>0.63</v>
      </c>
      <c r="D191" t="s">
        <v>833</v>
      </c>
    </row>
    <row r="192" spans="1:4" x14ac:dyDescent="0.25">
      <c r="A192" t="s">
        <v>803</v>
      </c>
      <c r="B192">
        <f t="shared" si="35"/>
        <v>-4.53</v>
      </c>
      <c r="C192">
        <f t="shared" si="36"/>
        <v>0.35</v>
      </c>
    </row>
    <row r="193" spans="1:4" x14ac:dyDescent="0.25">
      <c r="A193" t="s">
        <v>802</v>
      </c>
      <c r="B193">
        <f t="shared" si="35"/>
        <v>-4.53</v>
      </c>
      <c r="C193">
        <f t="shared" si="36"/>
        <v>0.63</v>
      </c>
    </row>
    <row r="194" spans="1:4" x14ac:dyDescent="0.25">
      <c r="A194" t="s">
        <v>802</v>
      </c>
      <c r="B194">
        <f t="shared" si="35"/>
        <v>-4.53</v>
      </c>
      <c r="C194">
        <f t="shared" si="36"/>
        <v>0.63</v>
      </c>
    </row>
    <row r="195" spans="1:4" x14ac:dyDescent="0.25">
      <c r="A195" t="s">
        <v>804</v>
      </c>
      <c r="B195">
        <f t="shared" si="35"/>
        <v>-4.12</v>
      </c>
      <c r="C195">
        <f t="shared" si="36"/>
        <v>0.35</v>
      </c>
    </row>
    <row r="196" spans="1:4" x14ac:dyDescent="0.25">
      <c r="A196" t="s">
        <v>803</v>
      </c>
      <c r="B196">
        <f t="shared" si="35"/>
        <v>-4.53</v>
      </c>
      <c r="C196">
        <f t="shared" si="36"/>
        <v>0.35</v>
      </c>
    </row>
    <row r="197" spans="1:4" x14ac:dyDescent="0.25">
      <c r="A197" t="s">
        <v>803</v>
      </c>
      <c r="B197">
        <f t="shared" si="35"/>
        <v>-4.53</v>
      </c>
      <c r="C197">
        <f t="shared" si="36"/>
        <v>0.35</v>
      </c>
    </row>
    <row r="198" spans="1:4" x14ac:dyDescent="0.25">
      <c r="A198" t="s">
        <v>803</v>
      </c>
      <c r="B198">
        <f t="shared" si="35"/>
        <v>-4.53</v>
      </c>
      <c r="C198">
        <f t="shared" si="36"/>
        <v>0.35</v>
      </c>
    </row>
    <row r="199" spans="1:4" x14ac:dyDescent="0.25">
      <c r="A199" t="s">
        <v>802</v>
      </c>
      <c r="B199">
        <f t="shared" si="35"/>
        <v>-4.53</v>
      </c>
      <c r="C199">
        <f t="shared" si="36"/>
        <v>0.63</v>
      </c>
    </row>
    <row r="200" spans="1:4" x14ac:dyDescent="0.25">
      <c r="A200" t="s">
        <v>805</v>
      </c>
      <c r="B200">
        <f t="shared" si="35"/>
        <v>-4.53</v>
      </c>
      <c r="C200">
        <f t="shared" si="36"/>
        <v>0.35</v>
      </c>
    </row>
    <row r="201" spans="1:4" x14ac:dyDescent="0.25">
      <c r="A201" t="s">
        <v>806</v>
      </c>
      <c r="B201">
        <f t="shared" si="35"/>
        <v>0.46</v>
      </c>
      <c r="C201">
        <f>+VALUE(MID(A201,9,6))</f>
        <v>4.07</v>
      </c>
      <c r="D201" t="s">
        <v>827</v>
      </c>
    </row>
    <row r="202" spans="1:4" x14ac:dyDescent="0.25">
      <c r="A202" t="s">
        <v>807</v>
      </c>
      <c r="B202">
        <f t="shared" si="35"/>
        <v>0.16</v>
      </c>
      <c r="C202">
        <f t="shared" ref="C202:C210" si="37">+VALUE(MID(A202,9,6))</f>
        <v>3.9</v>
      </c>
    </row>
    <row r="203" spans="1:4" x14ac:dyDescent="0.25">
      <c r="A203" t="s">
        <v>808</v>
      </c>
      <c r="B203">
        <f t="shared" si="35"/>
        <v>0.75</v>
      </c>
      <c r="C203">
        <f t="shared" si="37"/>
        <v>4.07</v>
      </c>
    </row>
    <row r="204" spans="1:4" x14ac:dyDescent="0.25">
      <c r="A204" t="s">
        <v>809</v>
      </c>
      <c r="B204">
        <f t="shared" si="35"/>
        <v>0.34</v>
      </c>
      <c r="C204">
        <f t="shared" si="37"/>
        <v>4.07</v>
      </c>
    </row>
    <row r="205" spans="1:4" x14ac:dyDescent="0.25">
      <c r="A205" t="s">
        <v>810</v>
      </c>
      <c r="B205">
        <f t="shared" si="35"/>
        <v>0.46</v>
      </c>
      <c r="C205">
        <f t="shared" si="37"/>
        <v>4.3600000000000003</v>
      </c>
    </row>
    <row r="206" spans="1:4" x14ac:dyDescent="0.25">
      <c r="A206" t="s">
        <v>806</v>
      </c>
      <c r="B206">
        <f t="shared" si="35"/>
        <v>0.46</v>
      </c>
      <c r="C206">
        <f t="shared" si="37"/>
        <v>4.07</v>
      </c>
    </row>
    <row r="207" spans="1:4" x14ac:dyDescent="0.25">
      <c r="A207" t="s">
        <v>811</v>
      </c>
      <c r="B207">
        <f t="shared" si="35"/>
        <v>0.46</v>
      </c>
      <c r="C207">
        <f t="shared" si="37"/>
        <v>3.9</v>
      </c>
    </row>
    <row r="208" spans="1:4" x14ac:dyDescent="0.25">
      <c r="A208" t="s">
        <v>812</v>
      </c>
      <c r="B208">
        <f t="shared" si="35"/>
        <v>0.28000000000000003</v>
      </c>
      <c r="C208">
        <f t="shared" si="37"/>
        <v>4.07</v>
      </c>
    </row>
    <row r="209" spans="1:3" x14ac:dyDescent="0.25">
      <c r="A209" t="s">
        <v>806</v>
      </c>
      <c r="B209">
        <f t="shared" si="35"/>
        <v>0.46</v>
      </c>
      <c r="C209">
        <f t="shared" si="37"/>
        <v>4.07</v>
      </c>
    </row>
    <row r="210" spans="1:3" x14ac:dyDescent="0.25">
      <c r="A210" t="s">
        <v>813</v>
      </c>
      <c r="B210">
        <f t="shared" si="35"/>
        <v>0.16</v>
      </c>
      <c r="C210">
        <f t="shared" si="37"/>
        <v>4.18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F13" workbookViewId="0">
      <selection activeCell="K22" sqref="K22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842</v>
      </c>
      <c r="B1">
        <f>+VALUE(LEFT(A1,7))</f>
        <v>3.24</v>
      </c>
      <c r="C1">
        <f>+VALUE(MID(A1,9,9))</f>
        <v>7.25</v>
      </c>
      <c r="D1">
        <f>+AVERAGE(B1:B5)</f>
        <v>2.9460000000000002</v>
      </c>
      <c r="E1" t="s">
        <v>879</v>
      </c>
      <c r="F1" t="s">
        <v>878</v>
      </c>
    </row>
    <row r="2" spans="1:12" x14ac:dyDescent="0.25">
      <c r="A2" t="s">
        <v>843</v>
      </c>
      <c r="B2">
        <f t="shared" ref="B2:B40" si="0">+VALUE(LEFT(A2,7))</f>
        <v>3</v>
      </c>
      <c r="C2">
        <f t="shared" ref="C2:C40" si="1">+VALUE(MID(A2,9,9))</f>
        <v>10.9</v>
      </c>
      <c r="E2">
        <v>3.5</v>
      </c>
      <c r="F2">
        <f t="shared" ref="F2:F41" si="2">B1</f>
        <v>3.24</v>
      </c>
      <c r="K2" t="s">
        <v>880</v>
      </c>
    </row>
    <row r="3" spans="1:12" x14ac:dyDescent="0.25">
      <c r="A3" t="s">
        <v>844</v>
      </c>
      <c r="B3">
        <f t="shared" si="0"/>
        <v>2.72</v>
      </c>
      <c r="C3">
        <f t="shared" si="1"/>
        <v>8.66</v>
      </c>
      <c r="F3">
        <f t="shared" si="2"/>
        <v>3</v>
      </c>
      <c r="J3">
        <v>0</v>
      </c>
      <c r="K3">
        <f>$D$1</f>
        <v>2.9460000000000002</v>
      </c>
      <c r="L3">
        <v>3.5</v>
      </c>
    </row>
    <row r="4" spans="1:12" x14ac:dyDescent="0.25">
      <c r="A4" t="s">
        <v>845</v>
      </c>
      <c r="B4">
        <f t="shared" si="0"/>
        <v>3.03</v>
      </c>
      <c r="C4">
        <f t="shared" si="1"/>
        <v>12.82</v>
      </c>
      <c r="F4">
        <f t="shared" si="2"/>
        <v>2.72</v>
      </c>
      <c r="J4">
        <v>45</v>
      </c>
      <c r="K4">
        <f>$D$36</f>
        <v>3.7959999999999994</v>
      </c>
      <c r="L4">
        <v>3.5</v>
      </c>
    </row>
    <row r="5" spans="1:12" x14ac:dyDescent="0.25">
      <c r="A5" t="s">
        <v>846</v>
      </c>
      <c r="B5">
        <f t="shared" si="0"/>
        <v>2.74</v>
      </c>
      <c r="C5">
        <f t="shared" si="1"/>
        <v>10.78</v>
      </c>
      <c r="F5">
        <f t="shared" si="2"/>
        <v>3.03</v>
      </c>
      <c r="J5">
        <v>90</v>
      </c>
      <c r="K5">
        <f>$D$31</f>
        <v>2.9199999999999995</v>
      </c>
      <c r="L5">
        <v>3.5</v>
      </c>
    </row>
    <row r="6" spans="1:12" x14ac:dyDescent="0.25">
      <c r="A6" t="s">
        <v>847</v>
      </c>
      <c r="B6">
        <f t="shared" si="0"/>
        <v>3.91</v>
      </c>
      <c r="C6">
        <f t="shared" si="1"/>
        <v>325.45999999999998</v>
      </c>
      <c r="D6">
        <f>+AVERAGE(B6:B10)</f>
        <v>3.9660000000000002</v>
      </c>
      <c r="F6">
        <f t="shared" si="2"/>
        <v>2.74</v>
      </c>
      <c r="J6">
        <v>135</v>
      </c>
      <c r="K6">
        <f>$D$26</f>
        <v>3.9180000000000001</v>
      </c>
      <c r="L6">
        <v>3.5</v>
      </c>
    </row>
    <row r="7" spans="1:12" x14ac:dyDescent="0.25">
      <c r="A7" t="s">
        <v>848</v>
      </c>
      <c r="B7">
        <f t="shared" si="0"/>
        <v>3.63</v>
      </c>
      <c r="C7">
        <f t="shared" si="1"/>
        <v>332.29</v>
      </c>
      <c r="F7">
        <f t="shared" si="2"/>
        <v>3.91</v>
      </c>
      <c r="J7">
        <v>180</v>
      </c>
      <c r="K7">
        <f>$D$21</f>
        <v>2.87</v>
      </c>
      <c r="L7">
        <v>3.5</v>
      </c>
    </row>
    <row r="8" spans="1:12" x14ac:dyDescent="0.25">
      <c r="A8" t="s">
        <v>849</v>
      </c>
      <c r="B8">
        <f t="shared" si="0"/>
        <v>4.26</v>
      </c>
      <c r="C8">
        <f t="shared" si="1"/>
        <v>328.68</v>
      </c>
      <c r="F8">
        <f t="shared" si="2"/>
        <v>3.63</v>
      </c>
      <c r="J8">
        <v>225</v>
      </c>
      <c r="K8">
        <f>$D$16</f>
        <v>4.1150000000000002</v>
      </c>
      <c r="L8">
        <v>3.5</v>
      </c>
    </row>
    <row r="9" spans="1:12" x14ac:dyDescent="0.25">
      <c r="A9" t="s">
        <v>850</v>
      </c>
      <c r="B9">
        <f t="shared" si="0"/>
        <v>4.12</v>
      </c>
      <c r="C9">
        <f t="shared" si="1"/>
        <v>327.5</v>
      </c>
      <c r="F9">
        <f t="shared" si="2"/>
        <v>4.26</v>
      </c>
      <c r="J9">
        <v>270</v>
      </c>
      <c r="K9">
        <f>$D$11</f>
        <v>3.1840000000000002</v>
      </c>
      <c r="L9">
        <v>3.5</v>
      </c>
    </row>
    <row r="10" spans="1:12" x14ac:dyDescent="0.25">
      <c r="A10" t="s">
        <v>851</v>
      </c>
      <c r="B10">
        <f t="shared" si="0"/>
        <v>3.91</v>
      </c>
      <c r="C10">
        <f t="shared" si="1"/>
        <v>325.45999999999998</v>
      </c>
      <c r="F10">
        <f t="shared" si="2"/>
        <v>4.12</v>
      </c>
      <c r="J10">
        <v>315</v>
      </c>
      <c r="K10">
        <f>$D$6</f>
        <v>3.9660000000000002</v>
      </c>
      <c r="L10">
        <v>3.5</v>
      </c>
    </row>
    <row r="11" spans="1:12" x14ac:dyDescent="0.25">
      <c r="A11" t="s">
        <v>852</v>
      </c>
      <c r="B11">
        <f t="shared" si="0"/>
        <v>3.37</v>
      </c>
      <c r="C11">
        <f t="shared" si="1"/>
        <v>284.54000000000002</v>
      </c>
      <c r="D11">
        <f>+AVERAGE(B11:B15)</f>
        <v>3.1840000000000002</v>
      </c>
      <c r="F11">
        <f t="shared" si="2"/>
        <v>3.91</v>
      </c>
    </row>
    <row r="12" spans="1:12" x14ac:dyDescent="0.25">
      <c r="A12" t="s">
        <v>853</v>
      </c>
      <c r="B12">
        <f t="shared" si="0"/>
        <v>3.32</v>
      </c>
      <c r="C12">
        <f t="shared" si="1"/>
        <v>280.10000000000002</v>
      </c>
      <c r="F12">
        <f t="shared" si="2"/>
        <v>3.37</v>
      </c>
    </row>
    <row r="13" spans="1:12" x14ac:dyDescent="0.25">
      <c r="A13" t="s">
        <v>854</v>
      </c>
      <c r="B13">
        <f t="shared" si="0"/>
        <v>3.28</v>
      </c>
      <c r="C13">
        <f t="shared" si="1"/>
        <v>275.58</v>
      </c>
      <c r="F13">
        <f t="shared" si="2"/>
        <v>3.32</v>
      </c>
    </row>
    <row r="14" spans="1:12" x14ac:dyDescent="0.25">
      <c r="A14" t="s">
        <v>855</v>
      </c>
      <c r="B14">
        <f t="shared" si="0"/>
        <v>3.21</v>
      </c>
      <c r="C14">
        <f t="shared" si="1"/>
        <v>280.43</v>
      </c>
      <c r="F14">
        <f t="shared" si="2"/>
        <v>3.28</v>
      </c>
    </row>
    <row r="15" spans="1:12" x14ac:dyDescent="0.25">
      <c r="A15" t="s">
        <v>856</v>
      </c>
      <c r="B15">
        <f t="shared" si="0"/>
        <v>2.74</v>
      </c>
      <c r="C15">
        <f t="shared" si="1"/>
        <v>271.14</v>
      </c>
      <c r="F15">
        <f t="shared" si="2"/>
        <v>3.21</v>
      </c>
    </row>
    <row r="16" spans="1:12" x14ac:dyDescent="0.25">
      <c r="A16" t="s">
        <v>857</v>
      </c>
      <c r="C16">
        <f t="shared" si="1"/>
        <v>260.68</v>
      </c>
      <c r="D16">
        <f>+AVERAGE(B16:B20)</f>
        <v>4.1150000000000002</v>
      </c>
      <c r="F16">
        <f t="shared" si="2"/>
        <v>2.74</v>
      </c>
    </row>
    <row r="17" spans="1:6" x14ac:dyDescent="0.25">
      <c r="A17" t="s">
        <v>858</v>
      </c>
      <c r="B17">
        <f t="shared" si="0"/>
        <v>4.04</v>
      </c>
      <c r="C17">
        <f t="shared" si="1"/>
        <v>241.05</v>
      </c>
    </row>
    <row r="18" spans="1:6" x14ac:dyDescent="0.25">
      <c r="A18" t="s">
        <v>859</v>
      </c>
      <c r="B18">
        <f t="shared" si="0"/>
        <v>4.08</v>
      </c>
      <c r="C18">
        <f t="shared" si="1"/>
        <v>239.76</v>
      </c>
      <c r="F18">
        <f t="shared" si="2"/>
        <v>4.04</v>
      </c>
    </row>
    <row r="19" spans="1:6" x14ac:dyDescent="0.25">
      <c r="A19" t="s">
        <v>860</v>
      </c>
      <c r="B19">
        <f t="shared" si="0"/>
        <v>4.26</v>
      </c>
      <c r="C19">
        <f t="shared" si="1"/>
        <v>242.73</v>
      </c>
      <c r="F19">
        <f t="shared" si="2"/>
        <v>4.08</v>
      </c>
    </row>
    <row r="20" spans="1:6" x14ac:dyDescent="0.25">
      <c r="A20" t="s">
        <v>861</v>
      </c>
      <c r="B20">
        <f t="shared" si="0"/>
        <v>4.08</v>
      </c>
      <c r="C20">
        <f t="shared" si="1"/>
        <v>239.76</v>
      </c>
      <c r="F20">
        <f t="shared" si="2"/>
        <v>4.26</v>
      </c>
    </row>
    <row r="21" spans="1:6" x14ac:dyDescent="0.25">
      <c r="A21" t="s">
        <v>862</v>
      </c>
      <c r="B21">
        <f t="shared" si="0"/>
        <v>2.85</v>
      </c>
      <c r="C21">
        <f t="shared" si="1"/>
        <v>182.32</v>
      </c>
      <c r="D21">
        <f>+AVERAGE(B21:B25)</f>
        <v>2.87</v>
      </c>
      <c r="F21">
        <f t="shared" si="2"/>
        <v>4.08</v>
      </c>
    </row>
    <row r="22" spans="1:6" x14ac:dyDescent="0.25">
      <c r="A22" t="s">
        <v>863</v>
      </c>
      <c r="B22">
        <f t="shared" si="0"/>
        <v>2.89</v>
      </c>
      <c r="C22">
        <f t="shared" si="1"/>
        <v>189.59</v>
      </c>
      <c r="F22">
        <f t="shared" si="2"/>
        <v>2.85</v>
      </c>
    </row>
    <row r="23" spans="1:6" x14ac:dyDescent="0.25">
      <c r="A23" t="s">
        <v>864</v>
      </c>
      <c r="B23">
        <f t="shared" si="0"/>
        <v>2.87</v>
      </c>
      <c r="C23">
        <f t="shared" si="1"/>
        <v>187.55</v>
      </c>
      <c r="F23">
        <f t="shared" si="2"/>
        <v>2.89</v>
      </c>
    </row>
    <row r="24" spans="1:6" x14ac:dyDescent="0.25">
      <c r="A24" t="s">
        <v>864</v>
      </c>
      <c r="B24">
        <f t="shared" si="0"/>
        <v>2.87</v>
      </c>
      <c r="C24">
        <f t="shared" si="1"/>
        <v>187.55</v>
      </c>
      <c r="F24">
        <f t="shared" si="2"/>
        <v>2.87</v>
      </c>
    </row>
    <row r="25" spans="1:6" x14ac:dyDescent="0.25">
      <c r="A25" t="s">
        <v>865</v>
      </c>
      <c r="B25">
        <f t="shared" si="0"/>
        <v>2.87</v>
      </c>
      <c r="C25">
        <f t="shared" si="1"/>
        <v>187.55</v>
      </c>
      <c r="F25">
        <f t="shared" si="2"/>
        <v>2.87</v>
      </c>
    </row>
    <row r="26" spans="1:6" x14ac:dyDescent="0.25">
      <c r="A26" t="s">
        <v>866</v>
      </c>
      <c r="B26">
        <f t="shared" si="0"/>
        <v>3.84</v>
      </c>
      <c r="C26">
        <f t="shared" si="1"/>
        <v>144.11000000000001</v>
      </c>
      <c r="D26">
        <f>+AVERAGE(B26:B30)</f>
        <v>3.9180000000000001</v>
      </c>
      <c r="F26">
        <f t="shared" si="2"/>
        <v>2.87</v>
      </c>
    </row>
    <row r="27" spans="1:6" x14ac:dyDescent="0.25">
      <c r="A27" t="s">
        <v>867</v>
      </c>
      <c r="B27">
        <f t="shared" si="0"/>
        <v>3.92</v>
      </c>
      <c r="C27">
        <f t="shared" si="1"/>
        <v>149.55000000000001</v>
      </c>
      <c r="F27">
        <f t="shared" si="2"/>
        <v>3.84</v>
      </c>
    </row>
    <row r="28" spans="1:6" x14ac:dyDescent="0.25">
      <c r="A28" t="s">
        <v>868</v>
      </c>
      <c r="B28">
        <f t="shared" si="0"/>
        <v>4</v>
      </c>
      <c r="C28">
        <f t="shared" si="1"/>
        <v>150.29</v>
      </c>
      <c r="F28">
        <f t="shared" si="2"/>
        <v>3.92</v>
      </c>
    </row>
    <row r="29" spans="1:6" x14ac:dyDescent="0.25">
      <c r="A29" t="s">
        <v>869</v>
      </c>
      <c r="B29">
        <f t="shared" si="0"/>
        <v>3.69</v>
      </c>
      <c r="C29">
        <f t="shared" si="1"/>
        <v>147.5</v>
      </c>
      <c r="F29">
        <f t="shared" si="2"/>
        <v>4</v>
      </c>
    </row>
    <row r="30" spans="1:6" x14ac:dyDescent="0.25">
      <c r="A30" t="s">
        <v>870</v>
      </c>
      <c r="B30">
        <f t="shared" si="0"/>
        <v>4.1399999999999997</v>
      </c>
      <c r="C30">
        <f t="shared" si="1"/>
        <v>147.16</v>
      </c>
      <c r="F30">
        <f t="shared" si="2"/>
        <v>3.69</v>
      </c>
    </row>
    <row r="31" spans="1:6" x14ac:dyDescent="0.25">
      <c r="A31" t="s">
        <v>871</v>
      </c>
      <c r="B31">
        <f t="shared" si="0"/>
        <v>2.81</v>
      </c>
      <c r="C31">
        <f t="shared" si="1"/>
        <v>99.66</v>
      </c>
      <c r="D31">
        <f>+AVERAGE(B31:B35)</f>
        <v>2.9199999999999995</v>
      </c>
      <c r="F31">
        <f t="shared" si="2"/>
        <v>4.1399999999999997</v>
      </c>
    </row>
    <row r="32" spans="1:6" x14ac:dyDescent="0.25">
      <c r="A32" t="s">
        <v>872</v>
      </c>
      <c r="B32">
        <f t="shared" si="0"/>
        <v>2.81</v>
      </c>
      <c r="C32">
        <f t="shared" si="1"/>
        <v>99.69</v>
      </c>
      <c r="F32">
        <f t="shared" si="2"/>
        <v>2.81</v>
      </c>
    </row>
    <row r="33" spans="1:6" x14ac:dyDescent="0.25">
      <c r="A33" t="s">
        <v>873</v>
      </c>
      <c r="B33">
        <f t="shared" si="0"/>
        <v>3.07</v>
      </c>
      <c r="C33">
        <f t="shared" si="1"/>
        <v>98.85</v>
      </c>
      <c r="F33">
        <f t="shared" si="2"/>
        <v>2.81</v>
      </c>
    </row>
    <row r="34" spans="1:6" x14ac:dyDescent="0.25">
      <c r="A34" t="s">
        <v>874</v>
      </c>
      <c r="B34">
        <f t="shared" si="0"/>
        <v>3.05</v>
      </c>
      <c r="C34">
        <f t="shared" si="1"/>
        <v>95.88</v>
      </c>
      <c r="F34">
        <f t="shared" si="2"/>
        <v>3.07</v>
      </c>
    </row>
    <row r="35" spans="1:6" x14ac:dyDescent="0.25">
      <c r="A35" t="s">
        <v>875</v>
      </c>
      <c r="B35">
        <f t="shared" si="0"/>
        <v>2.86</v>
      </c>
      <c r="C35">
        <f t="shared" si="1"/>
        <v>104.9</v>
      </c>
      <c r="F35">
        <f t="shared" si="2"/>
        <v>3.05</v>
      </c>
    </row>
    <row r="36" spans="1:6" x14ac:dyDescent="0.25">
      <c r="A36" t="s">
        <v>876</v>
      </c>
      <c r="B36">
        <f t="shared" si="0"/>
        <v>3.94</v>
      </c>
      <c r="C36">
        <f t="shared" si="1"/>
        <v>56.7</v>
      </c>
      <c r="D36">
        <f>+AVERAGE(B36:B40)</f>
        <v>3.7959999999999994</v>
      </c>
      <c r="F36">
        <f t="shared" si="2"/>
        <v>2.86</v>
      </c>
    </row>
    <row r="37" spans="1:6" x14ac:dyDescent="0.25">
      <c r="A37" t="s">
        <v>877</v>
      </c>
      <c r="B37">
        <f t="shared" si="0"/>
        <v>3.58</v>
      </c>
      <c r="C37">
        <f t="shared" si="1"/>
        <v>57.92</v>
      </c>
      <c r="F37">
        <f t="shared" si="2"/>
        <v>3.94</v>
      </c>
    </row>
    <row r="38" spans="1:6" x14ac:dyDescent="0.25">
      <c r="A38" t="s">
        <v>876</v>
      </c>
      <c r="B38">
        <f t="shared" si="0"/>
        <v>3.94</v>
      </c>
      <c r="C38">
        <f t="shared" si="1"/>
        <v>56.7</v>
      </c>
      <c r="F38">
        <f t="shared" si="2"/>
        <v>3.58</v>
      </c>
    </row>
    <row r="39" spans="1:6" x14ac:dyDescent="0.25">
      <c r="A39" t="s">
        <v>876</v>
      </c>
      <c r="B39">
        <f t="shared" si="0"/>
        <v>3.94</v>
      </c>
      <c r="C39">
        <f t="shared" si="1"/>
        <v>56.7</v>
      </c>
      <c r="F39">
        <f t="shared" si="2"/>
        <v>3.94</v>
      </c>
    </row>
    <row r="40" spans="1:6" x14ac:dyDescent="0.25">
      <c r="A40" t="s">
        <v>877</v>
      </c>
      <c r="B40">
        <f t="shared" si="0"/>
        <v>3.58</v>
      </c>
      <c r="C40">
        <f t="shared" si="1"/>
        <v>57.92</v>
      </c>
      <c r="F40">
        <f t="shared" si="2"/>
        <v>3.94</v>
      </c>
    </row>
    <row r="41" spans="1:6" x14ac:dyDescent="0.25">
      <c r="F41">
        <f t="shared" si="2"/>
        <v>3.58</v>
      </c>
    </row>
    <row r="42" spans="1:6" x14ac:dyDescent="0.25">
      <c r="E42" t="s">
        <v>23</v>
      </c>
      <c r="F42">
        <f>+AVERAGE(F2:F41)</f>
        <v>3.4476923076923081</v>
      </c>
    </row>
    <row r="43" spans="1:6" x14ac:dyDescent="0.25">
      <c r="E43" t="s">
        <v>24</v>
      </c>
      <c r="F43">
        <f>+_xlfn.STDEV.S(F2:F41)</f>
        <v>0.5269098671472785</v>
      </c>
    </row>
    <row r="44" spans="1:6" x14ac:dyDescent="0.25">
      <c r="E44" t="s">
        <v>25</v>
      </c>
      <c r="F44">
        <f>+_xlfn.MODE.SNGL(F2:F41)</f>
        <v>2.87</v>
      </c>
    </row>
    <row r="45" spans="1:6" x14ac:dyDescent="0.25">
      <c r="E45" t="s">
        <v>490</v>
      </c>
      <c r="F45">
        <f>+MEDIAN(F2:F41)</f>
        <v>3.37</v>
      </c>
    </row>
  </sheetData>
  <sortState ref="J3:K10">
    <sortCondition ref="J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J19" workbookViewId="0">
      <selection activeCell="P39" sqref="P39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881</v>
      </c>
      <c r="B1">
        <f>+VALUE(LEFT(A1,7))</f>
        <v>4.03</v>
      </c>
      <c r="C1">
        <f>+VALUE(MID(A1,9,9))</f>
        <v>5.83</v>
      </c>
      <c r="D1">
        <f>+AVERAGE(B1:B5)</f>
        <v>3.9780000000000002</v>
      </c>
      <c r="E1" t="s">
        <v>879</v>
      </c>
      <c r="F1" t="s">
        <v>878</v>
      </c>
    </row>
    <row r="2" spans="1:12" x14ac:dyDescent="0.25">
      <c r="A2" t="s">
        <v>882</v>
      </c>
      <c r="B2">
        <f t="shared" ref="B2:B40" si="0">+VALUE(LEFT(A2,7))</f>
        <v>3.78</v>
      </c>
      <c r="C2">
        <f t="shared" ref="C2:C40" si="1">+VALUE(MID(A2,9,9))</f>
        <v>6.23</v>
      </c>
      <c r="D2">
        <f>+_xlfn.MODE.SNGL(B1:B5)</f>
        <v>4.03</v>
      </c>
      <c r="E2">
        <v>4</v>
      </c>
      <c r="F2">
        <f t="shared" ref="F2:F41" si="2">B1</f>
        <v>4.03</v>
      </c>
      <c r="K2" t="s">
        <v>880</v>
      </c>
    </row>
    <row r="3" spans="1:12" x14ac:dyDescent="0.25">
      <c r="A3" t="s">
        <v>883</v>
      </c>
      <c r="B3">
        <f t="shared" si="0"/>
        <v>4.03</v>
      </c>
      <c r="C3">
        <f t="shared" si="1"/>
        <v>5.84</v>
      </c>
      <c r="D3">
        <f>+MEDIAN(B1:B5)</f>
        <v>4.03</v>
      </c>
      <c r="F3">
        <f t="shared" si="2"/>
        <v>3.78</v>
      </c>
      <c r="J3">
        <v>0</v>
      </c>
      <c r="K3">
        <f>+D1</f>
        <v>3.9780000000000002</v>
      </c>
      <c r="L3">
        <v>4</v>
      </c>
    </row>
    <row r="4" spans="1:12" x14ac:dyDescent="0.25">
      <c r="A4" t="s">
        <v>881</v>
      </c>
      <c r="B4">
        <f t="shared" si="0"/>
        <v>4.03</v>
      </c>
      <c r="C4">
        <f t="shared" si="1"/>
        <v>5.83</v>
      </c>
      <c r="D4">
        <f>+AVERAGE(C1:C5)</f>
        <v>5.1659999999999995</v>
      </c>
      <c r="F4">
        <f t="shared" si="2"/>
        <v>4.03</v>
      </c>
      <c r="J4">
        <v>45</v>
      </c>
      <c r="K4">
        <f>+D6</f>
        <v>4.5920000000000005</v>
      </c>
      <c r="L4">
        <v>4</v>
      </c>
    </row>
    <row r="5" spans="1:12" x14ac:dyDescent="0.25">
      <c r="A5" t="s">
        <v>884</v>
      </c>
      <c r="B5">
        <f t="shared" si="0"/>
        <v>4.0199999999999996</v>
      </c>
      <c r="C5">
        <f t="shared" si="1"/>
        <v>2.1</v>
      </c>
      <c r="F5">
        <f t="shared" si="2"/>
        <v>4.03</v>
      </c>
      <c r="J5">
        <v>90</v>
      </c>
      <c r="K5">
        <f>+D11</f>
        <v>4.0039999999999996</v>
      </c>
      <c r="L5">
        <v>4</v>
      </c>
    </row>
    <row r="6" spans="1:12" x14ac:dyDescent="0.25">
      <c r="A6" t="s">
        <v>885</v>
      </c>
      <c r="B6">
        <f t="shared" si="0"/>
        <v>4.3099999999999996</v>
      </c>
      <c r="C6">
        <f t="shared" si="1"/>
        <v>55.68</v>
      </c>
      <c r="D6">
        <f>+AVERAGE(B6:B10)</f>
        <v>4.5920000000000005</v>
      </c>
      <c r="F6">
        <f t="shared" si="2"/>
        <v>4.0199999999999996</v>
      </c>
      <c r="J6">
        <v>135</v>
      </c>
      <c r="K6">
        <f>+D16</f>
        <v>4.4880000000000013</v>
      </c>
      <c r="L6">
        <v>4</v>
      </c>
    </row>
    <row r="7" spans="1:12" x14ac:dyDescent="0.25">
      <c r="A7" t="s">
        <v>886</v>
      </c>
      <c r="B7">
        <f t="shared" si="0"/>
        <v>4.67</v>
      </c>
      <c r="C7">
        <f t="shared" si="1"/>
        <v>54.76</v>
      </c>
      <c r="D7">
        <f>+_xlfn.MODE.SNGL(B6:B10)</f>
        <v>4.68</v>
      </c>
      <c r="F7">
        <f t="shared" si="2"/>
        <v>4.3099999999999996</v>
      </c>
      <c r="J7">
        <v>180</v>
      </c>
      <c r="K7">
        <f>+D21</f>
        <v>3.8639999999999999</v>
      </c>
      <c r="L7">
        <v>4</v>
      </c>
    </row>
    <row r="8" spans="1:12" x14ac:dyDescent="0.25">
      <c r="A8" t="s">
        <v>918</v>
      </c>
      <c r="B8">
        <f t="shared" si="0"/>
        <v>4.62</v>
      </c>
      <c r="C8">
        <f t="shared" si="1"/>
        <v>55.89</v>
      </c>
      <c r="D8">
        <f>+MEDIAN(B6:B10)</f>
        <v>4.67</v>
      </c>
      <c r="F8">
        <f t="shared" si="2"/>
        <v>4.67</v>
      </c>
      <c r="J8">
        <v>225</v>
      </c>
      <c r="K8">
        <f>+D26</f>
        <v>4.6879999999999997</v>
      </c>
      <c r="L8">
        <v>4</v>
      </c>
    </row>
    <row r="9" spans="1:12" x14ac:dyDescent="0.25">
      <c r="A9" t="s">
        <v>887</v>
      </c>
      <c r="B9">
        <f t="shared" si="0"/>
        <v>4.68</v>
      </c>
      <c r="C9">
        <f t="shared" si="1"/>
        <v>54.89</v>
      </c>
      <c r="D9">
        <f>+AVERAGE(C6:C10)</f>
        <v>55.221999999999994</v>
      </c>
      <c r="F9">
        <f t="shared" si="2"/>
        <v>4.62</v>
      </c>
      <c r="J9">
        <v>270</v>
      </c>
      <c r="K9">
        <f>+D31</f>
        <v>3.9539999999999997</v>
      </c>
      <c r="L9">
        <v>4</v>
      </c>
    </row>
    <row r="10" spans="1:12" x14ac:dyDescent="0.25">
      <c r="A10" t="s">
        <v>888</v>
      </c>
      <c r="B10">
        <f t="shared" si="0"/>
        <v>4.68</v>
      </c>
      <c r="C10">
        <f t="shared" si="1"/>
        <v>54.89</v>
      </c>
      <c r="F10">
        <f t="shared" si="2"/>
        <v>4.68</v>
      </c>
      <c r="J10">
        <v>315</v>
      </c>
      <c r="K10">
        <f>+D36</f>
        <v>4.6259999999999994</v>
      </c>
      <c r="L10">
        <v>4</v>
      </c>
    </row>
    <row r="11" spans="1:12" x14ac:dyDescent="0.25">
      <c r="A11" t="s">
        <v>889</v>
      </c>
      <c r="B11">
        <f t="shared" si="0"/>
        <v>4.01</v>
      </c>
      <c r="C11">
        <f t="shared" si="1"/>
        <v>96.76</v>
      </c>
      <c r="D11">
        <f>+AVERAGE(B11:B15)</f>
        <v>4.0039999999999996</v>
      </c>
      <c r="F11">
        <f t="shared" si="2"/>
        <v>4.68</v>
      </c>
    </row>
    <row r="12" spans="1:12" x14ac:dyDescent="0.25">
      <c r="A12" t="s">
        <v>890</v>
      </c>
      <c r="B12">
        <f t="shared" si="0"/>
        <v>4.1500000000000004</v>
      </c>
      <c r="C12">
        <f t="shared" si="1"/>
        <v>100.22</v>
      </c>
      <c r="D12" t="e">
        <f>+_xlfn.MODE.SNGL(B11:B15)</f>
        <v>#N/A</v>
      </c>
      <c r="F12">
        <f t="shared" si="2"/>
        <v>4.01</v>
      </c>
    </row>
    <row r="13" spans="1:12" x14ac:dyDescent="0.25">
      <c r="A13" t="s">
        <v>891</v>
      </c>
      <c r="B13">
        <f t="shared" si="0"/>
        <v>4.0999999999999996</v>
      </c>
      <c r="C13">
        <f t="shared" si="1"/>
        <v>94.37</v>
      </c>
      <c r="D13">
        <f>+MEDIAN(B11:B15)</f>
        <v>4.01</v>
      </c>
      <c r="F13">
        <f t="shared" si="2"/>
        <v>4.1500000000000004</v>
      </c>
    </row>
    <row r="14" spans="1:12" x14ac:dyDescent="0.25">
      <c r="A14" t="s">
        <v>892</v>
      </c>
      <c r="B14">
        <f t="shared" si="0"/>
        <v>3.9</v>
      </c>
      <c r="C14">
        <f t="shared" si="1"/>
        <v>100.9</v>
      </c>
      <c r="D14">
        <f>+AVERAGE(C11:C15)</f>
        <v>97.86</v>
      </c>
      <c r="F14">
        <f t="shared" si="2"/>
        <v>4.0999999999999996</v>
      </c>
    </row>
    <row r="15" spans="1:12" x14ac:dyDescent="0.25">
      <c r="A15" t="s">
        <v>893</v>
      </c>
      <c r="B15">
        <f t="shared" si="0"/>
        <v>3.86</v>
      </c>
      <c r="C15">
        <f t="shared" si="1"/>
        <v>97.05</v>
      </c>
      <c r="F15">
        <f t="shared" si="2"/>
        <v>3.9</v>
      </c>
    </row>
    <row r="16" spans="1:12" x14ac:dyDescent="0.25">
      <c r="A16" t="s">
        <v>894</v>
      </c>
      <c r="B16">
        <f t="shared" si="0"/>
        <v>4.42</v>
      </c>
      <c r="C16">
        <f t="shared" si="1"/>
        <v>145.44</v>
      </c>
      <c r="D16">
        <f>+AVERAGE(B16:B20)</f>
        <v>4.4880000000000013</v>
      </c>
      <c r="F16">
        <f t="shared" si="2"/>
        <v>3.86</v>
      </c>
    </row>
    <row r="17" spans="1:21" x14ac:dyDescent="0.25">
      <c r="A17" t="s">
        <v>895</v>
      </c>
      <c r="B17">
        <f t="shared" si="0"/>
        <v>4.45</v>
      </c>
      <c r="C17">
        <f t="shared" si="1"/>
        <v>151.19999999999999</v>
      </c>
      <c r="D17" t="e">
        <f>+_xlfn.MODE.SNGL(B16:B20)</f>
        <v>#N/A</v>
      </c>
      <c r="F17">
        <f t="shared" si="2"/>
        <v>4.42</v>
      </c>
      <c r="U17" s="14" t="s">
        <v>919</v>
      </c>
    </row>
    <row r="18" spans="1:21" x14ac:dyDescent="0.25">
      <c r="A18" t="s">
        <v>896</v>
      </c>
      <c r="B18">
        <f t="shared" si="0"/>
        <v>4.6399999999999997</v>
      </c>
      <c r="C18">
        <f t="shared" si="1"/>
        <v>147.26</v>
      </c>
      <c r="D18">
        <f>+MEDIAN(B16:B20)</f>
        <v>4.45</v>
      </c>
      <c r="F18">
        <f t="shared" si="2"/>
        <v>4.45</v>
      </c>
      <c r="U18" s="14" t="s">
        <v>920</v>
      </c>
    </row>
    <row r="19" spans="1:21" x14ac:dyDescent="0.25">
      <c r="A19" t="s">
        <v>897</v>
      </c>
      <c r="B19">
        <f t="shared" si="0"/>
        <v>4.6500000000000004</v>
      </c>
      <c r="C19">
        <f t="shared" si="1"/>
        <v>151.05000000000001</v>
      </c>
      <c r="D19">
        <f>+AVERAGE(C16:C20)</f>
        <v>148.65199999999999</v>
      </c>
      <c r="F19">
        <f t="shared" si="2"/>
        <v>4.6399999999999997</v>
      </c>
    </row>
    <row r="20" spans="1:21" x14ac:dyDescent="0.25">
      <c r="A20" t="s">
        <v>898</v>
      </c>
      <c r="B20">
        <f t="shared" si="0"/>
        <v>4.28</v>
      </c>
      <c r="C20">
        <f t="shared" si="1"/>
        <v>148.31</v>
      </c>
      <c r="F20">
        <f t="shared" si="2"/>
        <v>4.6500000000000004</v>
      </c>
      <c r="U20" t="s">
        <v>921</v>
      </c>
    </row>
    <row r="21" spans="1:21" x14ac:dyDescent="0.25">
      <c r="A21" t="s">
        <v>899</v>
      </c>
      <c r="B21">
        <f t="shared" si="0"/>
        <v>3.96</v>
      </c>
      <c r="C21">
        <f t="shared" si="1"/>
        <v>189.32</v>
      </c>
      <c r="D21">
        <f>+AVERAGE(B21:B25)</f>
        <v>3.8639999999999999</v>
      </c>
      <c r="F21">
        <f t="shared" si="2"/>
        <v>4.28</v>
      </c>
    </row>
    <row r="22" spans="1:21" x14ac:dyDescent="0.25">
      <c r="A22" t="s">
        <v>900</v>
      </c>
      <c r="B22">
        <f t="shared" si="0"/>
        <v>3.68</v>
      </c>
      <c r="C22">
        <f t="shared" si="1"/>
        <v>188.39</v>
      </c>
      <c r="D22">
        <f>+_xlfn.MODE.SNGL(B21:B25)</f>
        <v>4.01</v>
      </c>
      <c r="F22">
        <f t="shared" si="2"/>
        <v>3.96</v>
      </c>
    </row>
    <row r="23" spans="1:21" x14ac:dyDescent="0.25">
      <c r="A23" t="s">
        <v>901</v>
      </c>
      <c r="B23">
        <f t="shared" si="0"/>
        <v>4.01</v>
      </c>
      <c r="C23">
        <f t="shared" si="1"/>
        <v>193.01</v>
      </c>
      <c r="D23">
        <f>+MEDIAN(B21:B25)</f>
        <v>3.96</v>
      </c>
      <c r="F23">
        <f t="shared" si="2"/>
        <v>3.68</v>
      </c>
    </row>
    <row r="24" spans="1:21" x14ac:dyDescent="0.25">
      <c r="A24" t="s">
        <v>901</v>
      </c>
      <c r="B24">
        <f t="shared" si="0"/>
        <v>4.01</v>
      </c>
      <c r="C24">
        <f t="shared" si="1"/>
        <v>193.01</v>
      </c>
      <c r="D24">
        <f>+AVERAGE(C21:C25)</f>
        <v>189.93</v>
      </c>
      <c r="F24">
        <f t="shared" si="2"/>
        <v>4.01</v>
      </c>
      <c r="H24">
        <v>0</v>
      </c>
      <c r="I24">
        <f>$D$4</f>
        <v>5.1659999999999995</v>
      </c>
    </row>
    <row r="25" spans="1:21" x14ac:dyDescent="0.25">
      <c r="A25" t="s">
        <v>902</v>
      </c>
      <c r="B25">
        <f t="shared" si="0"/>
        <v>3.66</v>
      </c>
      <c r="C25">
        <f t="shared" si="1"/>
        <v>185.92</v>
      </c>
      <c r="F25">
        <f t="shared" si="2"/>
        <v>4.01</v>
      </c>
      <c r="H25">
        <v>45</v>
      </c>
      <c r="I25">
        <f>$D$9</f>
        <v>55.221999999999994</v>
      </c>
    </row>
    <row r="26" spans="1:21" x14ac:dyDescent="0.25">
      <c r="A26" t="s">
        <v>903</v>
      </c>
      <c r="B26">
        <f t="shared" si="0"/>
        <v>4.58</v>
      </c>
      <c r="C26">
        <f t="shared" si="1"/>
        <v>235.64</v>
      </c>
      <c r="D26">
        <f>+AVERAGE(B26:B30)</f>
        <v>4.6879999999999997</v>
      </c>
      <c r="F26">
        <f t="shared" si="2"/>
        <v>3.66</v>
      </c>
      <c r="H26">
        <v>90</v>
      </c>
      <c r="I26">
        <f>$D$14</f>
        <v>97.86</v>
      </c>
    </row>
    <row r="27" spans="1:21" x14ac:dyDescent="0.25">
      <c r="A27" t="s">
        <v>904</v>
      </c>
      <c r="B27">
        <f t="shared" si="0"/>
        <v>4.37</v>
      </c>
      <c r="C27">
        <f t="shared" si="1"/>
        <v>233.72</v>
      </c>
      <c r="D27" t="e">
        <f>+_xlfn.MODE.SNGL(B26:B30)</f>
        <v>#N/A</v>
      </c>
      <c r="F27">
        <f t="shared" si="2"/>
        <v>4.58</v>
      </c>
      <c r="H27">
        <v>135</v>
      </c>
      <c r="I27">
        <f>$D$19</f>
        <v>148.65199999999999</v>
      </c>
    </row>
    <row r="28" spans="1:21" x14ac:dyDescent="0.25">
      <c r="A28" t="s">
        <v>905</v>
      </c>
      <c r="B28">
        <f t="shared" si="0"/>
        <v>4.59</v>
      </c>
      <c r="C28">
        <f t="shared" si="1"/>
        <v>235.74</v>
      </c>
      <c r="D28">
        <f>+MEDIAN(B26:B30)</f>
        <v>4.59</v>
      </c>
      <c r="F28">
        <f t="shared" si="2"/>
        <v>4.37</v>
      </c>
      <c r="H28">
        <v>180</v>
      </c>
      <c r="I28">
        <f>$D$24</f>
        <v>189.93</v>
      </c>
    </row>
    <row r="29" spans="1:21" x14ac:dyDescent="0.25">
      <c r="A29" t="s">
        <v>906</v>
      </c>
      <c r="B29">
        <f t="shared" si="0"/>
        <v>4.8</v>
      </c>
      <c r="C29">
        <f t="shared" si="1"/>
        <v>237.43</v>
      </c>
      <c r="D29">
        <f>+AVERAGE(C26:C30)</f>
        <v>235.00200000000001</v>
      </c>
      <c r="F29">
        <f t="shared" si="2"/>
        <v>4.59</v>
      </c>
      <c r="H29">
        <v>225</v>
      </c>
      <c r="I29">
        <f>$D$29</f>
        <v>235.00200000000001</v>
      </c>
    </row>
    <row r="30" spans="1:21" x14ac:dyDescent="0.25">
      <c r="A30" t="s">
        <v>907</v>
      </c>
      <c r="B30">
        <f t="shared" si="0"/>
        <v>5.0999999999999996</v>
      </c>
      <c r="C30">
        <f t="shared" si="1"/>
        <v>232.48</v>
      </c>
      <c r="F30">
        <f t="shared" si="2"/>
        <v>4.8</v>
      </c>
      <c r="H30">
        <v>270</v>
      </c>
      <c r="I30">
        <f>$D$34</f>
        <v>274.17399999999998</v>
      </c>
    </row>
    <row r="31" spans="1:21" x14ac:dyDescent="0.25">
      <c r="A31" t="s">
        <v>908</v>
      </c>
      <c r="B31">
        <f t="shared" si="0"/>
        <v>3.8</v>
      </c>
      <c r="C31">
        <f t="shared" si="1"/>
        <v>274.82</v>
      </c>
      <c r="D31">
        <f>+AVERAGE(B31:B35)</f>
        <v>3.9539999999999997</v>
      </c>
      <c r="F31">
        <f t="shared" si="2"/>
        <v>5.0999999999999996</v>
      </c>
      <c r="H31">
        <v>315</v>
      </c>
      <c r="I31">
        <f>$D$39</f>
        <v>319.85599999999999</v>
      </c>
    </row>
    <row r="32" spans="1:21" x14ac:dyDescent="0.25">
      <c r="A32" t="s">
        <v>909</v>
      </c>
      <c r="B32">
        <f t="shared" si="0"/>
        <v>3.8</v>
      </c>
      <c r="C32">
        <f t="shared" si="1"/>
        <v>274.81</v>
      </c>
      <c r="D32">
        <f>+_xlfn.MODE.SNGL(B31:B35)</f>
        <v>3.8</v>
      </c>
      <c r="F32">
        <f t="shared" si="2"/>
        <v>3.8</v>
      </c>
    </row>
    <row r="33" spans="1:6" x14ac:dyDescent="0.25">
      <c r="A33" t="s">
        <v>910</v>
      </c>
      <c r="B33">
        <f t="shared" si="0"/>
        <v>4.0599999999999996</v>
      </c>
      <c r="C33">
        <f t="shared" si="1"/>
        <v>274.5</v>
      </c>
      <c r="D33">
        <f>+MEDIAN(B31:B35)</f>
        <v>4.05</v>
      </c>
      <c r="F33">
        <f t="shared" si="2"/>
        <v>3.8</v>
      </c>
    </row>
    <row r="34" spans="1:6" x14ac:dyDescent="0.25">
      <c r="A34" t="s">
        <v>911</v>
      </c>
      <c r="B34">
        <f t="shared" si="0"/>
        <v>4.05</v>
      </c>
      <c r="C34">
        <f t="shared" si="1"/>
        <v>272.24</v>
      </c>
      <c r="D34">
        <f>+AVERAGE(C31:C35)</f>
        <v>274.17399999999998</v>
      </c>
      <c r="F34">
        <f t="shared" si="2"/>
        <v>4.0599999999999996</v>
      </c>
    </row>
    <row r="35" spans="1:6" x14ac:dyDescent="0.25">
      <c r="A35" t="s">
        <v>912</v>
      </c>
      <c r="B35">
        <f t="shared" si="0"/>
        <v>4.0599999999999996</v>
      </c>
      <c r="C35">
        <f t="shared" si="1"/>
        <v>274.5</v>
      </c>
      <c r="F35">
        <f t="shared" si="2"/>
        <v>4.05</v>
      </c>
    </row>
    <row r="36" spans="1:6" x14ac:dyDescent="0.25">
      <c r="A36" t="s">
        <v>913</v>
      </c>
      <c r="B36">
        <f t="shared" si="0"/>
        <v>4.8</v>
      </c>
      <c r="C36">
        <f t="shared" si="1"/>
        <v>321.31</v>
      </c>
      <c r="D36">
        <f>+AVERAGE(B36:B40)</f>
        <v>4.6259999999999994</v>
      </c>
      <c r="F36">
        <f t="shared" si="2"/>
        <v>4.0599999999999996</v>
      </c>
    </row>
    <row r="37" spans="1:6" x14ac:dyDescent="0.25">
      <c r="A37" t="s">
        <v>914</v>
      </c>
      <c r="B37">
        <f t="shared" si="0"/>
        <v>4.33</v>
      </c>
      <c r="C37">
        <f t="shared" si="1"/>
        <v>318.02</v>
      </c>
      <c r="D37" t="e">
        <f>+_xlfn.MODE.SNGL(B36:B40)</f>
        <v>#N/A</v>
      </c>
      <c r="F37">
        <f t="shared" si="2"/>
        <v>4.8</v>
      </c>
    </row>
    <row r="38" spans="1:6" x14ac:dyDescent="0.25">
      <c r="A38" t="s">
        <v>915</v>
      </c>
      <c r="B38">
        <f t="shared" si="0"/>
        <v>4.5999999999999996</v>
      </c>
      <c r="C38">
        <f t="shared" si="1"/>
        <v>319.27999999999997</v>
      </c>
      <c r="D38">
        <f>+MEDIAN(B36:B40)</f>
        <v>4.68</v>
      </c>
      <c r="F38">
        <f t="shared" si="2"/>
        <v>4.33</v>
      </c>
    </row>
    <row r="39" spans="1:6" x14ac:dyDescent="0.25">
      <c r="A39" t="s">
        <v>916</v>
      </c>
      <c r="B39">
        <f t="shared" si="0"/>
        <v>4.68</v>
      </c>
      <c r="C39">
        <f t="shared" si="1"/>
        <v>320.10000000000002</v>
      </c>
      <c r="D39">
        <f>+AVERAGE(C36:C40)</f>
        <v>319.85599999999999</v>
      </c>
      <c r="F39">
        <f t="shared" si="2"/>
        <v>4.5999999999999996</v>
      </c>
    </row>
    <row r="40" spans="1:6" x14ac:dyDescent="0.25">
      <c r="A40" t="s">
        <v>917</v>
      </c>
      <c r="B40">
        <f t="shared" si="0"/>
        <v>4.72</v>
      </c>
      <c r="C40">
        <f t="shared" si="1"/>
        <v>320.57</v>
      </c>
      <c r="F40">
        <f t="shared" si="2"/>
        <v>4.68</v>
      </c>
    </row>
    <row r="41" spans="1:6" x14ac:dyDescent="0.25">
      <c r="F41">
        <f t="shared" si="2"/>
        <v>4.72</v>
      </c>
    </row>
    <row r="42" spans="1:6" x14ac:dyDescent="0.25">
      <c r="E42" t="s">
        <v>23</v>
      </c>
      <c r="F42">
        <f>+AVERAGE(F2:F41)</f>
        <v>4.2742500000000021</v>
      </c>
    </row>
    <row r="43" spans="1:6" x14ac:dyDescent="0.25">
      <c r="E43" t="s">
        <v>24</v>
      </c>
      <c r="F43">
        <f>+_xlfn.STDEV.S(F2:F41)</f>
        <v>0.36931598242127955</v>
      </c>
    </row>
    <row r="44" spans="1:6" x14ac:dyDescent="0.25">
      <c r="E44" t="s">
        <v>25</v>
      </c>
      <c r="F44">
        <f>+_xlfn.MODE.SNGL(F2:F41)</f>
        <v>4.03</v>
      </c>
    </row>
    <row r="45" spans="1:6" x14ac:dyDescent="0.25">
      <c r="E45" t="s">
        <v>490</v>
      </c>
      <c r="F45">
        <f>+MEDIAN(F2:F41)</f>
        <v>4.2149999999999999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Analisis correlacion</vt:lpstr>
      <vt:lpstr>CON VIENTO</vt:lpstr>
      <vt:lpstr>mediana</vt:lpstr>
      <vt:lpstr>CAL CERO</vt:lpstr>
      <vt:lpstr>VEL</vt:lpstr>
      <vt:lpstr>VEL (2)</vt:lpstr>
      <vt:lpstr>VEL (corregido)</vt:lpstr>
      <vt:lpstr>TEST1</vt:lpstr>
      <vt:lpstr>TEST1 (2)</vt:lpstr>
      <vt:lpstr>TEST1 (4)</vt:lpstr>
      <vt:lpstr>calib Diag</vt:lpstr>
      <vt:lpstr>TEST1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2021-01-14T19:52:09Z</dcterms:modified>
</cp:coreProperties>
</file>