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53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B24" i="2" l="1"/>
  <c r="L26" i="2"/>
  <c r="E41" i="2" s="1"/>
  <c r="K26" i="2"/>
  <c r="M26" i="2"/>
  <c r="G26" i="2"/>
  <c r="F26" i="2"/>
  <c r="E5" i="2"/>
  <c r="E37" i="2" s="1"/>
  <c r="E9" i="2"/>
  <c r="E38" i="2" s="1"/>
  <c r="E13" i="2"/>
  <c r="E39" i="2" s="1"/>
  <c r="E30" i="2"/>
  <c r="E40" i="2" s="1"/>
  <c r="J22" i="2"/>
  <c r="N22" i="2" s="1"/>
  <c r="N23" i="2"/>
  <c r="J25" i="2"/>
  <c r="N25" i="2" s="1"/>
  <c r="J19" i="2"/>
  <c r="N19" i="2" s="1"/>
  <c r="J20" i="2"/>
  <c r="N20" i="2" s="1"/>
  <c r="J21" i="2"/>
  <c r="N21" i="2" s="1"/>
  <c r="J23" i="2"/>
  <c r="J18" i="2"/>
  <c r="N18" i="2" s="1"/>
  <c r="B19" i="2"/>
  <c r="B20" i="2"/>
  <c r="B21" i="2"/>
  <c r="B22" i="2"/>
  <c r="B23" i="2"/>
  <c r="B25" i="2"/>
  <c r="B18" i="2"/>
  <c r="N26" i="2" l="1"/>
  <c r="E34" i="2" s="1"/>
  <c r="J26" i="2"/>
  <c r="E42" i="2" s="1"/>
  <c r="E33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<sst xmlns="http://schemas.openxmlformats.org/spreadsheetml/2006/main" count="57" uniqueCount="40">
  <si>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</si>
  <si>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</si>
  <si>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</si>
  <si>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</si>
  <si>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</si>
  <si>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</si>
  <si>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</si>
  <si>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</si>
  <si>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</si>
  <si>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</si>
  <si>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</si>
  <si>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</si>
  <si>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</si>
  <si>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</si>
  <si>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</si>
  <si>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</si>
  <si>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</si>
  <si>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</si>
  <si>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</si>
  <si>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</si>
  <si>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</si>
  <si>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</si>
  <si>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</si>
  <si>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</si>
  <si>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</si>
  <si>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</si>
  <si>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</si>
  <si>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</si>
  <si>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</si>
  <si>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</si>
  <si>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</si>
  <si>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</si>
  <si>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</si>
  <si>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</si>
  <si>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Luchadores Japoneses</t>
  </si>
  <si>
    <t>Class Luchador, construct. y métodos</t>
  </si>
  <si>
    <t>Class Torneo, constructores, variables</t>
  </si>
  <si>
    <t>Lógica leer Archivos</t>
  </si>
  <si>
    <t>Método Resolver</t>
  </si>
  <si>
    <t>Exportar resultados a archivo .out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</si>
</sst>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1" fontId="7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5AC-4729-A965-736B62B04F3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AC-4729-A965-736B62B04F3D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5AC-4729-A965-736B62B04F3D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AC-4729-A965-736B62B04F3D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5AC-4729-A965-736B62B04F3D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AC-4729-A965-736B62B04F3D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3.4722222222221544E-3</c:v>
                </c:pt>
                <c:pt idx="1">
                  <c:v>2.9166666666666674E-2</c:v>
                </c:pt>
                <c:pt idx="2">
                  <c:v>0</c:v>
                </c:pt>
                <c:pt idx="3">
                  <c:v>2.7777777777777679E-3</c:v>
                </c:pt>
                <c:pt idx="4">
                  <c:v>0</c:v>
                </c:pt>
                <c:pt idx="5">
                  <c:v>3.4722222222222099E-3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5AC-4729-A965-736B62B0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10" workbookViewId="0">
      <selection activeCell="H21" sqref="H21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93" t="s">
        <v>19</v>
      </c>
      <c r="C1" s="93"/>
      <c r="D1" s="94" t="s">
        <v>34</v>
      </c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8" t="s">
        <v>3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6.9444444444444441E-3</v>
      </c>
      <c r="C5" s="2">
        <v>0.38125000000000003</v>
      </c>
      <c r="D5" s="2">
        <v>0.38472222222222219</v>
      </c>
      <c r="E5" s="52">
        <f>IFERROR(IF(OR(ISBLANK(C5),ISBLANK(D5)),"Completar",IF(D5&gt;=C5,D5-C5,"Error")),"Error")</f>
        <v>3.4722222222221544E-3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8" t="s">
        <v>0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 x14ac:dyDescent="0.3">
      <c r="A9" s="19"/>
      <c r="B9" s="1">
        <v>1.3888888888888888E-2</v>
      </c>
      <c r="C9" s="2">
        <v>0.38750000000000001</v>
      </c>
      <c r="D9" s="2">
        <v>0.41666666666666669</v>
      </c>
      <c r="E9" s="52">
        <f>IFERROR(IF(OR(ISBLANK(C9),ISBLANK(D9)),"Completar",IF(D9&gt;=C9,D9-C9,"Error")),"Error")</f>
        <v>2.9166666666666674E-2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8" t="s">
        <v>30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 x14ac:dyDescent="0.3">
      <c r="A13" s="19"/>
      <c r="B13" s="1">
        <v>1.0416666666666666E-2</v>
      </c>
      <c r="C13" s="2">
        <v>0.45208333333333334</v>
      </c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8" t="s">
        <v>7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5" customFormat="1" ht="16.5" customHeight="1" x14ac:dyDescent="0.25">
      <c r="A16" s="14"/>
      <c r="B16" s="89" t="s">
        <v>8</v>
      </c>
      <c r="C16" s="75" t="s">
        <v>9</v>
      </c>
      <c r="D16" s="75"/>
      <c r="E16" s="76"/>
      <c r="F16" s="62" t="s">
        <v>11</v>
      </c>
      <c r="G16" s="63"/>
      <c r="H16" s="64" t="s">
        <v>13</v>
      </c>
      <c r="I16" s="75"/>
      <c r="J16" s="76"/>
      <c r="K16" s="62" t="s">
        <v>15</v>
      </c>
      <c r="L16" s="63"/>
      <c r="M16" s="64" t="s">
        <v>17</v>
      </c>
      <c r="N16" s="65" t="s">
        <v>2</v>
      </c>
      <c r="O16" s="14"/>
      <c r="P16" s="18"/>
    </row>
    <row r="17" spans="1:16" s="15" customFormat="1" ht="30" x14ac:dyDescent="0.25">
      <c r="A17" s="14"/>
      <c r="B17" s="89"/>
      <c r="C17" s="75"/>
      <c r="D17" s="75"/>
      <c r="E17" s="76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64"/>
      <c r="N17" s="65"/>
      <c r="O17" s="14"/>
      <c r="P17" s="18"/>
    </row>
    <row r="18" spans="1:16" s="23" customFormat="1" x14ac:dyDescent="0.25">
      <c r="A18" s="19"/>
      <c r="B18" s="44">
        <f>ROW($B18)-16</f>
        <v>2</v>
      </c>
      <c r="C18" s="77" t="s">
        <v>35</v>
      </c>
      <c r="D18" s="77"/>
      <c r="E18" s="78"/>
      <c r="F18" s="3">
        <v>20</v>
      </c>
      <c r="G18" s="4">
        <v>3.472222222222222E-3</v>
      </c>
      <c r="H18" s="5">
        <v>0.45347222222222222</v>
      </c>
      <c r="I18" s="6">
        <v>0.45555555555555555</v>
      </c>
      <c r="J18" s="53">
        <f>IFERROR(IF(OR(ISBLANK(H18),ISBLANK(I18)),"",IF(I18&gt;=H18,I18-H18,"Error")),"Error")</f>
        <v>2.0833333333333259E-3</v>
      </c>
      <c r="K18" s="7">
        <v>0</v>
      </c>
      <c r="L18" s="8">
        <v>0</v>
      </c>
      <c r="M18" s="9"/>
      <c r="N18" s="54">
        <f>IFERROR(IF(OR(J18="",ISBLANK(L18)),"",J18+L18),"Error")</f>
        <v>2.0833333333333259E-3</v>
      </c>
      <c r="O18" s="19"/>
      <c r="P18" s="22"/>
    </row>
    <row r="19" spans="1:16" s="23" customFormat="1" x14ac:dyDescent="0.25">
      <c r="A19" s="19"/>
      <c r="B19" s="44">
        <f t="shared" ref="B19:B25" si="0">ROW($B19)-16</f>
        <v>3</v>
      </c>
      <c r="C19" s="77" t="s">
        <v>36</v>
      </c>
      <c r="D19" s="77"/>
      <c r="E19" s="78"/>
      <c r="F19" s="3">
        <v>20</v>
      </c>
      <c r="G19" s="4">
        <v>3.472222222222222E-3</v>
      </c>
      <c r="H19" s="5">
        <v>0.45555555555555555</v>
      </c>
      <c r="I19" s="6">
        <v>0.45694444444444443</v>
      </c>
      <c r="J19" s="53">
        <f t="shared" ref="J19:J23" si="1">IFERROR(IF(OR(ISBLANK(H19),ISBLANK(I19)),"",IF(I19&gt;=H19,I19-H19,"Error")),"Error")</f>
        <v>1.388888888888884E-3</v>
      </c>
      <c r="K19" s="7">
        <v>0</v>
      </c>
      <c r="L19" s="8">
        <v>0</v>
      </c>
      <c r="M19" s="9"/>
      <c r="N19" s="54">
        <f t="shared" ref="N19:N25" si="2">IFERROR(IF(OR(J19="",ISBLANK(L19)),"",J19+L19),"Error")</f>
        <v>1.388888888888884E-3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77" t="s">
        <v>37</v>
      </c>
      <c r="D20" s="77"/>
      <c r="E20" s="78"/>
      <c r="F20" s="3">
        <v>6</v>
      </c>
      <c r="G20" s="4">
        <v>3.472222222222222E-3</v>
      </c>
      <c r="H20" s="5"/>
      <c r="I20" s="6"/>
      <c r="J20" s="53" t="str">
        <f t="shared" si="1"/>
        <v/>
      </c>
      <c r="K20" s="7">
        <v>0</v>
      </c>
      <c r="L20" s="8">
        <v>0</v>
      </c>
      <c r="M20" s="9"/>
      <c r="N20" s="54" t="str">
        <f t="shared" si="2"/>
        <v/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77" t="s">
        <v>38</v>
      </c>
      <c r="D21" s="77"/>
      <c r="E21" s="78"/>
      <c r="F21" s="3">
        <v>15</v>
      </c>
      <c r="G21" s="4">
        <v>1.7361111111111112E-2</v>
      </c>
      <c r="H21" s="5"/>
      <c r="I21" s="6"/>
      <c r="J21" s="53" t="str">
        <f t="shared" si="1"/>
        <v/>
      </c>
      <c r="K21" s="7">
        <v>0</v>
      </c>
      <c r="L21" s="8">
        <v>0</v>
      </c>
      <c r="M21" s="9"/>
      <c r="N21" s="54" t="str">
        <f t="shared" si="2"/>
        <v/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77" t="s">
        <v>39</v>
      </c>
      <c r="D22" s="77"/>
      <c r="E22" s="78"/>
      <c r="F22" s="3">
        <v>10</v>
      </c>
      <c r="G22" s="4">
        <v>6.9444444444444441E-3</v>
      </c>
      <c r="H22" s="5"/>
      <c r="I22" s="6"/>
      <c r="J22" s="53" t="str">
        <f t="shared" si="1"/>
        <v/>
      </c>
      <c r="K22" s="7">
        <v>0</v>
      </c>
      <c r="L22" s="8">
        <v>0</v>
      </c>
      <c r="M22" s="9"/>
      <c r="N22" s="54" t="str">
        <f t="shared" si="2"/>
        <v/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77"/>
      <c r="D23" s="77"/>
      <c r="E23" s="78"/>
      <c r="F23" s="61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77"/>
      <c r="D24" s="77"/>
      <c r="E24" s="78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25">
      <c r="A25" s="19"/>
      <c r="B25" s="44">
        <f t="shared" si="0"/>
        <v>9</v>
      </c>
      <c r="C25" s="77"/>
      <c r="D25" s="77"/>
      <c r="E25" s="78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 x14ac:dyDescent="0.3">
      <c r="A26" s="14"/>
      <c r="B26" s="82" t="s">
        <v>33</v>
      </c>
      <c r="C26" s="83"/>
      <c r="D26" s="83"/>
      <c r="E26" s="84"/>
      <c r="F26" s="45">
        <f>IF(SUM(F18:F25)=0,"Completar",SUM(F18:F25))</f>
        <v>71</v>
      </c>
      <c r="G26" s="46">
        <f>IF(SUM(G18:G25)=0,"Completar",SUM(G18:G25))</f>
        <v>3.4722222222222224E-2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3.4722222222222099E-3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>
        <f>IF(OR(COUNTIF(N18:N25,"Error")&gt;0,COUNTIF(N18:N25,"Completar")&gt;0),"Error",IF(SUM(N18:N25)=0,"Completar",SUM(N18:N25)))</f>
        <v>3.4722222222222099E-3</v>
      </c>
      <c r="O26" s="14"/>
      <c r="P26" s="26"/>
    </row>
    <row r="27" spans="1:16" s="24" customFormat="1" ht="6" customHeight="1" thickBot="1" x14ac:dyDescent="0.3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25">
      <c r="A28" s="11"/>
      <c r="B28" s="68" t="s">
        <v>18</v>
      </c>
      <c r="C28" s="69"/>
      <c r="D28" s="69"/>
      <c r="E28" s="7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 x14ac:dyDescent="0.2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 x14ac:dyDescent="0.3">
      <c r="A30" s="19"/>
      <c r="B30" s="1">
        <v>3.472222222222222E-3</v>
      </c>
      <c r="C30" s="2">
        <v>0.13194444444444445</v>
      </c>
      <c r="D30" s="2">
        <v>0.13472222222222222</v>
      </c>
      <c r="E30" s="52">
        <f>IFERROR(IF(OR(ISBLANK(C30),ISBLANK(D30)),"Completar",IF(D30&gt;=C30,D30-C30,"Error")),"Error")</f>
        <v>2.7777777777777679E-3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25">
      <c r="B32" s="68" t="s">
        <v>20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5" ht="15" customHeight="1" x14ac:dyDescent="0.25">
      <c r="B33" s="79" t="s">
        <v>22</v>
      </c>
      <c r="C33" s="80"/>
      <c r="D33" s="81"/>
      <c r="E33" s="73" t="str">
        <f>M26</f>
        <v>Completar</v>
      </c>
      <c r="F33" s="74"/>
      <c r="G33" s="29"/>
      <c r="H33" s="30"/>
      <c r="I33" s="30"/>
      <c r="J33" s="30"/>
      <c r="K33" s="30"/>
      <c r="L33" s="30"/>
      <c r="M33" s="30"/>
      <c r="N33" s="31"/>
    </row>
    <row r="34" spans="1:15" x14ac:dyDescent="0.25">
      <c r="B34" s="79" t="s">
        <v>23</v>
      </c>
      <c r="C34" s="80"/>
      <c r="D34" s="81"/>
      <c r="E34" s="71" t="str">
        <f>IF(M26="Completar","Completar",IFERROR(M26/(N26*24),"Error"))</f>
        <v>Completar</v>
      </c>
      <c r="F34" s="72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25">
      <c r="B35" s="79" t="s">
        <v>21</v>
      </c>
      <c r="C35" s="80"/>
      <c r="D35" s="81"/>
      <c r="E35" s="73">
        <f>IF(K26=0,0,IFERROR(ROUNDUP(K26/(M26/100),0),"Error"))</f>
        <v>0</v>
      </c>
      <c r="F35" s="74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9" t="s">
        <v>24</v>
      </c>
      <c r="C36" s="80"/>
      <c r="D36" s="81"/>
      <c r="E36" s="85">
        <f>IF(K26=0,0,IFERROR(K26/M26,"Error"))</f>
        <v>0</v>
      </c>
      <c r="F36" s="86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9" t="s">
        <v>27</v>
      </c>
      <c r="C37" s="80"/>
      <c r="D37" s="81"/>
      <c r="E37" s="57">
        <f>E5</f>
        <v>3.4722222222221544E-3</v>
      </c>
      <c r="F37" s="58">
        <f>IF(E37="Completar",E37,IFERROR(E37/$E$43,"Error"))</f>
        <v>8.9285714285712733E-2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9" t="s">
        <v>28</v>
      </c>
      <c r="C38" s="80"/>
      <c r="D38" s="81"/>
      <c r="E38" s="57">
        <f>E9</f>
        <v>2.9166666666666674E-2</v>
      </c>
      <c r="F38" s="58">
        <f>IF(E38="Completar",E38,IFERROR(E38/$E$43,"Error"))</f>
        <v>0.75000000000000178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9" t="s">
        <v>31</v>
      </c>
      <c r="C39" s="80"/>
      <c r="D39" s="81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9" t="s">
        <v>29</v>
      </c>
      <c r="C40" s="80"/>
      <c r="D40" s="81"/>
      <c r="E40" s="57">
        <f>E30</f>
        <v>2.7777777777777679E-3</v>
      </c>
      <c r="F40" s="58">
        <f>IF(E40="Completar",E40,IFERROR(E40/$E$43,"Error"))</f>
        <v>7.1428571428571327E-2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9" t="s">
        <v>25</v>
      </c>
      <c r="C41" s="80"/>
      <c r="D41" s="81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9" t="s">
        <v>26</v>
      </c>
      <c r="C42" s="80"/>
      <c r="D42" s="81"/>
      <c r="E42" s="57">
        <f>J26</f>
        <v>3.4722222222222099E-3</v>
      </c>
      <c r="F42" s="58">
        <f>IF(E42="Completar",E42,IFERROR(E42/$E$43,"Completar"))</f>
        <v>8.9285714285714163E-2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3">
      <c r="B43" s="90" t="s">
        <v>6</v>
      </c>
      <c r="C43" s="91"/>
      <c r="D43" s="92"/>
      <c r="E43" s="87">
        <f>IF(COUNTIF(E37:E42,"Error")&gt;0,"Error",IF(SUM(E37:E42)=0,"Completar",SUM(E37:E42)))</f>
        <v>3.8888888888888806E-2</v>
      </c>
      <c r="F43" s="88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25">
      <c r="A44" s="21"/>
      <c r="O44" s="21"/>
    </row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A1:B1048576 C3:C1048576 D1:XFD1048576">
    <cfRule type="cellIs" dxfId="3" priority="1" operator="equal">
      <formula>"Completar"</formula>
    </cfRule>
    <cfRule type="cellIs" dxfId="2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Biotenk</cp:lastModifiedBy>
  <dcterms:created xsi:type="dcterms:W3CDTF">2014-04-14T14:00:11Z</dcterms:created>
  <dcterms:modified xsi:type="dcterms:W3CDTF">2016-08-26T13:59:22Z</dcterms:modified>
</cp:coreProperties>
</file>