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5200" windowHeight="11985" firstSheet="1" activeTab="1"/>
  </bookViews>
  <sheets>
    <sheet name="Hoja1" sheetId="1" state="hidden" r:id="rId1"/>
    <sheet name="Hoja2" sheetId="2" r:id="rId2"/>
    <sheet name="Hoja3" sheetId="3" state="hidden" r:id="rId3"/>
  </sheets>
  <calcPr calcId="152511"/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45" i="2"/>
  <c r="C7" i="2"/>
  <c r="B23" i="2"/>
  <c r="B22" i="2"/>
  <c r="N3" i="1" l="1"/>
  <c r="N4" i="1"/>
  <c r="N5" i="1"/>
  <c r="N2" i="1"/>
  <c r="O2" i="1" s="1"/>
  <c r="O3" i="1" s="1"/>
  <c r="O4" i="1" s="1"/>
  <c r="O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J2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J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<sst xmlns="http://schemas.openxmlformats.org/spreadsheetml/2006/main" count="71" uniqueCount="53">
  <si>
    <t>Semana</t>
  </si>
  <si>
    <t>Presupuesto</t>
  </si>
  <si>
    <t>Inicio</t>
  </si>
  <si>
    <t>Final</t>
  </si>
  <si>
    <t xml:space="preserve">Semana </t>
  </si>
  <si>
    <t>Actividades</t>
  </si>
  <si>
    <t>Acercamiento Compañía</t>
  </si>
  <si>
    <t>Acta de inicio proyecto</t>
  </si>
  <si>
    <t>Reunion levantamiento</t>
  </si>
  <si>
    <t>Documentacion especificacion</t>
  </si>
  <si>
    <t>Diagramas de caso de uso</t>
  </si>
  <si>
    <t>Acta de entrega fase</t>
  </si>
  <si>
    <t>Arquitectura Solucion</t>
  </si>
  <si>
    <t>Inicio/Analisis</t>
  </si>
  <si>
    <t>Analisis</t>
  </si>
  <si>
    <t>Analisis / Diseño / Prototipo</t>
  </si>
  <si>
    <t>Menu Principal</t>
  </si>
  <si>
    <t>Recordar Contraseña</t>
  </si>
  <si>
    <t>Diagrama de clases</t>
  </si>
  <si>
    <t>Diagrama de base de datos</t>
  </si>
  <si>
    <t>Diagrama de secuencia</t>
  </si>
  <si>
    <t>Diseño / Pruebas</t>
  </si>
  <si>
    <t>Pruebas</t>
  </si>
  <si>
    <t>Pruebas Integracion</t>
  </si>
  <si>
    <t>Pruebas de Usuario</t>
  </si>
  <si>
    <t>Prototipo General</t>
  </si>
  <si>
    <t>Prototipo Login</t>
  </si>
  <si>
    <t>Prototipo Creacion y actualizacion masiva</t>
  </si>
  <si>
    <t>Prototipo Usuario CRUD</t>
  </si>
  <si>
    <t>Prototipo Informes</t>
  </si>
  <si>
    <t>Prototipo Certificado</t>
  </si>
  <si>
    <t>Acta Entrega Fase</t>
  </si>
  <si>
    <t>Implementación</t>
  </si>
  <si>
    <t>Implementacion Base de datos</t>
  </si>
  <si>
    <t>Creacion entidades</t>
  </si>
  <si>
    <t>Conexión bd</t>
  </si>
  <si>
    <t>Validador</t>
  </si>
  <si>
    <t>Report Manager</t>
  </si>
  <si>
    <t>Fachada</t>
  </si>
  <si>
    <t>Masivo</t>
  </si>
  <si>
    <t>Login</t>
  </si>
  <si>
    <t>CRUD Usuario</t>
  </si>
  <si>
    <t>CRUD Empleado</t>
  </si>
  <si>
    <t>Cargue y Actualizacion Masiva</t>
  </si>
  <si>
    <t>Informes</t>
  </si>
  <si>
    <t>Certificado</t>
  </si>
  <si>
    <t>Pruebas Unitarias</t>
  </si>
  <si>
    <t>Prubas Integrales</t>
  </si>
  <si>
    <t>Pruebas Tecnicas</t>
  </si>
  <si>
    <t>Manual de Despliegue</t>
  </si>
  <si>
    <t>Acta de Despliegue</t>
  </si>
  <si>
    <t>Cierre</t>
  </si>
  <si>
    <t>Presupuesto Ejecutado (Valor ganado)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</si>
</sst>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3" fontId="0" fillId="0" borderId="0" xfId="0" applyNumberFormat="1"/>
    <xf numFmtId="8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3" xfId="0" applyNumberForma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3" fontId="0" fillId="0" borderId="4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Presupuesto</c:v>
          </c:tx>
          <c:marker>
            <c:symbol val="none"/>
          </c:marker>
          <c:val>
            <c:numRef>
              <c:f>Hoja2!$B$3:$B$21</c:f>
              <c:numCache>
                <c:formatCode>General</c:formatCode>
                <c:ptCount val="19"/>
                <c:pt idx="0">
                  <c:v>600000</c:v>
                </c:pt>
                <c:pt idx="1">
                  <c:v>1600000</c:v>
                </c:pt>
                <c:pt idx="2">
                  <c:v>2700000</c:v>
                </c:pt>
                <c:pt idx="3">
                  <c:v>4200000</c:v>
                </c:pt>
                <c:pt idx="4">
                  <c:v>5850000</c:v>
                </c:pt>
                <c:pt idx="5">
                  <c:v>7850000</c:v>
                </c:pt>
                <c:pt idx="6">
                  <c:v>9000000</c:v>
                </c:pt>
                <c:pt idx="7">
                  <c:v>10350000</c:v>
                </c:pt>
                <c:pt idx="8">
                  <c:v>11550000</c:v>
                </c:pt>
                <c:pt idx="9">
                  <c:v>13100000</c:v>
                </c:pt>
                <c:pt idx="10">
                  <c:v>14200000</c:v>
                </c:pt>
                <c:pt idx="11">
                  <c:v>15250000</c:v>
                </c:pt>
                <c:pt idx="12">
                  <c:v>16200000</c:v>
                </c:pt>
                <c:pt idx="13">
                  <c:v>16650000</c:v>
                </c:pt>
                <c:pt idx="14">
                  <c:v>17150000</c:v>
                </c:pt>
                <c:pt idx="15">
                  <c:v>17650000</c:v>
                </c:pt>
                <c:pt idx="16">
                  <c:v>18150000</c:v>
                </c:pt>
                <c:pt idx="17">
                  <c:v>18700000</c:v>
                </c:pt>
                <c:pt idx="18">
                  <c:v>19100000</c:v>
                </c:pt>
              </c:numCache>
            </c:numRef>
          </c:val>
          <c:smooth val="0"/>
        </c:ser>
        <c:ser>
          <c:idx val="1"/>
          <c:order val="1"/>
          <c:tx>
            <c:v>Presupuesto Ejecutado (Valor Ganado)</c:v>
          </c:tx>
          <c:spPr>
            <a:ln cmpd="sng">
              <a:prstDash val="lgDash"/>
            </a:ln>
          </c:spPr>
          <c:marker>
            <c:symbol val="none"/>
          </c:marker>
          <c:val>
            <c:numRef>
              <c:f>Hoja2!$C$3:$C$19</c:f>
              <c:numCache>
                <c:formatCode>#,##0</c:formatCode>
                <c:ptCount val="17"/>
                <c:pt idx="0">
                  <c:v>600000</c:v>
                </c:pt>
                <c:pt idx="1">
                  <c:v>1600000</c:v>
                </c:pt>
                <c:pt idx="2">
                  <c:v>2300000</c:v>
                </c:pt>
                <c:pt idx="3">
                  <c:v>2450000</c:v>
                </c:pt>
                <c:pt idx="4">
                  <c:v>4600000</c:v>
                </c:pt>
                <c:pt idx="5">
                  <c:v>7150000</c:v>
                </c:pt>
                <c:pt idx="6">
                  <c:v>8350000</c:v>
                </c:pt>
                <c:pt idx="7">
                  <c:v>9700000</c:v>
                </c:pt>
                <c:pt idx="8">
                  <c:v>11150000</c:v>
                </c:pt>
                <c:pt idx="9">
                  <c:v>12600000</c:v>
                </c:pt>
                <c:pt idx="10">
                  <c:v>13650000</c:v>
                </c:pt>
                <c:pt idx="11">
                  <c:v>14900000</c:v>
                </c:pt>
                <c:pt idx="12">
                  <c:v>15800000</c:v>
                </c:pt>
                <c:pt idx="13">
                  <c:v>16250000</c:v>
                </c:pt>
                <c:pt idx="14">
                  <c:v>16550000</c:v>
                </c:pt>
                <c:pt idx="15">
                  <c:v>17150000</c:v>
                </c:pt>
                <c:pt idx="16">
                  <c:v>17450000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45624"/>
        <c:axId val="266549544"/>
      </c:lineChart>
      <c:catAx>
        <c:axId val="26654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49544"/>
        <c:crosses val="autoZero"/>
        <c:auto val="1"/>
        <c:lblAlgn val="ctr"/>
        <c:lblOffset val="100"/>
        <c:noMultiLvlLbl val="0"/>
      </c:catAx>
      <c:valAx>
        <c:axId val="266549544"/>
        <c:scaling>
          <c:orientation val="minMax"/>
          <c:max val="200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45624"/>
        <c:crosses val="autoZero"/>
        <c:crossBetween val="between"/>
        <c:majorUnit val="5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50800</xdr:colOff>
      <xdr:row>25</xdr:row>
      <xdr:rowOff>50800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O2" sqref="O2:O5"/>
    </sheetView>
  </sheetViews>
  <sheetFormatPr defaultColWidth="11.42578125" defaultRowHeight="15" x14ac:dyDescent="0.25"/>
  <cols>
    <col min="2" max="15" width="12.140625" style="2" customWidth="1"/>
    <col min="19" max="19" width="16" customWidth="1"/>
  </cols>
  <sheetData>
    <row r="1" spans="1:22" x14ac:dyDescent="0.25">
      <c r="A1" t="s">
        <v>0</v>
      </c>
      <c r="D1" s="2" t="s">
        <v>1</v>
      </c>
      <c r="P1" t="s">
        <v>2</v>
      </c>
      <c r="Q1" t="s">
        <v>3</v>
      </c>
      <c r="U1" t="s">
        <v>0</v>
      </c>
      <c r="V1" t="s">
        <v>1</v>
      </c>
    </row>
    <row r="2" spans="1:22" x14ac:dyDescent="0.25">
      <c r="A2">
        <v>1</v>
      </c>
      <c r="B2" s="2">
        <v>400000</v>
      </c>
      <c r="C2" s="2">
        <v>200000</v>
      </c>
      <c r="I2" s="2">
        <f>SUM(B2:H2)</f>
        <v>600000</v>
      </c>
      <c r="J2" s="2">
        <f>I2</f>
        <v>600000</v>
      </c>
      <c r="K2" s="2">
        <v>400000</v>
      </c>
      <c r="L2" s="2">
        <v>200000</v>
      </c>
      <c r="N2" s="2">
        <f>K2+L2+M2</f>
        <v>600000</v>
      </c>
      <c r="O2" s="2">
        <f>N2</f>
        <v>600000</v>
      </c>
      <c r="P2" s="1">
        <v>42227</v>
      </c>
      <c r="Q2" s="1">
        <v>42231</v>
      </c>
      <c r="S2" s="3">
        <v>600000</v>
      </c>
      <c r="U2">
        <v>1</v>
      </c>
      <c r="V2">
        <v>600000</v>
      </c>
    </row>
    <row r="3" spans="1:22" x14ac:dyDescent="0.25">
      <c r="A3">
        <v>2</v>
      </c>
      <c r="B3" s="2">
        <v>400000</v>
      </c>
      <c r="C3" s="2">
        <v>300000</v>
      </c>
      <c r="D3" s="2">
        <v>300000</v>
      </c>
      <c r="I3" s="2">
        <f t="shared" ref="I3:I20" si="0">SUM(B3:H3)</f>
        <v>1000000</v>
      </c>
      <c r="J3" s="2">
        <f>I3+J2</f>
        <v>1600000</v>
      </c>
      <c r="K3" s="2">
        <v>400000</v>
      </c>
      <c r="L3" s="2">
        <v>300000</v>
      </c>
      <c r="M3" s="2">
        <v>300000</v>
      </c>
      <c r="N3" s="2">
        <f t="shared" ref="N3:N5" si="1">K3+L3+M3</f>
        <v>1000000</v>
      </c>
      <c r="O3" s="2">
        <f>O2+N3</f>
        <v>1600000</v>
      </c>
      <c r="P3" s="1">
        <v>42233</v>
      </c>
      <c r="Q3" s="1">
        <f>Q2+7</f>
        <v>42238</v>
      </c>
      <c r="S3" s="3">
        <v>949999.99</v>
      </c>
      <c r="U3">
        <v>2</v>
      </c>
      <c r="V3">
        <v>1500000</v>
      </c>
    </row>
    <row r="4" spans="1:22" x14ac:dyDescent="0.25">
      <c r="A4">
        <v>3</v>
      </c>
      <c r="B4" s="2">
        <v>300000</v>
      </c>
      <c r="C4" s="2">
        <v>400000</v>
      </c>
      <c r="D4" s="2">
        <v>300000</v>
      </c>
      <c r="E4" s="2">
        <v>100000</v>
      </c>
      <c r="I4" s="2">
        <f t="shared" si="0"/>
        <v>1100000</v>
      </c>
      <c r="J4" s="2">
        <f t="shared" ref="J4:J20" si="2">I4+J3</f>
        <v>2700000</v>
      </c>
      <c r="K4" s="2">
        <v>300000</v>
      </c>
      <c r="L4" s="2">
        <v>400000</v>
      </c>
      <c r="N4" s="2">
        <f t="shared" si="1"/>
        <v>700000</v>
      </c>
      <c r="O4" s="2">
        <f t="shared" ref="O4:O5" si="3">O3+N4</f>
        <v>2300000</v>
      </c>
      <c r="P4" s="1">
        <f t="shared" ref="P4:P20" si="4">P3+7</f>
        <v>42240</v>
      </c>
      <c r="Q4" s="1">
        <f t="shared" ref="Q4:Q20" si="5">Q3+7</f>
        <v>42245</v>
      </c>
      <c r="S4" s="3">
        <v>2349999.96</v>
      </c>
      <c r="U4">
        <v>3</v>
      </c>
      <c r="V4">
        <v>2700000</v>
      </c>
    </row>
    <row r="5" spans="1:22" x14ac:dyDescent="0.25">
      <c r="A5">
        <v>4</v>
      </c>
      <c r="B5" s="2">
        <v>100000</v>
      </c>
      <c r="C5" s="2">
        <v>500000</v>
      </c>
      <c r="D5" s="2">
        <v>400000</v>
      </c>
      <c r="E5" s="2">
        <v>100000</v>
      </c>
      <c r="F5" s="2">
        <v>250000</v>
      </c>
      <c r="G5" s="2">
        <v>100000</v>
      </c>
      <c r="H5" s="2">
        <v>50000</v>
      </c>
      <c r="I5" s="2">
        <f t="shared" si="0"/>
        <v>1500000</v>
      </c>
      <c r="J5" s="2">
        <f t="shared" si="2"/>
        <v>4200000</v>
      </c>
      <c r="K5" s="2">
        <v>100000</v>
      </c>
      <c r="L5" s="2">
        <v>50000</v>
      </c>
      <c r="N5" s="2">
        <f t="shared" si="1"/>
        <v>150000</v>
      </c>
      <c r="O5" s="2">
        <f t="shared" si="3"/>
        <v>2450000</v>
      </c>
      <c r="P5" s="1">
        <f t="shared" si="4"/>
        <v>42247</v>
      </c>
      <c r="Q5" s="1">
        <f t="shared" si="5"/>
        <v>42252</v>
      </c>
      <c r="S5" s="3">
        <v>5600000</v>
      </c>
      <c r="U5">
        <v>4</v>
      </c>
      <c r="V5">
        <v>4200000</v>
      </c>
    </row>
    <row r="6" spans="1:22" x14ac:dyDescent="0.25">
      <c r="A6">
        <v>5</v>
      </c>
      <c r="B6" s="2">
        <v>500000</v>
      </c>
      <c r="C6" s="2">
        <v>500000</v>
      </c>
      <c r="D6" s="2">
        <v>400000</v>
      </c>
      <c r="E6" s="2">
        <v>100000</v>
      </c>
      <c r="F6" s="2">
        <v>100000</v>
      </c>
      <c r="G6" s="2">
        <v>50000</v>
      </c>
      <c r="I6" s="2">
        <f t="shared" si="0"/>
        <v>1650000</v>
      </c>
      <c r="J6" s="2">
        <f t="shared" si="2"/>
        <v>5850000</v>
      </c>
      <c r="P6" s="1">
        <f t="shared" si="4"/>
        <v>42254</v>
      </c>
      <c r="Q6" s="1">
        <f t="shared" si="5"/>
        <v>42259</v>
      </c>
      <c r="S6" s="3">
        <v>600000</v>
      </c>
      <c r="U6">
        <v>5</v>
      </c>
      <c r="V6">
        <v>5800000</v>
      </c>
    </row>
    <row r="7" spans="1:22" x14ac:dyDescent="0.25">
      <c r="A7">
        <v>6</v>
      </c>
      <c r="B7" s="2">
        <v>500000</v>
      </c>
      <c r="C7" s="2">
        <v>100000</v>
      </c>
      <c r="D7" s="2">
        <v>350000</v>
      </c>
      <c r="E7" s="2">
        <v>400000</v>
      </c>
      <c r="F7" s="2">
        <v>250000</v>
      </c>
      <c r="G7" s="2">
        <v>300000</v>
      </c>
      <c r="H7" s="2">
        <v>100000</v>
      </c>
      <c r="I7" s="2">
        <f t="shared" si="0"/>
        <v>2000000</v>
      </c>
      <c r="J7" s="2">
        <f t="shared" si="2"/>
        <v>7850000</v>
      </c>
      <c r="P7" s="1">
        <f t="shared" si="4"/>
        <v>42261</v>
      </c>
      <c r="Q7" s="1">
        <f t="shared" si="5"/>
        <v>42266</v>
      </c>
      <c r="S7" s="3">
        <v>299999.98</v>
      </c>
      <c r="U7">
        <v>6</v>
      </c>
      <c r="V7">
        <v>7800000</v>
      </c>
    </row>
    <row r="8" spans="1:22" x14ac:dyDescent="0.25">
      <c r="A8">
        <v>7</v>
      </c>
      <c r="B8" s="2">
        <v>500000</v>
      </c>
      <c r="C8" s="2">
        <v>200000</v>
      </c>
      <c r="D8" s="2">
        <v>300000</v>
      </c>
      <c r="E8" s="2">
        <v>150000</v>
      </c>
      <c r="I8" s="2">
        <f t="shared" si="0"/>
        <v>1150000</v>
      </c>
      <c r="J8" s="2">
        <f t="shared" si="2"/>
        <v>9000000</v>
      </c>
      <c r="P8" s="1">
        <f t="shared" si="4"/>
        <v>42268</v>
      </c>
      <c r="Q8" s="1">
        <f t="shared" si="5"/>
        <v>42273</v>
      </c>
      <c r="S8" s="3">
        <v>1949999.98</v>
      </c>
      <c r="U8">
        <v>7</v>
      </c>
      <c r="V8">
        <v>8950000</v>
      </c>
    </row>
    <row r="9" spans="1:22" x14ac:dyDescent="0.25">
      <c r="A9">
        <v>8</v>
      </c>
      <c r="B9" s="2">
        <v>200000</v>
      </c>
      <c r="C9" s="2">
        <v>100000</v>
      </c>
      <c r="D9" s="2">
        <v>300000</v>
      </c>
      <c r="E9" s="2">
        <v>400000</v>
      </c>
      <c r="F9" s="2">
        <v>350000</v>
      </c>
      <c r="I9" s="2">
        <f t="shared" si="0"/>
        <v>1350000</v>
      </c>
      <c r="J9" s="2">
        <f t="shared" si="2"/>
        <v>10350000</v>
      </c>
      <c r="P9" s="1">
        <f t="shared" si="4"/>
        <v>42275</v>
      </c>
      <c r="Q9" s="1">
        <f t="shared" si="5"/>
        <v>42280</v>
      </c>
      <c r="S9" s="3">
        <v>1099999.96</v>
      </c>
      <c r="U9">
        <v>8</v>
      </c>
      <c r="V9">
        <v>10300000</v>
      </c>
    </row>
    <row r="10" spans="1:22" x14ac:dyDescent="0.25">
      <c r="A10">
        <v>9</v>
      </c>
      <c r="B10" s="2">
        <v>100000</v>
      </c>
      <c r="C10" s="2">
        <v>50000</v>
      </c>
      <c r="D10" s="2">
        <v>50000</v>
      </c>
      <c r="E10" s="2">
        <v>400000</v>
      </c>
      <c r="F10" s="2">
        <v>300000</v>
      </c>
      <c r="G10" s="2">
        <v>300000</v>
      </c>
      <c r="I10" s="2">
        <f t="shared" si="0"/>
        <v>1200000</v>
      </c>
      <c r="J10" s="2">
        <f t="shared" si="2"/>
        <v>11550000</v>
      </c>
      <c r="P10" s="1">
        <f t="shared" si="4"/>
        <v>42282</v>
      </c>
      <c r="Q10" s="1">
        <f t="shared" si="5"/>
        <v>42287</v>
      </c>
      <c r="S10" s="3">
        <v>2149999.98</v>
      </c>
      <c r="U10">
        <v>9</v>
      </c>
      <c r="V10">
        <v>11500000</v>
      </c>
    </row>
    <row r="11" spans="1:22" x14ac:dyDescent="0.25">
      <c r="A11">
        <v>10</v>
      </c>
      <c r="B11" s="2">
        <v>500000</v>
      </c>
      <c r="C11" s="2">
        <v>500000</v>
      </c>
      <c r="D11" s="2">
        <v>200000</v>
      </c>
      <c r="E11" s="2">
        <v>300000</v>
      </c>
      <c r="F11" s="2">
        <v>50000</v>
      </c>
      <c r="I11" s="2">
        <f t="shared" si="0"/>
        <v>1550000</v>
      </c>
      <c r="J11" s="2">
        <f t="shared" si="2"/>
        <v>13100000</v>
      </c>
      <c r="P11" s="1">
        <f t="shared" si="4"/>
        <v>42289</v>
      </c>
      <c r="Q11" s="1">
        <f t="shared" si="5"/>
        <v>42294</v>
      </c>
      <c r="S11" s="3">
        <v>1899999.94</v>
      </c>
      <c r="U11">
        <v>10</v>
      </c>
      <c r="V11">
        <v>13050000</v>
      </c>
    </row>
    <row r="12" spans="1:22" x14ac:dyDescent="0.25">
      <c r="A12">
        <v>11</v>
      </c>
      <c r="B12" s="2">
        <v>500000</v>
      </c>
      <c r="C12" s="2">
        <v>500000</v>
      </c>
      <c r="D12" s="2">
        <v>100000</v>
      </c>
      <c r="I12" s="2">
        <f t="shared" si="0"/>
        <v>1100000</v>
      </c>
      <c r="J12" s="2">
        <f t="shared" si="2"/>
        <v>14200000</v>
      </c>
      <c r="P12" s="1">
        <f t="shared" si="4"/>
        <v>42296</v>
      </c>
      <c r="Q12" s="1">
        <f t="shared" si="5"/>
        <v>42301</v>
      </c>
      <c r="U12">
        <v>11</v>
      </c>
      <c r="V12">
        <v>14150000</v>
      </c>
    </row>
    <row r="13" spans="1:22" x14ac:dyDescent="0.25">
      <c r="A13">
        <v>12</v>
      </c>
      <c r="B13" s="2">
        <v>400000</v>
      </c>
      <c r="C13" s="2">
        <v>200000</v>
      </c>
      <c r="D13" s="2">
        <v>150000</v>
      </c>
      <c r="E13" s="2">
        <v>100000</v>
      </c>
      <c r="F13" s="2">
        <v>200000</v>
      </c>
      <c r="I13" s="2">
        <f t="shared" si="0"/>
        <v>1050000</v>
      </c>
      <c r="J13" s="2">
        <f t="shared" si="2"/>
        <v>15250000</v>
      </c>
      <c r="P13" s="1">
        <f t="shared" si="4"/>
        <v>42303</v>
      </c>
      <c r="Q13" s="1">
        <f t="shared" si="5"/>
        <v>42308</v>
      </c>
      <c r="U13">
        <v>12</v>
      </c>
      <c r="V13">
        <v>15200000</v>
      </c>
    </row>
    <row r="14" spans="1:22" x14ac:dyDescent="0.25">
      <c r="A14">
        <v>13</v>
      </c>
      <c r="B14" s="2">
        <v>100000</v>
      </c>
      <c r="C14" s="2">
        <v>300000</v>
      </c>
      <c r="D14" s="2">
        <v>350000</v>
      </c>
      <c r="E14" s="2">
        <v>200000</v>
      </c>
      <c r="I14" s="2">
        <f t="shared" si="0"/>
        <v>950000</v>
      </c>
      <c r="J14" s="2">
        <f t="shared" si="2"/>
        <v>16200000</v>
      </c>
      <c r="P14" s="1">
        <f t="shared" si="4"/>
        <v>42310</v>
      </c>
      <c r="Q14" s="1">
        <f t="shared" si="5"/>
        <v>42315</v>
      </c>
      <c r="U14">
        <v>13</v>
      </c>
      <c r="V14">
        <v>16150000</v>
      </c>
    </row>
    <row r="15" spans="1:22" x14ac:dyDescent="0.25">
      <c r="A15">
        <v>14</v>
      </c>
      <c r="B15" s="2">
        <v>150000</v>
      </c>
      <c r="C15" s="2">
        <v>300000</v>
      </c>
      <c r="I15" s="2">
        <f t="shared" si="0"/>
        <v>450000</v>
      </c>
      <c r="J15" s="2">
        <f t="shared" si="2"/>
        <v>16650000</v>
      </c>
      <c r="P15" s="1">
        <f t="shared" si="4"/>
        <v>42317</v>
      </c>
      <c r="Q15" s="1">
        <f t="shared" si="5"/>
        <v>42322</v>
      </c>
      <c r="U15">
        <v>14</v>
      </c>
      <c r="V15">
        <v>16600000</v>
      </c>
    </row>
    <row r="16" spans="1:22" x14ac:dyDescent="0.25">
      <c r="A16">
        <v>15</v>
      </c>
      <c r="B16" s="2">
        <v>500000</v>
      </c>
      <c r="I16" s="2">
        <f t="shared" si="0"/>
        <v>500000</v>
      </c>
      <c r="J16" s="2">
        <f t="shared" si="2"/>
        <v>17150000</v>
      </c>
      <c r="P16" s="1">
        <f t="shared" si="4"/>
        <v>42324</v>
      </c>
      <c r="Q16" s="1">
        <f t="shared" si="5"/>
        <v>42329</v>
      </c>
      <c r="U16">
        <v>15</v>
      </c>
      <c r="V16">
        <v>17100000</v>
      </c>
    </row>
    <row r="17" spans="1:22" x14ac:dyDescent="0.25">
      <c r="A17">
        <v>16</v>
      </c>
      <c r="B17" s="2">
        <v>400000</v>
      </c>
      <c r="C17" s="2">
        <v>100000</v>
      </c>
      <c r="I17" s="2">
        <f t="shared" si="0"/>
        <v>500000</v>
      </c>
      <c r="J17" s="2">
        <f t="shared" si="2"/>
        <v>17650000</v>
      </c>
      <c r="P17" s="1">
        <f t="shared" si="4"/>
        <v>42331</v>
      </c>
      <c r="Q17" s="1">
        <f t="shared" si="5"/>
        <v>42336</v>
      </c>
      <c r="U17">
        <v>16</v>
      </c>
      <c r="V17">
        <v>17600000</v>
      </c>
    </row>
    <row r="18" spans="1:22" x14ac:dyDescent="0.25">
      <c r="A18">
        <v>17</v>
      </c>
      <c r="B18" s="2">
        <v>500000</v>
      </c>
      <c r="I18" s="2">
        <f t="shared" si="0"/>
        <v>500000</v>
      </c>
      <c r="J18" s="2">
        <f t="shared" si="2"/>
        <v>18150000</v>
      </c>
      <c r="P18" s="1">
        <f t="shared" si="4"/>
        <v>42338</v>
      </c>
      <c r="Q18" s="1">
        <f t="shared" si="5"/>
        <v>42343</v>
      </c>
      <c r="U18">
        <v>17</v>
      </c>
      <c r="V18">
        <v>18100000</v>
      </c>
    </row>
    <row r="19" spans="1:22" x14ac:dyDescent="0.25">
      <c r="A19">
        <v>18</v>
      </c>
      <c r="B19" s="2">
        <v>200000</v>
      </c>
      <c r="C19" s="2">
        <v>150000</v>
      </c>
      <c r="D19" s="2">
        <v>200000</v>
      </c>
      <c r="I19" s="2">
        <f t="shared" si="0"/>
        <v>550000</v>
      </c>
      <c r="J19" s="2">
        <f t="shared" si="2"/>
        <v>18700000</v>
      </c>
      <c r="P19" s="1">
        <f t="shared" si="4"/>
        <v>42345</v>
      </c>
      <c r="Q19" s="1">
        <f t="shared" si="5"/>
        <v>42350</v>
      </c>
      <c r="U19">
        <v>18</v>
      </c>
      <c r="V19">
        <v>18650000</v>
      </c>
    </row>
    <row r="20" spans="1:22" x14ac:dyDescent="0.25">
      <c r="A20">
        <v>19</v>
      </c>
      <c r="B20" s="2">
        <v>200000</v>
      </c>
      <c r="C20" s="2">
        <v>200000</v>
      </c>
      <c r="I20" s="2">
        <f t="shared" si="0"/>
        <v>400000</v>
      </c>
      <c r="J20" s="2">
        <f t="shared" si="2"/>
        <v>19100000</v>
      </c>
      <c r="P20" s="1">
        <f t="shared" si="4"/>
        <v>42352</v>
      </c>
      <c r="Q20" s="1">
        <f t="shared" si="5"/>
        <v>42357</v>
      </c>
      <c r="U20">
        <v>19</v>
      </c>
      <c r="V20">
        <v>19050000</v>
      </c>
    </row>
    <row r="21" spans="1:22" x14ac:dyDescent="0.25">
      <c r="P21" s="1"/>
      <c r="Q21" s="1"/>
    </row>
    <row r="22" spans="1:22" x14ac:dyDescent="0.25">
      <c r="P22" s="1"/>
      <c r="Q22" s="1"/>
    </row>
    <row r="23" spans="1:22" x14ac:dyDescent="0.25">
      <c r="P23" s="1"/>
      <c r="Q23" s="1"/>
    </row>
    <row r="24" spans="1:22" x14ac:dyDescent="0.25">
      <c r="P24" s="1"/>
      <c r="Q24" s="1"/>
    </row>
    <row r="25" spans="1:22" x14ac:dyDescent="0.25">
      <c r="P25" s="1"/>
      <c r="Q25" s="1"/>
    </row>
    <row r="26" spans="1:22" x14ac:dyDescent="0.25">
      <c r="P26" s="1"/>
      <c r="Q26" s="1"/>
    </row>
    <row r="27" spans="1:22" x14ac:dyDescent="0.25">
      <c r="P27" s="1"/>
      <c r="Q27" s="1"/>
    </row>
    <row r="28" spans="1:22" x14ac:dyDescent="0.25">
      <c r="P28" s="1"/>
      <c r="Q2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75" zoomScaleNormal="75" workbookViewId="0">
      <selection activeCell="Z16" sqref="Z16"/>
    </sheetView>
  </sheetViews>
  <sheetFormatPr defaultColWidth="11.42578125" defaultRowHeight="15" x14ac:dyDescent="0.25"/>
  <cols>
    <col min="2" max="2" width="16.7109375" customWidth="1"/>
    <col min="3" max="3" width="16.85546875" customWidth="1"/>
    <col min="4" max="4" width="15" customWidth="1"/>
    <col min="5" max="5" width="16.140625" customWidth="1"/>
    <col min="6" max="6" width="18.28515625" customWidth="1"/>
    <col min="7" max="7" width="14.42578125" customWidth="1"/>
    <col min="8" max="8" width="15.5703125" customWidth="1"/>
    <col min="9" max="9" width="15.85546875" customWidth="1"/>
    <col min="10" max="10" width="16.85546875" customWidth="1"/>
    <col min="11" max="11" width="19.7109375" customWidth="1"/>
    <col min="12" max="12" width="18.140625" customWidth="1"/>
    <col min="13" max="13" width="18.28515625" customWidth="1"/>
    <col min="15" max="15" width="17" customWidth="1"/>
    <col min="16" max="16" width="15.5703125" customWidth="1"/>
    <col min="17" max="17" width="16.85546875" customWidth="1"/>
    <col min="19" max="20" width="14.28515625" customWidth="1"/>
    <col min="21" max="16384" width="11.42578125" style="19"/>
  </cols>
  <sheetData>
    <row r="1" spans="1:4" x14ac:dyDescent="0.25">
      <c r="A1" t="s">
        <v>0</v>
      </c>
      <c r="B1" t="s">
        <v>1</v>
      </c>
      <c r="C1" t="s">
        <v>52</v>
      </c>
    </row>
    <row r="2" spans="1:4" x14ac:dyDescent="0.25">
      <c r="A2">
        <v>0</v>
      </c>
      <c r="B2">
        <v>0</v>
      </c>
      <c r="C2">
        <v>0</v>
      </c>
    </row>
    <row r="3" spans="1:4" x14ac:dyDescent="0.25">
      <c r="A3">
        <v>1</v>
      </c>
      <c r="B3">
        <v>600000</v>
      </c>
      <c r="C3" s="2">
        <v>600000</v>
      </c>
    </row>
    <row r="4" spans="1:4" x14ac:dyDescent="0.25">
      <c r="A4">
        <v>2</v>
      </c>
      <c r="B4">
        <v>1600000</v>
      </c>
      <c r="C4" s="2">
        <v>1600000</v>
      </c>
    </row>
    <row r="5" spans="1:4" x14ac:dyDescent="0.25">
      <c r="A5">
        <v>3</v>
      </c>
      <c r="B5">
        <v>2700000</v>
      </c>
      <c r="C5" s="2">
        <v>2300000</v>
      </c>
    </row>
    <row r="6" spans="1:4" x14ac:dyDescent="0.25">
      <c r="A6">
        <v>4</v>
      </c>
      <c r="B6">
        <v>4200000</v>
      </c>
      <c r="C6" s="2">
        <v>2450000</v>
      </c>
      <c r="D6" s="2">
        <v>2150000</v>
      </c>
    </row>
    <row r="7" spans="1:4" x14ac:dyDescent="0.25">
      <c r="A7">
        <v>5</v>
      </c>
      <c r="B7">
        <v>5850000</v>
      </c>
      <c r="C7" s="2">
        <f>C6+D6</f>
        <v>4600000</v>
      </c>
      <c r="D7" s="2">
        <v>2550000</v>
      </c>
    </row>
    <row r="8" spans="1:4" x14ac:dyDescent="0.25">
      <c r="A8">
        <v>6</v>
      </c>
      <c r="B8">
        <v>7850000</v>
      </c>
      <c r="C8" s="2">
        <f>C7+D7</f>
        <v>7150000</v>
      </c>
      <c r="D8" s="2">
        <v>1200000</v>
      </c>
    </row>
    <row r="9" spans="1:4" x14ac:dyDescent="0.25">
      <c r="A9">
        <v>7</v>
      </c>
      <c r="B9">
        <v>9000000</v>
      </c>
      <c r="C9" s="2">
        <f>C8+D8</f>
        <v>8350000</v>
      </c>
      <c r="D9" s="2">
        <v>1350000</v>
      </c>
    </row>
    <row r="10" spans="1:4" x14ac:dyDescent="0.25">
      <c r="A10">
        <v>8</v>
      </c>
      <c r="B10">
        <v>10350000</v>
      </c>
      <c r="C10" s="2">
        <f>C9+D9</f>
        <v>9700000</v>
      </c>
      <c r="D10" s="2">
        <v>1450000</v>
      </c>
    </row>
    <row r="11" spans="1:4" x14ac:dyDescent="0.25">
      <c r="A11">
        <v>9</v>
      </c>
      <c r="B11">
        <v>11550000</v>
      </c>
      <c r="C11" s="2">
        <f>C10+D10</f>
        <v>11150000</v>
      </c>
      <c r="D11" s="2">
        <v>1450000</v>
      </c>
    </row>
    <row r="12" spans="1:4" x14ac:dyDescent="0.25">
      <c r="A12">
        <v>10</v>
      </c>
      <c r="B12">
        <v>13100000</v>
      </c>
      <c r="C12" s="2">
        <f>C11+D11</f>
        <v>12600000</v>
      </c>
      <c r="D12" s="2">
        <v>1050000</v>
      </c>
    </row>
    <row r="13" spans="1:4" x14ac:dyDescent="0.25">
      <c r="A13">
        <v>11</v>
      </c>
      <c r="B13">
        <v>14200000</v>
      </c>
      <c r="C13" s="2">
        <f>C12+D12</f>
        <v>13650000</v>
      </c>
      <c r="D13" s="2">
        <v>1250000</v>
      </c>
    </row>
    <row r="14" spans="1:4" x14ac:dyDescent="0.25">
      <c r="A14">
        <v>12</v>
      </c>
      <c r="B14">
        <v>15250000</v>
      </c>
      <c r="C14" s="2">
        <f>C13+D13</f>
        <v>14900000</v>
      </c>
      <c r="D14" s="2">
        <v>900000</v>
      </c>
    </row>
    <row r="15" spans="1:4" x14ac:dyDescent="0.25">
      <c r="A15">
        <v>13</v>
      </c>
      <c r="B15">
        <v>16200000</v>
      </c>
      <c r="C15" s="2">
        <f>C14+D14</f>
        <v>15800000</v>
      </c>
      <c r="D15" s="2">
        <v>450000</v>
      </c>
    </row>
    <row r="16" spans="1:4" x14ac:dyDescent="0.25">
      <c r="A16">
        <v>14</v>
      </c>
      <c r="B16">
        <v>16650000</v>
      </c>
      <c r="C16" s="2">
        <f>C15+D15</f>
        <v>16250000</v>
      </c>
      <c r="D16" s="2">
        <v>300000</v>
      </c>
    </row>
    <row r="17" spans="1:20" x14ac:dyDescent="0.25">
      <c r="A17">
        <v>15</v>
      </c>
      <c r="B17">
        <v>17150000</v>
      </c>
      <c r="C17" s="2">
        <f>C16+D16</f>
        <v>16550000</v>
      </c>
      <c r="D17" s="2">
        <v>600000</v>
      </c>
    </row>
    <row r="18" spans="1:20" x14ac:dyDescent="0.25">
      <c r="A18">
        <v>16</v>
      </c>
      <c r="B18">
        <v>17650000</v>
      </c>
      <c r="C18" s="2">
        <f>C17+D17</f>
        <v>17150000</v>
      </c>
      <c r="D18" s="2">
        <v>300000</v>
      </c>
    </row>
    <row r="19" spans="1:20" x14ac:dyDescent="0.25">
      <c r="A19">
        <v>17</v>
      </c>
      <c r="B19">
        <v>18150000</v>
      </c>
      <c r="C19" s="2">
        <f>C18+D18</f>
        <v>17450000</v>
      </c>
      <c r="D19" s="2"/>
    </row>
    <row r="20" spans="1:20" x14ac:dyDescent="0.25">
      <c r="A20">
        <v>18</v>
      </c>
      <c r="B20">
        <v>18700000</v>
      </c>
      <c r="D20" s="2"/>
    </row>
    <row r="21" spans="1:20" x14ac:dyDescent="0.25">
      <c r="A21">
        <v>19</v>
      </c>
      <c r="B21">
        <v>19100000</v>
      </c>
      <c r="D21" s="2"/>
    </row>
    <row r="22" spans="1:20" x14ac:dyDescent="0.25">
      <c r="B22">
        <f>B21-750000</f>
        <v>18350000</v>
      </c>
      <c r="D22" s="2"/>
    </row>
    <row r="23" spans="1:20" x14ac:dyDescent="0.25">
      <c r="B23">
        <f>B21-B19</f>
        <v>950000</v>
      </c>
      <c r="D23" s="2"/>
    </row>
    <row r="25" spans="1:20" ht="203.25" customHeight="1" thickBot="1" x14ac:dyDescent="0.3"/>
    <row r="26" spans="1:20" s="23" customFormat="1" ht="16.5" thickTop="1" thickBot="1" x14ac:dyDescent="0.3">
      <c r="A26" s="4" t="s">
        <v>4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  <c r="N26" s="5">
        <v>13</v>
      </c>
      <c r="O26" s="5">
        <v>14</v>
      </c>
      <c r="P26" s="5">
        <v>15</v>
      </c>
      <c r="Q26" s="5">
        <v>16</v>
      </c>
      <c r="R26" s="5">
        <v>17</v>
      </c>
      <c r="S26" s="5">
        <v>18</v>
      </c>
      <c r="T26" s="20">
        <v>19</v>
      </c>
    </row>
    <row r="27" spans="1:20" s="24" customFormat="1" ht="45" customHeight="1" thickBot="1" x14ac:dyDescent="0.3">
      <c r="A27" s="6" t="s">
        <v>5</v>
      </c>
      <c r="B27" s="7" t="s">
        <v>13</v>
      </c>
      <c r="C27" s="7" t="s">
        <v>14</v>
      </c>
      <c r="D27" s="7" t="s">
        <v>15</v>
      </c>
      <c r="E27" s="7" t="s">
        <v>21</v>
      </c>
      <c r="F27" s="7" t="s">
        <v>21</v>
      </c>
      <c r="G27" s="7" t="s">
        <v>21</v>
      </c>
      <c r="H27" s="7" t="s">
        <v>21</v>
      </c>
      <c r="I27" s="7" t="s">
        <v>32</v>
      </c>
      <c r="J27" s="7" t="s">
        <v>32</v>
      </c>
      <c r="K27" s="7" t="s">
        <v>32</v>
      </c>
      <c r="L27" s="7" t="s">
        <v>32</v>
      </c>
      <c r="M27" s="7" t="s">
        <v>32</v>
      </c>
      <c r="N27" s="7" t="s">
        <v>32</v>
      </c>
      <c r="O27" s="7" t="s">
        <v>22</v>
      </c>
      <c r="P27" s="7" t="s">
        <v>22</v>
      </c>
      <c r="Q27" s="7" t="s">
        <v>22</v>
      </c>
      <c r="R27" s="7" t="s">
        <v>22</v>
      </c>
      <c r="S27" s="7" t="s">
        <v>51</v>
      </c>
      <c r="T27" s="7" t="s">
        <v>51</v>
      </c>
    </row>
    <row r="28" spans="1:20" s="24" customFormat="1" ht="45.75" customHeight="1" thickBot="1" x14ac:dyDescent="0.3">
      <c r="A28" s="8"/>
      <c r="B28" s="9" t="s">
        <v>6</v>
      </c>
      <c r="C28" s="8"/>
      <c r="D28" s="10" t="s">
        <v>11</v>
      </c>
      <c r="E28" s="37" t="s">
        <v>18</v>
      </c>
      <c r="F28" s="38"/>
      <c r="G28" s="39"/>
      <c r="H28" s="8"/>
      <c r="I28" s="40" t="s">
        <v>31</v>
      </c>
      <c r="J28" s="40" t="s">
        <v>34</v>
      </c>
      <c r="K28" s="41" t="s">
        <v>16</v>
      </c>
      <c r="L28" s="8"/>
      <c r="M28" s="41" t="s">
        <v>40</v>
      </c>
      <c r="N28" s="41" t="s">
        <v>44</v>
      </c>
      <c r="O28" s="37" t="s">
        <v>46</v>
      </c>
      <c r="P28" s="38"/>
      <c r="Q28" s="39"/>
      <c r="R28" s="8"/>
      <c r="S28" s="13" t="s">
        <v>48</v>
      </c>
      <c r="T28" s="14"/>
    </row>
    <row r="29" spans="1:20" s="24" customFormat="1" ht="15.75" thickBot="1" x14ac:dyDescent="0.3">
      <c r="A29" s="11"/>
      <c r="B29" s="11">
        <v>250000</v>
      </c>
      <c r="C29" s="11"/>
      <c r="D29" s="11">
        <v>400000</v>
      </c>
      <c r="E29" s="26">
        <v>1100000</v>
      </c>
      <c r="F29" s="31"/>
      <c r="G29" s="27"/>
      <c r="H29" s="11"/>
      <c r="I29" s="11">
        <v>300000</v>
      </c>
      <c r="J29" s="11">
        <v>50000</v>
      </c>
      <c r="K29" s="11">
        <v>300000</v>
      </c>
      <c r="L29" s="11"/>
      <c r="M29" s="11">
        <v>150000</v>
      </c>
      <c r="N29" s="11">
        <v>350000</v>
      </c>
      <c r="O29" s="26">
        <v>1200000</v>
      </c>
      <c r="P29" s="31"/>
      <c r="Q29" s="27"/>
      <c r="R29" s="11"/>
      <c r="S29" s="11">
        <v>150000</v>
      </c>
      <c r="T29" s="12"/>
    </row>
    <row r="30" spans="1:20" s="24" customFormat="1" ht="45.75" customHeight="1" thickBot="1" x14ac:dyDescent="0.3">
      <c r="A30" s="8"/>
      <c r="B30" s="9" t="s">
        <v>7</v>
      </c>
      <c r="C30" s="8"/>
      <c r="D30" s="40" t="s">
        <v>12</v>
      </c>
      <c r="E30" s="40" t="s">
        <v>19</v>
      </c>
      <c r="F30" s="41" t="s">
        <v>27</v>
      </c>
      <c r="G30" s="40" t="s">
        <v>20</v>
      </c>
      <c r="H30" s="8"/>
      <c r="I30" s="37" t="s">
        <v>33</v>
      </c>
      <c r="J30" s="39"/>
      <c r="K30" s="37" t="s">
        <v>43</v>
      </c>
      <c r="L30" s="39"/>
      <c r="M30" s="37" t="s">
        <v>17</v>
      </c>
      <c r="N30" s="39"/>
      <c r="O30" s="8"/>
      <c r="P30" s="8"/>
      <c r="Q30" s="28" t="s">
        <v>47</v>
      </c>
      <c r="R30" s="30"/>
      <c r="S30" s="29"/>
      <c r="T30" s="14"/>
    </row>
    <row r="31" spans="1:20" s="24" customFormat="1" ht="15.75" thickBot="1" x14ac:dyDescent="0.3">
      <c r="A31" s="11"/>
      <c r="B31" s="11">
        <v>149999.99</v>
      </c>
      <c r="C31" s="11"/>
      <c r="D31" s="11">
        <v>300000</v>
      </c>
      <c r="E31" s="11">
        <v>400000</v>
      </c>
      <c r="F31" s="11">
        <v>50000</v>
      </c>
      <c r="G31" s="11">
        <v>350000</v>
      </c>
      <c r="H31" s="11"/>
      <c r="I31" s="26">
        <v>500000</v>
      </c>
      <c r="J31" s="27"/>
      <c r="K31" s="26">
        <v>600000</v>
      </c>
      <c r="L31" s="27"/>
      <c r="M31" s="26">
        <v>200000</v>
      </c>
      <c r="N31" s="27"/>
      <c r="O31" s="11"/>
      <c r="P31" s="11"/>
      <c r="Q31" s="26">
        <v>800000</v>
      </c>
      <c r="R31" s="31"/>
      <c r="S31" s="27"/>
      <c r="T31" s="12"/>
    </row>
    <row r="32" spans="1:20" s="24" customFormat="1" ht="32.25" customHeight="1" thickBot="1" x14ac:dyDescent="0.3">
      <c r="A32" s="8"/>
      <c r="B32" s="25" t="s">
        <v>8</v>
      </c>
      <c r="C32" s="25"/>
      <c r="D32" s="25" t="s">
        <v>16</v>
      </c>
      <c r="E32" s="25"/>
      <c r="F32" s="41" t="s">
        <v>26</v>
      </c>
      <c r="G32" s="28" t="s">
        <v>23</v>
      </c>
      <c r="H32" s="29"/>
      <c r="I32" s="40" t="s">
        <v>41</v>
      </c>
      <c r="J32" s="40" t="s">
        <v>35</v>
      </c>
      <c r="K32" s="8"/>
      <c r="L32" s="8"/>
      <c r="M32" s="37" t="s">
        <v>42</v>
      </c>
      <c r="N32" s="39"/>
      <c r="O32" s="8"/>
      <c r="P32" s="8"/>
      <c r="Q32" s="8"/>
      <c r="R32" s="8"/>
      <c r="S32" s="28" t="s">
        <v>49</v>
      </c>
      <c r="T32" s="29"/>
    </row>
    <row r="33" spans="1:20" s="24" customFormat="1" ht="15.75" thickBot="1" x14ac:dyDescent="0.3">
      <c r="A33" s="11"/>
      <c r="B33" s="26">
        <v>600000</v>
      </c>
      <c r="C33" s="27"/>
      <c r="D33" s="26">
        <v>200000</v>
      </c>
      <c r="E33" s="27"/>
      <c r="F33" s="11">
        <v>100000</v>
      </c>
      <c r="G33" s="26">
        <v>600000</v>
      </c>
      <c r="H33" s="27"/>
      <c r="I33" s="11">
        <v>350000</v>
      </c>
      <c r="J33" s="11">
        <v>50000</v>
      </c>
      <c r="K33" s="11"/>
      <c r="L33" s="11"/>
      <c r="M33" s="26">
        <v>500000</v>
      </c>
      <c r="N33" s="27"/>
      <c r="O33" s="11"/>
      <c r="P33" s="11"/>
      <c r="Q33" s="11"/>
      <c r="R33" s="11"/>
      <c r="S33" s="26">
        <v>400000</v>
      </c>
      <c r="T33" s="27"/>
    </row>
    <row r="34" spans="1:20" s="24" customFormat="1" ht="53.25" customHeight="1" thickBot="1" x14ac:dyDescent="0.3">
      <c r="A34" s="8"/>
      <c r="B34" s="8"/>
      <c r="C34" s="10" t="s">
        <v>9</v>
      </c>
      <c r="D34" s="10" t="s">
        <v>17</v>
      </c>
      <c r="E34" s="37" t="s">
        <v>24</v>
      </c>
      <c r="F34" s="39"/>
      <c r="G34" s="41" t="s">
        <v>28</v>
      </c>
      <c r="H34" s="8"/>
      <c r="I34" s="8"/>
      <c r="J34" s="37" t="s">
        <v>37</v>
      </c>
      <c r="K34" s="38"/>
      <c r="L34" s="38"/>
      <c r="M34" s="39"/>
      <c r="N34" s="37" t="s">
        <v>45</v>
      </c>
      <c r="O34" s="39"/>
      <c r="P34" s="8"/>
      <c r="Q34" s="8"/>
      <c r="R34" s="8"/>
      <c r="S34" s="8"/>
      <c r="T34" s="21" t="s">
        <v>50</v>
      </c>
    </row>
    <row r="35" spans="1:20" s="24" customFormat="1" ht="15.75" thickBot="1" x14ac:dyDescent="0.3">
      <c r="A35" s="11"/>
      <c r="B35" s="11"/>
      <c r="C35" s="11">
        <v>300000</v>
      </c>
      <c r="D35" s="11">
        <v>50000</v>
      </c>
      <c r="E35" s="26">
        <v>500000</v>
      </c>
      <c r="F35" s="27"/>
      <c r="G35" s="11">
        <v>300000</v>
      </c>
      <c r="H35" s="11"/>
      <c r="I35" s="11"/>
      <c r="J35" s="26">
        <v>1800000</v>
      </c>
      <c r="K35" s="31"/>
      <c r="L35" s="31"/>
      <c r="M35" s="27"/>
      <c r="N35" s="26">
        <v>350000</v>
      </c>
      <c r="O35" s="27"/>
      <c r="P35" s="11"/>
      <c r="Q35" s="11"/>
      <c r="R35" s="11"/>
      <c r="S35" s="11"/>
      <c r="T35" s="12">
        <v>200000</v>
      </c>
    </row>
    <row r="36" spans="1:20" s="24" customFormat="1" ht="48" customHeight="1" thickBot="1" x14ac:dyDescent="0.3">
      <c r="A36" s="8"/>
      <c r="B36" s="8"/>
      <c r="C36" s="25" t="s">
        <v>10</v>
      </c>
      <c r="D36" s="25"/>
      <c r="E36" s="8"/>
      <c r="F36" s="37" t="s">
        <v>25</v>
      </c>
      <c r="G36" s="39"/>
      <c r="H36" s="8"/>
      <c r="I36" s="8"/>
      <c r="J36" s="37" t="s">
        <v>38</v>
      </c>
      <c r="K36" s="38"/>
      <c r="L36" s="38"/>
      <c r="M36" s="39"/>
      <c r="N36" s="8"/>
      <c r="O36" s="8"/>
      <c r="P36" s="8"/>
      <c r="Q36" s="8"/>
      <c r="R36" s="8"/>
      <c r="S36" s="8"/>
      <c r="T36" s="14"/>
    </row>
    <row r="37" spans="1:20" s="24" customFormat="1" ht="15.75" thickBot="1" x14ac:dyDescent="0.3">
      <c r="A37" s="11"/>
      <c r="B37" s="11"/>
      <c r="C37" s="26">
        <v>600000</v>
      </c>
      <c r="D37" s="27"/>
      <c r="E37" s="11"/>
      <c r="F37" s="26">
        <v>350000</v>
      </c>
      <c r="G37" s="27"/>
      <c r="H37" s="11"/>
      <c r="I37" s="11"/>
      <c r="J37" s="26">
        <v>1500000</v>
      </c>
      <c r="K37" s="31"/>
      <c r="L37" s="31"/>
      <c r="M37" s="27"/>
      <c r="N37" s="11"/>
      <c r="O37" s="11"/>
      <c r="P37" s="11"/>
      <c r="Q37" s="11"/>
      <c r="R37" s="11"/>
      <c r="S37" s="11"/>
      <c r="T37" s="12"/>
    </row>
    <row r="38" spans="1:20" s="24" customFormat="1" ht="45" customHeight="1" thickBot="1" x14ac:dyDescent="0.3">
      <c r="A38" s="6"/>
      <c r="B38" s="7"/>
      <c r="C38" s="7"/>
      <c r="D38" s="7"/>
      <c r="E38" s="7"/>
      <c r="F38" s="41" t="s">
        <v>30</v>
      </c>
      <c r="G38" s="42" t="s">
        <v>29</v>
      </c>
      <c r="H38" s="43"/>
      <c r="I38" s="7"/>
      <c r="J38" s="42" t="s">
        <v>39</v>
      </c>
      <c r="K38" s="43"/>
      <c r="L38" s="7"/>
      <c r="M38" s="7"/>
      <c r="N38" s="7"/>
      <c r="O38" s="7"/>
      <c r="P38" s="7"/>
      <c r="Q38" s="7"/>
      <c r="R38" s="7"/>
      <c r="S38" s="7"/>
      <c r="T38" s="14"/>
    </row>
    <row r="39" spans="1:20" s="24" customFormat="1" ht="18.75" customHeight="1" thickBot="1" x14ac:dyDescent="0.3">
      <c r="A39" s="17"/>
      <c r="B39" s="18"/>
      <c r="C39" s="18"/>
      <c r="D39" s="18"/>
      <c r="E39" s="18"/>
      <c r="F39" s="11">
        <v>250000</v>
      </c>
      <c r="G39" s="26">
        <v>250000</v>
      </c>
      <c r="H39" s="27"/>
      <c r="I39" s="18"/>
      <c r="J39" s="35">
        <v>500000</v>
      </c>
      <c r="K39" s="36"/>
      <c r="L39" s="18"/>
      <c r="M39" s="18"/>
      <c r="N39" s="18"/>
      <c r="O39" s="18"/>
      <c r="P39" s="18"/>
      <c r="Q39" s="18"/>
      <c r="R39" s="18"/>
      <c r="S39" s="18"/>
      <c r="T39" s="12"/>
    </row>
    <row r="40" spans="1:20" s="24" customFormat="1" ht="45" customHeight="1" thickBot="1" x14ac:dyDescent="0.3">
      <c r="A40" s="6"/>
      <c r="B40" s="7"/>
      <c r="C40" s="7"/>
      <c r="D40" s="7"/>
      <c r="E40" s="42" t="s">
        <v>36</v>
      </c>
      <c r="F40" s="44"/>
      <c r="G40" s="44"/>
      <c r="H40" s="44"/>
      <c r="I40" s="43"/>
      <c r="J40" s="7"/>
      <c r="K40" s="7"/>
      <c r="L40" s="7"/>
      <c r="M40" s="7"/>
      <c r="N40" s="7"/>
      <c r="O40" s="7"/>
      <c r="P40" s="7"/>
      <c r="Q40" s="7"/>
      <c r="R40" s="7"/>
      <c r="S40" s="7"/>
      <c r="T40" s="14"/>
    </row>
    <row r="41" spans="1:20" s="24" customFormat="1" ht="18.75" customHeight="1" thickBot="1" x14ac:dyDescent="0.3">
      <c r="A41" s="15"/>
      <c r="B41" s="16"/>
      <c r="C41" s="16"/>
      <c r="D41" s="16"/>
      <c r="E41" s="32">
        <v>1800000</v>
      </c>
      <c r="F41" s="33"/>
      <c r="G41" s="33"/>
      <c r="H41" s="33"/>
      <c r="I41" s="34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22"/>
    </row>
    <row r="43" spans="1:20" hidden="1" x14ac:dyDescent="0.25">
      <c r="E43" s="2"/>
      <c r="F43" s="2">
        <v>350000</v>
      </c>
      <c r="G43" s="2">
        <v>350000</v>
      </c>
      <c r="H43" s="2"/>
      <c r="I43" s="2">
        <v>300000</v>
      </c>
      <c r="J43" s="2">
        <v>50000</v>
      </c>
      <c r="K43" s="2">
        <v>300000</v>
      </c>
      <c r="L43" s="2"/>
      <c r="M43" s="2">
        <v>150000</v>
      </c>
      <c r="N43" s="2">
        <v>350000</v>
      </c>
      <c r="O43" s="2">
        <v>300000</v>
      </c>
      <c r="P43" s="2">
        <v>300000</v>
      </c>
      <c r="Q43" s="2">
        <v>300000</v>
      </c>
      <c r="R43" s="2"/>
      <c r="S43" s="2">
        <v>150000</v>
      </c>
      <c r="T43" s="2"/>
    </row>
    <row r="44" spans="1:20" hidden="1" x14ac:dyDescent="0.25">
      <c r="E44" s="2"/>
      <c r="F44" s="2">
        <v>50000</v>
      </c>
      <c r="G44" s="2">
        <v>350000</v>
      </c>
      <c r="H44" s="2"/>
      <c r="I44" s="2">
        <v>250000</v>
      </c>
      <c r="J44" s="2">
        <v>250000</v>
      </c>
      <c r="K44" s="2">
        <v>300000</v>
      </c>
      <c r="L44" s="2">
        <v>300000</v>
      </c>
      <c r="M44" s="2">
        <v>100000</v>
      </c>
      <c r="N44" s="2">
        <v>100000</v>
      </c>
      <c r="O44" s="2"/>
      <c r="P44" s="2"/>
      <c r="Q44" s="2">
        <v>300000</v>
      </c>
      <c r="R44" s="2">
        <v>300000</v>
      </c>
      <c r="S44" s="2">
        <v>200000</v>
      </c>
      <c r="T44" s="2"/>
    </row>
    <row r="45" spans="1:20" hidden="1" x14ac:dyDescent="0.25">
      <c r="E45" s="2">
        <f>450000</f>
        <v>450000</v>
      </c>
      <c r="F45" s="2">
        <v>100000</v>
      </c>
      <c r="G45" s="2">
        <v>300000</v>
      </c>
      <c r="H45" s="2"/>
      <c r="I45" s="2">
        <v>350000</v>
      </c>
      <c r="J45" s="2">
        <v>50000</v>
      </c>
      <c r="K45" s="2"/>
      <c r="L45" s="2"/>
      <c r="M45" s="2">
        <v>250000</v>
      </c>
      <c r="N45" s="2">
        <v>250000</v>
      </c>
      <c r="O45" s="2"/>
      <c r="P45" s="2"/>
      <c r="Q45" s="2"/>
      <c r="R45" s="2"/>
      <c r="S45" s="2">
        <v>200000</v>
      </c>
      <c r="T45" s="2"/>
    </row>
    <row r="46" spans="1:20" hidden="1" x14ac:dyDescent="0.25">
      <c r="E46" s="2">
        <v>250000</v>
      </c>
      <c r="F46" s="2">
        <v>250000</v>
      </c>
      <c r="G46" s="2">
        <v>300000</v>
      </c>
      <c r="H46" s="2">
        <v>300000</v>
      </c>
      <c r="I46" s="2"/>
      <c r="J46" s="2">
        <v>450000</v>
      </c>
      <c r="K46" s="2">
        <v>450000</v>
      </c>
      <c r="L46" s="2">
        <v>450000</v>
      </c>
      <c r="M46" s="2">
        <v>450000</v>
      </c>
      <c r="N46" s="2">
        <v>200000</v>
      </c>
      <c r="O46" s="2">
        <v>150000</v>
      </c>
      <c r="P46" s="2"/>
      <c r="Q46" s="2"/>
      <c r="R46" s="2"/>
      <c r="S46" s="2"/>
      <c r="T46" s="2"/>
    </row>
    <row r="47" spans="1:20" hidden="1" x14ac:dyDescent="0.25">
      <c r="E47" s="2">
        <v>400000</v>
      </c>
      <c r="F47" s="2">
        <v>200000</v>
      </c>
      <c r="G47" s="2">
        <v>150000</v>
      </c>
      <c r="H47" s="2"/>
      <c r="I47" s="2"/>
      <c r="J47" s="2">
        <v>400000</v>
      </c>
      <c r="K47" s="2">
        <v>400000</v>
      </c>
      <c r="L47" s="2">
        <v>300000</v>
      </c>
      <c r="M47" s="2">
        <v>300000</v>
      </c>
      <c r="N47" s="2"/>
      <c r="O47" s="2"/>
      <c r="P47" s="2"/>
      <c r="Q47" s="2"/>
      <c r="R47" s="2"/>
      <c r="S47" s="2"/>
      <c r="T47" s="2"/>
    </row>
    <row r="48" spans="1:20" hidden="1" x14ac:dyDescent="0.25">
      <c r="E48" s="2">
        <v>350000</v>
      </c>
      <c r="F48" s="2">
        <v>250000</v>
      </c>
      <c r="G48" s="2">
        <v>150000</v>
      </c>
      <c r="H48" s="2"/>
      <c r="I48" s="2"/>
      <c r="J48" s="2">
        <v>250000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5:20" hidden="1" x14ac:dyDescent="0.25">
      <c r="E49" s="2"/>
      <c r="F49" s="2">
        <v>450000</v>
      </c>
      <c r="G49" s="2">
        <v>450000</v>
      </c>
      <c r="H49" s="2">
        <v>450000</v>
      </c>
      <c r="I49" s="2">
        <v>450000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5:20" hidden="1" x14ac:dyDescent="0.25">
      <c r="E50" s="2"/>
      <c r="F50" s="2">
        <v>500000</v>
      </c>
      <c r="G50" s="2">
        <v>500000</v>
      </c>
      <c r="H50" s="2">
        <v>450000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5:20" hidden="1" x14ac:dyDescent="0.25">
      <c r="F51" s="2">
        <f>SUM(F43:F50)</f>
        <v>2150000</v>
      </c>
      <c r="G51" s="2">
        <f>SUM(G43:G50)</f>
        <v>2550000</v>
      </c>
      <c r="H51" s="2">
        <f>SUM(H43:H50)</f>
        <v>1200000</v>
      </c>
      <c r="I51" s="2">
        <f>SUM(I43:I50)</f>
        <v>1350000</v>
      </c>
      <c r="J51" s="2">
        <f>SUM(J43:J50)</f>
        <v>1450000</v>
      </c>
      <c r="K51" s="2">
        <f>SUM(K43:K50)</f>
        <v>1450000</v>
      </c>
      <c r="L51" s="2">
        <f>SUM(L43:L50)</f>
        <v>1050000</v>
      </c>
      <c r="M51" s="2">
        <f>SUM(M43:M50)</f>
        <v>1250000</v>
      </c>
      <c r="N51" s="2">
        <f>SUM(N43:N50)</f>
        <v>900000</v>
      </c>
      <c r="O51" s="2">
        <f>SUM(O43:O50)</f>
        <v>450000</v>
      </c>
      <c r="P51" s="2">
        <f>SUM(P43:P50)</f>
        <v>300000</v>
      </c>
      <c r="Q51" s="2">
        <f>SUM(Q43:Q50)</f>
        <v>600000</v>
      </c>
      <c r="R51" s="2">
        <f>SUM(R43:R50)</f>
        <v>300000</v>
      </c>
    </row>
    <row r="52" spans="5:20" hidden="1" x14ac:dyDescent="0.25">
      <c r="F52" s="2"/>
    </row>
    <row r="53" spans="5:20" hidden="1" x14ac:dyDescent="0.25">
      <c r="F53" s="2"/>
    </row>
    <row r="54" spans="5:20" hidden="1" x14ac:dyDescent="0.25"/>
    <row r="55" spans="5:20" hidden="1" x14ac:dyDescent="0.25"/>
  </sheetData>
  <mergeCells count="40">
    <mergeCell ref="N34:O34"/>
    <mergeCell ref="N35:O35"/>
    <mergeCell ref="O28:Q28"/>
    <mergeCell ref="O29:Q29"/>
    <mergeCell ref="Q30:S30"/>
    <mergeCell ref="Q31:S31"/>
    <mergeCell ref="S32:T32"/>
    <mergeCell ref="S33:T33"/>
    <mergeCell ref="M30:N30"/>
    <mergeCell ref="M31:N31"/>
    <mergeCell ref="M32:N32"/>
    <mergeCell ref="M33:N33"/>
    <mergeCell ref="E41:I41"/>
    <mergeCell ref="J34:M34"/>
    <mergeCell ref="J35:M35"/>
    <mergeCell ref="J36:M36"/>
    <mergeCell ref="J37:M37"/>
    <mergeCell ref="J38:K38"/>
    <mergeCell ref="J39:K39"/>
    <mergeCell ref="G38:H38"/>
    <mergeCell ref="G39:H39"/>
    <mergeCell ref="E40:I40"/>
    <mergeCell ref="E34:F34"/>
    <mergeCell ref="E35:F35"/>
    <mergeCell ref="E28:G28"/>
    <mergeCell ref="E29:G29"/>
    <mergeCell ref="G32:H32"/>
    <mergeCell ref="G33:H33"/>
    <mergeCell ref="K30:L30"/>
    <mergeCell ref="K31:L31"/>
    <mergeCell ref="I30:J30"/>
    <mergeCell ref="I31:J31"/>
    <mergeCell ref="B32:C32"/>
    <mergeCell ref="B33:C33"/>
    <mergeCell ref="C36:D36"/>
    <mergeCell ref="C37:D37"/>
    <mergeCell ref="F36:G36"/>
    <mergeCell ref="F37:G37"/>
    <mergeCell ref="D32:E32"/>
    <mergeCell ref="D33:E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 Vasquez</cp:lastModifiedBy>
  <dcterms:created xsi:type="dcterms:W3CDTF">2015-09-13T18:40:26Z</dcterms:created>
  <dcterms:modified xsi:type="dcterms:W3CDTF">2015-11-26T20:13:05Z</dcterms:modified>
</cp:coreProperties>
</file>