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ntitled Folder\"/>
    </mc:Choice>
  </mc:AlternateContent>
  <xr:revisionPtr revIDLastSave="0" documentId="13_ncr:1_{132F2EA6-9C89-4D98-B55A-2FC60AAF18B7}" xr6:coauthVersionLast="34" xr6:coauthVersionMax="34" xr10:uidLastSave="{00000000-0000-0000-0000-000000000000}"/>
  <bookViews>
    <workbookView xWindow="0" yWindow="0" windowWidth="23040" windowHeight="8520" xr2:uid="{DB7A8852-4376-40D6-85EA-5DFB99ED11E9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6" i="1"/>
  <c r="L8" i="1"/>
  <c r="L10" i="1"/>
  <c r="L12" i="1"/>
  <c r="L14" i="1"/>
  <c r="L16" i="1"/>
  <c r="L18" i="1"/>
  <c r="L20" i="1"/>
  <c r="L22" i="1"/>
  <c r="L24" i="1"/>
  <c r="L26" i="1"/>
  <c r="L28" i="1"/>
  <c r="L30" i="1"/>
  <c r="L32" i="1"/>
  <c r="L34" i="1"/>
  <c r="L36" i="1"/>
  <c r="L38" i="1"/>
  <c r="L40" i="1"/>
  <c r="L42" i="1"/>
  <c r="L44" i="1"/>
  <c r="L46" i="1"/>
  <c r="L48" i="1"/>
  <c r="L50" i="1"/>
  <c r="L52" i="1"/>
  <c r="L54" i="1"/>
  <c r="L56" i="1"/>
  <c r="L58" i="1"/>
  <c r="L60" i="1"/>
  <c r="L62" i="1"/>
  <c r="L64" i="1"/>
  <c r="L66" i="1"/>
  <c r="L68" i="1"/>
  <c r="L70" i="1"/>
  <c r="L72" i="1"/>
  <c r="L74" i="1"/>
  <c r="L76" i="1"/>
  <c r="L78" i="1"/>
  <c r="L80" i="1"/>
  <c r="L82" i="1"/>
  <c r="L84" i="1"/>
  <c r="L86" i="1"/>
  <c r="L88" i="1"/>
  <c r="L90" i="1"/>
  <c r="L92" i="1"/>
  <c r="L94" i="1"/>
  <c r="L96" i="1"/>
  <c r="L98" i="1"/>
  <c r="L100" i="1"/>
  <c r="L102" i="1"/>
  <c r="L104" i="1"/>
  <c r="L106" i="1"/>
  <c r="L108" i="1"/>
  <c r="L110" i="1"/>
  <c r="L112" i="1"/>
  <c r="L114" i="1"/>
  <c r="L116" i="1"/>
  <c r="L2" i="1"/>
  <c r="K3" i="1"/>
  <c r="K5" i="1"/>
  <c r="K7" i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1" i="1"/>
  <c r="K43" i="1"/>
  <c r="K45" i="1"/>
  <c r="K47" i="1"/>
  <c r="K49" i="1"/>
  <c r="K51" i="1"/>
  <c r="K53" i="1"/>
  <c r="K55" i="1"/>
  <c r="K57" i="1"/>
  <c r="K59" i="1"/>
  <c r="K61" i="1"/>
  <c r="K63" i="1"/>
  <c r="K65" i="1"/>
  <c r="K67" i="1"/>
  <c r="K69" i="1"/>
  <c r="K71" i="1"/>
  <c r="K73" i="1"/>
  <c r="K75" i="1"/>
  <c r="K77" i="1"/>
  <c r="K79" i="1"/>
  <c r="K81" i="1"/>
  <c r="K83" i="1"/>
  <c r="K85" i="1"/>
  <c r="K87" i="1"/>
  <c r="K89" i="1"/>
  <c r="K91" i="1"/>
  <c r="K93" i="1"/>
  <c r="K95" i="1"/>
  <c r="K97" i="1"/>
  <c r="K99" i="1"/>
  <c r="K101" i="1"/>
  <c r="K103" i="1"/>
  <c r="K105" i="1"/>
  <c r="K107" i="1"/>
  <c r="K109" i="1"/>
  <c r="K111" i="1"/>
  <c r="K113" i="1"/>
  <c r="K115" i="1"/>
  <c r="K117" i="1"/>
  <c r="G47" i="1" l="1"/>
  <c r="G46" i="1"/>
  <c r="G41" i="1"/>
  <c r="G40" i="1"/>
  <c r="G55" i="1"/>
  <c r="G54" i="1"/>
  <c r="G53" i="1"/>
  <c r="G52" i="1"/>
  <c r="G51" i="1"/>
  <c r="G50" i="1"/>
  <c r="G35" i="1"/>
  <c r="G34" i="1"/>
  <c r="G31" i="1"/>
  <c r="G30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87" i="1"/>
  <c r="G86" i="1"/>
  <c r="G85" i="1"/>
  <c r="G84" i="1"/>
  <c r="G83" i="1"/>
  <c r="G82" i="1"/>
  <c r="G81" i="1"/>
  <c r="G80" i="1"/>
  <c r="G49" i="1"/>
  <c r="G48" i="1"/>
  <c r="G33" i="1"/>
  <c r="G32" i="1"/>
  <c r="G29" i="1"/>
  <c r="G28" i="1"/>
  <c r="G111" i="1"/>
  <c r="G110" i="1"/>
  <c r="G103" i="1"/>
  <c r="G102" i="1"/>
  <c r="G113" i="1"/>
  <c r="G112" i="1"/>
  <c r="G117" i="1"/>
  <c r="G116" i="1"/>
  <c r="G115" i="1"/>
  <c r="G114" i="1"/>
  <c r="G109" i="1"/>
  <c r="G108" i="1"/>
  <c r="G39" i="1"/>
  <c r="G38" i="1"/>
  <c r="G37" i="1"/>
  <c r="G36" i="1"/>
  <c r="G105" i="1"/>
  <c r="G104" i="1"/>
  <c r="G21" i="1"/>
  <c r="G20" i="1"/>
  <c r="G45" i="1"/>
  <c r="G44" i="1"/>
  <c r="G79" i="1"/>
  <c r="G78" i="1"/>
  <c r="G77" i="1"/>
  <c r="G76" i="1"/>
  <c r="G75" i="1"/>
  <c r="G74" i="1"/>
  <c r="G107" i="1"/>
  <c r="G106" i="1"/>
  <c r="G43" i="1"/>
  <c r="G42" i="1"/>
  <c r="G5" i="1"/>
  <c r="G4" i="1"/>
  <c r="G11" i="1"/>
  <c r="G10" i="1"/>
  <c r="G7" i="1"/>
  <c r="G6" i="1"/>
  <c r="G97" i="1"/>
  <c r="G96" i="1"/>
  <c r="G89" i="1"/>
  <c r="G19" i="1"/>
  <c r="G18" i="1"/>
  <c r="G91" i="1"/>
  <c r="G90" i="1"/>
  <c r="G9" i="1"/>
  <c r="G8" i="1"/>
  <c r="G17" i="1"/>
  <c r="G16" i="1"/>
  <c r="G73" i="1"/>
  <c r="G72" i="1"/>
  <c r="G25" i="1"/>
  <c r="G24" i="1"/>
  <c r="G23" i="1"/>
  <c r="G22" i="1"/>
  <c r="G27" i="1"/>
  <c r="G26" i="1"/>
  <c r="G15" i="1"/>
  <c r="G14" i="1"/>
  <c r="G13" i="1"/>
  <c r="G12" i="1"/>
  <c r="G3" i="1"/>
  <c r="G2" i="1"/>
  <c r="G101" i="1"/>
  <c r="G100" i="1"/>
  <c r="G88" i="1"/>
  <c r="G99" i="1"/>
  <c r="G98" i="1"/>
  <c r="G95" i="1"/>
  <c r="G94" i="1"/>
  <c r="G92" i="1"/>
  <c r="G93" i="1"/>
  <c r="H13" i="1" l="1"/>
  <c r="J13" i="1" s="1"/>
  <c r="I13" i="1"/>
  <c r="H79" i="1"/>
  <c r="J79" i="1" s="1"/>
  <c r="I79" i="1"/>
  <c r="H29" i="1"/>
  <c r="J29" i="1" s="1"/>
  <c r="I29" i="1"/>
  <c r="H34" i="1"/>
  <c r="I34" i="1" s="1"/>
  <c r="J34" i="1"/>
  <c r="H14" i="1"/>
  <c r="I14" i="1" s="1"/>
  <c r="J14" i="1"/>
  <c r="H6" i="1"/>
  <c r="I6" i="1"/>
  <c r="J6" i="1"/>
  <c r="H44" i="1"/>
  <c r="I44" i="1" s="1"/>
  <c r="J44" i="1"/>
  <c r="H112" i="1"/>
  <c r="I112" i="1" s="1"/>
  <c r="J112" i="1"/>
  <c r="H83" i="1"/>
  <c r="J83" i="1" s="1"/>
  <c r="I83" i="1"/>
  <c r="H59" i="1"/>
  <c r="J59" i="1" s="1"/>
  <c r="I59" i="1"/>
  <c r="H35" i="1"/>
  <c r="J35" i="1" s="1"/>
  <c r="I35" i="1"/>
  <c r="H88" i="1"/>
  <c r="J88" i="1"/>
  <c r="I88" i="1"/>
  <c r="K88" i="1" s="1"/>
  <c r="H15" i="1"/>
  <c r="J15" i="1" s="1"/>
  <c r="I15" i="1"/>
  <c r="H72" i="1"/>
  <c r="J72" i="1"/>
  <c r="I72" i="1"/>
  <c r="H90" i="1"/>
  <c r="J90" i="1"/>
  <c r="I90" i="1"/>
  <c r="K90" i="1" s="1"/>
  <c r="H7" i="1"/>
  <c r="J7" i="1"/>
  <c r="I7" i="1"/>
  <c r="H107" i="1"/>
  <c r="J107" i="1" s="1"/>
  <c r="I107" i="1"/>
  <c r="H45" i="1"/>
  <c r="J45" i="1" s="1"/>
  <c r="I45" i="1"/>
  <c r="H39" i="1"/>
  <c r="J39" i="1" s="1"/>
  <c r="I39" i="1"/>
  <c r="H113" i="1"/>
  <c r="J113" i="1" s="1"/>
  <c r="I113" i="1"/>
  <c r="H33" i="1"/>
  <c r="J33" i="1" s="1"/>
  <c r="I33" i="1"/>
  <c r="H84" i="1"/>
  <c r="I84" i="1"/>
  <c r="J84" i="1"/>
  <c r="H60" i="1"/>
  <c r="J60" i="1"/>
  <c r="I60" i="1"/>
  <c r="K60" i="1" s="1"/>
  <c r="H68" i="1"/>
  <c r="I68" i="1"/>
  <c r="K68" i="1" s="1"/>
  <c r="J68" i="1"/>
  <c r="H50" i="1"/>
  <c r="I50" i="1" s="1"/>
  <c r="J50" i="1"/>
  <c r="H46" i="1"/>
  <c r="I46" i="1" s="1"/>
  <c r="J46" i="1"/>
  <c r="H8" i="1"/>
  <c r="I8" i="1" s="1"/>
  <c r="J8" i="1"/>
  <c r="H43" i="1"/>
  <c r="J43" i="1" s="1"/>
  <c r="I43" i="1"/>
  <c r="H117" i="1"/>
  <c r="J117" i="1" s="1"/>
  <c r="I117" i="1"/>
  <c r="H58" i="1"/>
  <c r="J58" i="1"/>
  <c r="I58" i="1"/>
  <c r="K58" i="1" s="1"/>
  <c r="H40" i="1"/>
  <c r="J40" i="1"/>
  <c r="I40" i="1"/>
  <c r="H99" i="1"/>
  <c r="J99" i="1"/>
  <c r="I99" i="1"/>
  <c r="H25" i="1"/>
  <c r="J25" i="1" s="1"/>
  <c r="I25" i="1"/>
  <c r="H9" i="1"/>
  <c r="J9" i="1" s="1"/>
  <c r="I9" i="1"/>
  <c r="H106" i="1"/>
  <c r="J106" i="1"/>
  <c r="I106" i="1"/>
  <c r="K106" i="1" s="1"/>
  <c r="H38" i="1"/>
  <c r="I38" i="1" s="1"/>
  <c r="J38" i="1"/>
  <c r="H32" i="1"/>
  <c r="J32" i="1"/>
  <c r="I32" i="1"/>
  <c r="K32" i="1" s="1"/>
  <c r="H67" i="1"/>
  <c r="J67" i="1"/>
  <c r="I67" i="1"/>
  <c r="H41" i="1"/>
  <c r="J41" i="1" s="1"/>
  <c r="I41" i="1"/>
  <c r="H100" i="1"/>
  <c r="I100" i="1" s="1"/>
  <c r="J100" i="1"/>
  <c r="H26" i="1"/>
  <c r="I26" i="1" s="1"/>
  <c r="J26" i="1"/>
  <c r="H73" i="1"/>
  <c r="J73" i="1" s="1"/>
  <c r="I73" i="1"/>
  <c r="H91" i="1"/>
  <c r="J91" i="1" s="1"/>
  <c r="I91" i="1"/>
  <c r="H10" i="1"/>
  <c r="I10" i="1" s="1"/>
  <c r="J10" i="1"/>
  <c r="H74" i="1"/>
  <c r="I74" i="1" s="1"/>
  <c r="J74" i="1"/>
  <c r="H20" i="1"/>
  <c r="I20" i="1" s="1"/>
  <c r="J20" i="1"/>
  <c r="H108" i="1"/>
  <c r="I108" i="1"/>
  <c r="J108" i="1"/>
  <c r="H102" i="1"/>
  <c r="I102" i="1" s="1"/>
  <c r="J102" i="1"/>
  <c r="H48" i="1"/>
  <c r="I48" i="1" s="1"/>
  <c r="J48" i="1"/>
  <c r="H85" i="1"/>
  <c r="J85" i="1" s="1"/>
  <c r="I85" i="1"/>
  <c r="H61" i="1"/>
  <c r="J61" i="1" s="1"/>
  <c r="I61" i="1"/>
  <c r="H69" i="1"/>
  <c r="J69" i="1" s="1"/>
  <c r="I69" i="1"/>
  <c r="H51" i="1"/>
  <c r="J51" i="1" s="1"/>
  <c r="I51" i="1"/>
  <c r="H47" i="1"/>
  <c r="J47" i="1"/>
  <c r="I47" i="1"/>
  <c r="H24" i="1"/>
  <c r="I24" i="1" s="1"/>
  <c r="J24" i="1"/>
  <c r="H37" i="1"/>
  <c r="J37" i="1"/>
  <c r="I37" i="1"/>
  <c r="H66" i="1"/>
  <c r="J66" i="1"/>
  <c r="I66" i="1"/>
  <c r="K66" i="1" s="1"/>
  <c r="H93" i="1"/>
  <c r="J93" i="1" s="1"/>
  <c r="I93" i="1"/>
  <c r="I27" i="1"/>
  <c r="H18" i="1"/>
  <c r="I18" i="1" s="1"/>
  <c r="J18" i="1"/>
  <c r="H11" i="1"/>
  <c r="J11" i="1" s="1"/>
  <c r="I11" i="1"/>
  <c r="H75" i="1"/>
  <c r="J75" i="1" s="1"/>
  <c r="I75" i="1"/>
  <c r="H21" i="1"/>
  <c r="J21" i="1" s="1"/>
  <c r="I21" i="1"/>
  <c r="H109" i="1"/>
  <c r="J109" i="1" s="1"/>
  <c r="I109" i="1"/>
  <c r="H103" i="1"/>
  <c r="J103" i="1" s="1"/>
  <c r="I103" i="1"/>
  <c r="H49" i="1"/>
  <c r="J49" i="1"/>
  <c r="I49" i="1"/>
  <c r="H86" i="1"/>
  <c r="I86" i="1" s="1"/>
  <c r="J86" i="1"/>
  <c r="H62" i="1"/>
  <c r="J62" i="1"/>
  <c r="I62" i="1"/>
  <c r="K62" i="1" s="1"/>
  <c r="H70" i="1"/>
  <c r="J70" i="1"/>
  <c r="I70" i="1"/>
  <c r="K70" i="1" s="1"/>
  <c r="H52" i="1"/>
  <c r="I52" i="1" s="1"/>
  <c r="J52" i="1"/>
  <c r="H92" i="1"/>
  <c r="I92" i="1"/>
  <c r="K92" i="1" s="1"/>
  <c r="J92" i="1"/>
  <c r="H2" i="1"/>
  <c r="I2" i="1" s="1"/>
  <c r="J2" i="1"/>
  <c r="H27" i="1"/>
  <c r="J27" i="1" s="1"/>
  <c r="H17" i="1"/>
  <c r="J17" i="1"/>
  <c r="I17" i="1"/>
  <c r="H19" i="1"/>
  <c r="J19" i="1" s="1"/>
  <c r="I19" i="1"/>
  <c r="H4" i="1"/>
  <c r="I4" i="1" s="1"/>
  <c r="J4" i="1"/>
  <c r="H76" i="1"/>
  <c r="I76" i="1" s="1"/>
  <c r="J76" i="1"/>
  <c r="H104" i="1"/>
  <c r="J104" i="1"/>
  <c r="I104" i="1"/>
  <c r="K104" i="1" s="1"/>
  <c r="H114" i="1"/>
  <c r="I114" i="1" s="1"/>
  <c r="J114" i="1"/>
  <c r="H110" i="1"/>
  <c r="I110" i="1" s="1"/>
  <c r="J110" i="1"/>
  <c r="H80" i="1"/>
  <c r="I80" i="1" s="1"/>
  <c r="J80" i="1"/>
  <c r="H87" i="1"/>
  <c r="J87" i="1"/>
  <c r="I87" i="1"/>
  <c r="H63" i="1"/>
  <c r="J63" i="1" s="1"/>
  <c r="I63" i="1"/>
  <c r="H71" i="1"/>
  <c r="J71" i="1" s="1"/>
  <c r="I71" i="1"/>
  <c r="H53" i="1"/>
  <c r="J53" i="1" s="1"/>
  <c r="I53" i="1"/>
  <c r="H98" i="1"/>
  <c r="I98" i="1" s="1"/>
  <c r="J98" i="1"/>
  <c r="H97" i="1"/>
  <c r="J97" i="1" s="1"/>
  <c r="I97" i="1"/>
  <c r="H82" i="1"/>
  <c r="J82" i="1"/>
  <c r="I82" i="1"/>
  <c r="H101" i="1"/>
  <c r="J101" i="1" s="1"/>
  <c r="I101" i="1"/>
  <c r="H16" i="1"/>
  <c r="I16" i="1" s="1"/>
  <c r="J16" i="1"/>
  <c r="H94" i="1"/>
  <c r="I94" i="1" s="1"/>
  <c r="J94" i="1"/>
  <c r="H3" i="1"/>
  <c r="J3" i="1" s="1"/>
  <c r="I3" i="1"/>
  <c r="H22" i="1"/>
  <c r="I22" i="1" s="1"/>
  <c r="J22" i="1"/>
  <c r="H89" i="1"/>
  <c r="J89" i="1"/>
  <c r="I89" i="1"/>
  <c r="H5" i="1"/>
  <c r="J5" i="1"/>
  <c r="L5" i="1" s="1"/>
  <c r="I5" i="1"/>
  <c r="H77" i="1"/>
  <c r="J77" i="1"/>
  <c r="I77" i="1"/>
  <c r="H105" i="1"/>
  <c r="J105" i="1" s="1"/>
  <c r="I105" i="1"/>
  <c r="H115" i="1"/>
  <c r="J115" i="1" s="1"/>
  <c r="I115" i="1"/>
  <c r="H111" i="1"/>
  <c r="J111" i="1" s="1"/>
  <c r="I111" i="1"/>
  <c r="I81" i="1"/>
  <c r="H56" i="1"/>
  <c r="J56" i="1"/>
  <c r="I56" i="1"/>
  <c r="K56" i="1" s="1"/>
  <c r="H64" i="1"/>
  <c r="J64" i="1"/>
  <c r="I64" i="1"/>
  <c r="K64" i="1" s="1"/>
  <c r="H30" i="1"/>
  <c r="I30" i="1" s="1"/>
  <c r="J30" i="1"/>
  <c r="H54" i="1"/>
  <c r="I54" i="1" s="1"/>
  <c r="J54" i="1"/>
  <c r="H95" i="1"/>
  <c r="J95" i="1"/>
  <c r="I95" i="1"/>
  <c r="H12" i="1"/>
  <c r="J12" i="1"/>
  <c r="I12" i="1"/>
  <c r="H23" i="1"/>
  <c r="J23" i="1"/>
  <c r="I23" i="1"/>
  <c r="H96" i="1"/>
  <c r="I96" i="1" s="1"/>
  <c r="J96" i="1"/>
  <c r="H42" i="1"/>
  <c r="J42" i="1"/>
  <c r="I42" i="1"/>
  <c r="H78" i="1"/>
  <c r="I78" i="1" s="1"/>
  <c r="J78" i="1"/>
  <c r="H36" i="1"/>
  <c r="I36" i="1" s="1"/>
  <c r="J36" i="1"/>
  <c r="H116" i="1"/>
  <c r="I116" i="1" s="1"/>
  <c r="J116" i="1"/>
  <c r="H28" i="1"/>
  <c r="I28" i="1"/>
  <c r="K28" i="1" s="1"/>
  <c r="J28" i="1"/>
  <c r="H81" i="1"/>
  <c r="J81" i="1" s="1"/>
  <c r="H57" i="1"/>
  <c r="J57" i="1" s="1"/>
  <c r="I57" i="1"/>
  <c r="H65" i="1"/>
  <c r="J65" i="1" s="1"/>
  <c r="I65" i="1"/>
  <c r="H31" i="1"/>
  <c r="J31" i="1" s="1"/>
  <c r="I31" i="1"/>
  <c r="H55" i="1"/>
  <c r="J55" i="1" s="1"/>
  <c r="I55" i="1"/>
  <c r="I121" i="1" l="1"/>
  <c r="I120" i="1"/>
  <c r="I119" i="1"/>
  <c r="J121" i="1"/>
  <c r="J120" i="1"/>
  <c r="J119" i="1"/>
  <c r="O2" i="1" l="1"/>
  <c r="O3" i="1"/>
  <c r="P2" i="1"/>
  <c r="P3" i="1"/>
  <c r="L57" i="1" l="1"/>
  <c r="L19" i="1"/>
  <c r="L109" i="1"/>
  <c r="L21" i="1"/>
  <c r="L101" i="1"/>
  <c r="L97" i="1"/>
  <c r="L27" i="1"/>
  <c r="L75" i="1"/>
  <c r="L61" i="1"/>
  <c r="L85" i="1"/>
  <c r="L33" i="1"/>
  <c r="L73" i="1"/>
  <c r="L7" i="1"/>
  <c r="L107" i="1"/>
  <c r="L51" i="1"/>
  <c r="L117" i="1"/>
  <c r="L83" i="1"/>
  <c r="L9" i="1"/>
  <c r="L91" i="1"/>
  <c r="L55" i="1"/>
  <c r="L103" i="1"/>
  <c r="L39" i="1"/>
  <c r="L29" i="1"/>
  <c r="L43" i="1"/>
  <c r="L79" i="1"/>
  <c r="L53" i="1"/>
  <c r="L35" i="1"/>
  <c r="L105" i="1"/>
  <c r="L37" i="1"/>
  <c r="L25" i="1"/>
  <c r="L47" i="1"/>
  <c r="L93" i="1"/>
  <c r="L15" i="1"/>
  <c r="L31" i="1"/>
  <c r="L45" i="1"/>
  <c r="L65" i="1"/>
  <c r="L13" i="1"/>
  <c r="L87" i="1"/>
  <c r="L81" i="1"/>
  <c r="L49" i="1"/>
  <c r="L95" i="1"/>
  <c r="L67" i="1"/>
  <c r="L11" i="1"/>
  <c r="L89" i="1"/>
  <c r="L69" i="1"/>
  <c r="L59" i="1"/>
  <c r="L115" i="1"/>
  <c r="L113" i="1"/>
  <c r="L17" i="1"/>
  <c r="L77" i="1"/>
  <c r="L111" i="1"/>
  <c r="L63" i="1"/>
  <c r="L3" i="1"/>
  <c r="L23" i="1"/>
  <c r="L99" i="1"/>
  <c r="L41" i="1"/>
  <c r="L71" i="1"/>
  <c r="K16" i="1"/>
  <c r="K10" i="1"/>
  <c r="K52" i="1"/>
  <c r="K48" i="1"/>
  <c r="K102" i="1"/>
  <c r="K110" i="1"/>
  <c r="K84" i="1"/>
  <c r="K8" i="1"/>
  <c r="K96" i="1"/>
  <c r="K50" i="1"/>
  <c r="K18" i="1"/>
  <c r="K100" i="1"/>
  <c r="K24" i="1"/>
  <c r="K34" i="1"/>
  <c r="K4" i="1"/>
  <c r="K6" i="1"/>
  <c r="K30" i="1"/>
  <c r="K74" i="1"/>
  <c r="K14" i="1"/>
  <c r="K38" i="1"/>
  <c r="K112" i="1"/>
  <c r="K20" i="1"/>
  <c r="K40" i="1"/>
  <c r="K2" i="1"/>
  <c r="K94" i="1"/>
  <c r="K26" i="1"/>
  <c r="K116" i="1"/>
  <c r="K42" i="1"/>
  <c r="K76" i="1"/>
  <c r="K46" i="1"/>
  <c r="K78" i="1"/>
  <c r="K54" i="1"/>
  <c r="K72" i="1"/>
  <c r="K114" i="1"/>
  <c r="K108" i="1"/>
  <c r="K82" i="1"/>
  <c r="K44" i="1"/>
  <c r="K36" i="1"/>
  <c r="K22" i="1"/>
  <c r="K98" i="1"/>
  <c r="K80" i="1"/>
  <c r="K12" i="1"/>
  <c r="K86" i="1"/>
</calcChain>
</file>

<file path=xl/sharedStrings.xml><?xml version="1.0" encoding="utf-8"?>
<sst xmlns="http://schemas.openxmlformats.org/spreadsheetml/2006/main" count="18" uniqueCount="17">
  <si>
    <t>UPZ</t>
  </si>
  <si>
    <t>Casa_Apartamento</t>
  </si>
  <si>
    <t>Tasa</t>
  </si>
  <si>
    <t>N</t>
  </si>
  <si>
    <t>Fecha Inicio</t>
  </si>
  <si>
    <t>Fecha Fin</t>
  </si>
  <si>
    <t xml:space="preserve">VA </t>
  </si>
  <si>
    <t xml:space="preserve">VF </t>
  </si>
  <si>
    <t>Limite Superior</t>
  </si>
  <si>
    <t>Limite Inferior</t>
  </si>
  <si>
    <t>Z</t>
  </si>
  <si>
    <t>Valorizacion C</t>
  </si>
  <si>
    <t>Valorizacion A</t>
  </si>
  <si>
    <t>Tasa_Analisis_C</t>
  </si>
  <si>
    <t>Tasa_Analisis_A</t>
  </si>
  <si>
    <t>CASA</t>
  </si>
  <si>
    <t>APARTAMENTO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</si>
</sst>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* #,##0_-;\-&quot;$&quot;* #,##0_-;_-&quot;$&quot;* &quot;-&quot;_-;_-@_-"/>
    <numFmt numFmtId="41" formatCode="_-* #,##0_-;\-* #,##0_-;_-* &quot;-&quot;_-;_-@_-"/>
    <numFmt numFmtId="164" formatCode="_-* #,##0.0_-;\-* #,##0.0_-;_-* &quot;-&quot;_-;_-@_-"/>
    <numFmt numFmtId="171" formatCode="_-* #,##0.00_-;\-* #,##0.0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wrapText="1"/>
    </xf>
    <xf numFmtId="42" fontId="0" fillId="0" borderId="0" xfId="2" applyFont="1"/>
    <xf numFmtId="164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17" fontId="0" fillId="0" borderId="0" xfId="2" applyNumberFormat="1" applyFont="1"/>
    <xf numFmtId="17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10" fontId="0" fillId="0" borderId="0" xfId="3" applyNumberFormat="1" applyFont="1"/>
    <xf numFmtId="171" fontId="0" fillId="0" borderId="0" xfId="1" applyNumberFormat="1" applyFont="1"/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51AD-B653-46F8-954E-FB068B4E6EF6}">
  <dimension ref="A1:S121"/>
  <sheetViews>
    <sheetView tabSelected="1" topLeftCell="A124" workbookViewId="0">
      <selection activeCell="M118" sqref="M118"/>
    </sheetView>
  </sheetViews>
  <sheetFormatPr baseColWidth="10" defaultRowHeight="14.4" x14ac:dyDescent="0.55000000000000004"/>
  <cols>
    <col min="5" max="5" width="11.7890625" bestFit="1" customWidth="1"/>
    <col min="14" max="14" width="12.62890625" bestFit="1" customWidth="1"/>
    <col min="16" max="16" width="10.89453125" bestFit="1" customWidth="1"/>
  </cols>
  <sheetData>
    <row r="1" spans="1:19" ht="28.8" x14ac:dyDescent="0.55000000000000004">
      <c r="A1" s="1" t="s">
        <v>0</v>
      </c>
      <c r="B1" s="1" t="s">
        <v>1</v>
      </c>
      <c r="C1" s="1" t="s">
        <v>6</v>
      </c>
      <c r="D1" s="1" t="s">
        <v>4</v>
      </c>
      <c r="E1" s="1" t="s">
        <v>7</v>
      </c>
      <c r="F1" s="1" t="s">
        <v>5</v>
      </c>
      <c r="G1" s="1" t="s">
        <v>3</v>
      </c>
      <c r="H1" s="1" t="s">
        <v>2</v>
      </c>
      <c r="I1" s="1" t="s">
        <v>13</v>
      </c>
      <c r="J1" s="1" t="s">
        <v>14</v>
      </c>
      <c r="K1" s="1" t="s">
        <v>11</v>
      </c>
      <c r="L1" s="1" t="s">
        <v>12</v>
      </c>
      <c r="M1" s="1" t="s">
        <v>0</v>
      </c>
      <c r="O1" s="1" t="s">
        <v>15</v>
      </c>
      <c r="P1" s="1" t="s">
        <v>16</v>
      </c>
    </row>
    <row r="2" spans="1:19" x14ac:dyDescent="0.55000000000000004">
      <c r="A2">
        <v>2</v>
      </c>
      <c r="B2">
        <v>0</v>
      </c>
      <c r="C2" s="2">
        <v>1398039</v>
      </c>
      <c r="D2" s="6">
        <v>40238</v>
      </c>
      <c r="E2" s="2">
        <v>3826087</v>
      </c>
      <c r="F2" s="6">
        <v>43252</v>
      </c>
      <c r="G2" s="3">
        <f>(F2-D2)/360</f>
        <v>8.3722222222222218</v>
      </c>
      <c r="H2" s="5">
        <f>RATE(G2,,-C2,E2)</f>
        <v>0.1277804242679054</v>
      </c>
      <c r="I2" s="5">
        <f>IF(OR(G2&lt;8,B2=1),"",H2)</f>
        <v>0.1277804242679054</v>
      </c>
      <c r="J2" s="5" t="str">
        <f>IF(AND(B2=1,G2&gt;2),H2,"")</f>
        <v/>
      </c>
      <c r="K2">
        <f>IF(B2=0,IF(I2="",2,IF(I2&lt;$O$2,1,IF(I2&gt;$O$3,3,2))),"")</f>
        <v>3</v>
      </c>
      <c r="L2" t="str">
        <f>IF(B2=1,IF(J2="",2,IF(J2&lt;$P$2,1,IF(J2&gt;$P$3,3,2))),"")</f>
        <v/>
      </c>
      <c r="N2" t="s">
        <v>9</v>
      </c>
      <c r="O2">
        <f>$I$119-$R$2*($I$120/SQRT($I$121))</f>
        <v>0.10203021072647583</v>
      </c>
      <c r="P2">
        <f>$J$119-$R$2*($J$120/SQRT($J$121))</f>
        <v>7.390339263469789E-2</v>
      </c>
      <c r="Q2" t="s">
        <v>10</v>
      </c>
      <c r="R2">
        <v>1.96</v>
      </c>
      <c r="S2" s="4">
        <v>0.85</v>
      </c>
    </row>
    <row r="3" spans="1:19" x14ac:dyDescent="0.55000000000000004">
      <c r="A3">
        <v>2</v>
      </c>
      <c r="B3">
        <v>1</v>
      </c>
      <c r="C3" s="2">
        <v>1803030</v>
      </c>
      <c r="D3" s="6">
        <v>40238</v>
      </c>
      <c r="E3" s="2">
        <v>3928571</v>
      </c>
      <c r="F3" s="6">
        <v>43252</v>
      </c>
      <c r="G3" s="3">
        <f>(F3-D3)/360</f>
        <v>8.3722222222222218</v>
      </c>
      <c r="H3" s="5">
        <f>RATE(G3,,-C3,E3)</f>
        <v>9.7486706580052734E-2</v>
      </c>
      <c r="I3" s="5" t="str">
        <f t="shared" ref="I3:I64" si="0">IF(OR(G3&lt;8,B3=1),"",H3)</f>
        <v/>
      </c>
      <c r="J3" s="5">
        <f t="shared" ref="J3:J64" si="1">IF(AND(B3=1,G3&gt;2),H3,"")</f>
        <v>9.7486706580052734E-2</v>
      </c>
      <c r="K3" t="str">
        <f t="shared" ref="K3:K64" si="2">IF(B3=0,IF(I3="",2,IF(I3&lt;$O$2,1,IF(I3&gt;$O$3,3,2))),"")</f>
        <v/>
      </c>
      <c r="L3">
        <f t="shared" ref="L3:L64" si="3">IF(B3=1,IF(J3="",2,IF(J3&lt;$P$2,1,IF(J3&gt;$P$3,3,2))),"")</f>
        <v>3</v>
      </c>
      <c r="M3">
        <v>2</v>
      </c>
      <c r="N3" t="s">
        <v>8</v>
      </c>
      <c r="O3">
        <f>$I$119+$R$2*($I$120/SQRT($I$121))</f>
        <v>0.11879420536233357</v>
      </c>
      <c r="P3">
        <f>$J$119+$R$2*($J$120/SQRT($J$121))</f>
        <v>9.427156146491758E-2</v>
      </c>
    </row>
    <row r="4" spans="1:19" x14ac:dyDescent="0.55000000000000004">
      <c r="A4">
        <v>3</v>
      </c>
      <c r="B4">
        <v>0</v>
      </c>
      <c r="C4" s="2">
        <v>3109524</v>
      </c>
      <c r="D4" s="6">
        <v>40238</v>
      </c>
      <c r="E4" s="2">
        <v>5000000</v>
      </c>
      <c r="F4" s="6">
        <v>43252</v>
      </c>
      <c r="G4" s="3">
        <f>(F4-D4)/360</f>
        <v>8.3722222222222218</v>
      </c>
      <c r="H4" s="5">
        <f>RATE(G4,,-C4,E4)</f>
        <v>5.8371539751603224E-2</v>
      </c>
      <c r="I4" s="5">
        <f t="shared" si="0"/>
        <v>5.8371539751603224E-2</v>
      </c>
      <c r="J4" s="5" t="str">
        <f t="shared" si="1"/>
        <v/>
      </c>
      <c r="K4">
        <f t="shared" si="2"/>
        <v>1</v>
      </c>
      <c r="L4" t="str">
        <f t="shared" si="3"/>
        <v/>
      </c>
    </row>
    <row r="5" spans="1:19" ht="14.7" thickBot="1" x14ac:dyDescent="0.6">
      <c r="A5">
        <v>3</v>
      </c>
      <c r="B5">
        <v>1</v>
      </c>
      <c r="C5" s="2">
        <v>4166667</v>
      </c>
      <c r="D5" s="6">
        <v>43160</v>
      </c>
      <c r="E5" s="2">
        <v>6874593</v>
      </c>
      <c r="F5" s="6">
        <v>43252</v>
      </c>
      <c r="G5" s="3">
        <f>(F5-D5)/360</f>
        <v>0.25555555555555554</v>
      </c>
      <c r="H5" s="5">
        <f>RATE(G5,,-C5,E5)</f>
        <v>6.0945260113252573</v>
      </c>
      <c r="I5" s="5" t="str">
        <f t="shared" si="0"/>
        <v/>
      </c>
      <c r="J5" s="5" t="str">
        <f t="shared" si="1"/>
        <v/>
      </c>
      <c r="K5" t="str">
        <f t="shared" si="2"/>
        <v/>
      </c>
      <c r="L5">
        <f t="shared" si="3"/>
        <v>2</v>
      </c>
      <c r="M5">
        <v>3</v>
      </c>
    </row>
    <row r="6" spans="1:19" x14ac:dyDescent="0.55000000000000004">
      <c r="A6">
        <v>12</v>
      </c>
      <c r="B6">
        <v>0</v>
      </c>
      <c r="C6" s="2">
        <v>1584848</v>
      </c>
      <c r="D6" s="6">
        <v>40238</v>
      </c>
      <c r="E6" s="2">
        <v>3347826</v>
      </c>
      <c r="F6" s="6">
        <v>43252</v>
      </c>
      <c r="G6" s="3">
        <f>(F6-D6)/360</f>
        <v>8.3722222222222218</v>
      </c>
      <c r="H6" s="5">
        <f>RATE(G6,,-C6,E6)</f>
        <v>9.3432559976891219E-2</v>
      </c>
      <c r="I6" s="5">
        <f t="shared" si="0"/>
        <v>9.3432559976891219E-2</v>
      </c>
      <c r="J6" s="5" t="str">
        <f t="shared" si="1"/>
        <v/>
      </c>
      <c r="K6">
        <f t="shared" si="2"/>
        <v>1</v>
      </c>
      <c r="L6" t="str">
        <f t="shared" si="3"/>
        <v/>
      </c>
      <c r="O6" s="10"/>
      <c r="P6" s="10"/>
    </row>
    <row r="7" spans="1:19" x14ac:dyDescent="0.55000000000000004">
      <c r="A7">
        <v>12</v>
      </c>
      <c r="B7">
        <v>1</v>
      </c>
      <c r="C7" s="2">
        <v>1821256</v>
      </c>
      <c r="D7" s="6">
        <v>40238</v>
      </c>
      <c r="E7" s="2">
        <v>3691046</v>
      </c>
      <c r="F7" s="6">
        <v>43252</v>
      </c>
      <c r="G7" s="3">
        <f>(F7-D7)/360</f>
        <v>8.3722222222222218</v>
      </c>
      <c r="H7" s="5">
        <f>RATE(G7,,-C7,E7)</f>
        <v>8.8033876375700718E-2</v>
      </c>
      <c r="I7" s="5" t="str">
        <f t="shared" si="0"/>
        <v/>
      </c>
      <c r="J7" s="5">
        <f t="shared" si="1"/>
        <v>8.8033876375700718E-2</v>
      </c>
      <c r="K7" t="str">
        <f t="shared" si="2"/>
        <v/>
      </c>
      <c r="L7">
        <f t="shared" si="3"/>
        <v>2</v>
      </c>
      <c r="M7">
        <v>12</v>
      </c>
      <c r="O7" s="8"/>
      <c r="P7" s="8"/>
    </row>
    <row r="8" spans="1:19" x14ac:dyDescent="0.55000000000000004">
      <c r="A8">
        <v>13</v>
      </c>
      <c r="B8">
        <v>0</v>
      </c>
      <c r="C8" s="2">
        <v>1907407</v>
      </c>
      <c r="D8" s="6">
        <v>40238</v>
      </c>
      <c r="E8" s="2">
        <v>3822529</v>
      </c>
      <c r="F8" s="6">
        <v>43252</v>
      </c>
      <c r="G8" s="3">
        <f>(F8-D8)/360</f>
        <v>8.3722222222222218</v>
      </c>
      <c r="H8" s="5">
        <f>RATE(G8,,-C8,E8)</f>
        <v>8.6577248362075462E-2</v>
      </c>
      <c r="I8" s="5">
        <f t="shared" si="0"/>
        <v>8.6577248362075462E-2</v>
      </c>
      <c r="J8" s="5" t="str">
        <f t="shared" si="1"/>
        <v/>
      </c>
      <c r="K8">
        <f t="shared" si="2"/>
        <v>1</v>
      </c>
      <c r="L8" t="str">
        <f t="shared" si="3"/>
        <v/>
      </c>
      <c r="O8" s="8"/>
      <c r="P8" s="8"/>
    </row>
    <row r="9" spans="1:19" x14ac:dyDescent="0.55000000000000004">
      <c r="A9">
        <v>13</v>
      </c>
      <c r="B9">
        <v>1</v>
      </c>
      <c r="C9" s="2">
        <v>2229885</v>
      </c>
      <c r="D9" s="6">
        <v>40238</v>
      </c>
      <c r="E9" s="2">
        <v>4345238</v>
      </c>
      <c r="F9" s="6">
        <v>43252</v>
      </c>
      <c r="G9" s="3">
        <f>(F9-D9)/360</f>
        <v>8.3722222222222218</v>
      </c>
      <c r="H9" s="5">
        <f>RATE(G9,,-C9,E9)</f>
        <v>8.2944591248897678E-2</v>
      </c>
      <c r="I9" s="5" t="str">
        <f t="shared" si="0"/>
        <v/>
      </c>
      <c r="J9" s="5">
        <f t="shared" si="1"/>
        <v>8.2944591248897678E-2</v>
      </c>
      <c r="K9" t="str">
        <f t="shared" si="2"/>
        <v/>
      </c>
      <c r="L9">
        <f t="shared" si="3"/>
        <v>2</v>
      </c>
      <c r="M9">
        <v>13</v>
      </c>
      <c r="O9" s="8"/>
      <c r="P9" s="8"/>
    </row>
    <row r="10" spans="1:19" x14ac:dyDescent="0.55000000000000004">
      <c r="A10">
        <v>16</v>
      </c>
      <c r="B10">
        <v>0</v>
      </c>
      <c r="C10" s="2">
        <v>2667705</v>
      </c>
      <c r="D10" s="6">
        <v>40238</v>
      </c>
      <c r="E10" s="2">
        <v>6024096</v>
      </c>
      <c r="F10" s="6">
        <v>43252</v>
      </c>
      <c r="G10" s="3">
        <f>(F10-D10)/360</f>
        <v>8.3722222222222218</v>
      </c>
      <c r="H10" s="5">
        <f>RATE(G10,,-C10,E10)</f>
        <v>0.10218198346635844</v>
      </c>
      <c r="I10" s="5">
        <f t="shared" si="0"/>
        <v>0.10218198346635844</v>
      </c>
      <c r="J10" s="5" t="str">
        <f t="shared" si="1"/>
        <v/>
      </c>
      <c r="K10">
        <f t="shared" si="2"/>
        <v>2</v>
      </c>
      <c r="L10" t="str">
        <f t="shared" si="3"/>
        <v/>
      </c>
      <c r="O10" s="8"/>
      <c r="P10" s="8"/>
    </row>
    <row r="11" spans="1:19" x14ac:dyDescent="0.55000000000000004">
      <c r="A11">
        <v>16</v>
      </c>
      <c r="B11">
        <v>1</v>
      </c>
      <c r="C11" s="2">
        <v>2895191</v>
      </c>
      <c r="D11" s="6">
        <v>40238</v>
      </c>
      <c r="E11" s="2">
        <v>5790424</v>
      </c>
      <c r="F11" s="6">
        <v>43252</v>
      </c>
      <c r="G11" s="3">
        <f>(F11-D11)/360</f>
        <v>8.3722222222222218</v>
      </c>
      <c r="H11" s="5">
        <f>RATE(G11,,-C11,E11)</f>
        <v>8.631601452841485E-2</v>
      </c>
      <c r="I11" s="5" t="str">
        <f t="shared" si="0"/>
        <v/>
      </c>
      <c r="J11" s="5">
        <f t="shared" si="1"/>
        <v>8.631601452841485E-2</v>
      </c>
      <c r="K11" t="str">
        <f t="shared" si="2"/>
        <v/>
      </c>
      <c r="L11">
        <f t="shared" si="3"/>
        <v>2</v>
      </c>
      <c r="M11">
        <v>16</v>
      </c>
      <c r="O11" s="8"/>
      <c r="P11" s="8"/>
    </row>
    <row r="12" spans="1:19" x14ac:dyDescent="0.55000000000000004">
      <c r="A12">
        <v>17</v>
      </c>
      <c r="B12">
        <v>0</v>
      </c>
      <c r="C12" s="2">
        <v>1398039</v>
      </c>
      <c r="D12" s="6">
        <v>40238</v>
      </c>
      <c r="E12" s="2">
        <v>3826087</v>
      </c>
      <c r="F12" s="6">
        <v>43252</v>
      </c>
      <c r="G12" s="3">
        <f>(F12-D12)/360</f>
        <v>8.3722222222222218</v>
      </c>
      <c r="H12" s="5">
        <f>RATE(G12,,-C12,E12)</f>
        <v>0.1277804242679054</v>
      </c>
      <c r="I12" s="5">
        <f t="shared" si="0"/>
        <v>0.1277804242679054</v>
      </c>
      <c r="J12" s="5" t="str">
        <f t="shared" si="1"/>
        <v/>
      </c>
      <c r="K12">
        <f t="shared" si="2"/>
        <v>3</v>
      </c>
      <c r="L12" t="str">
        <f t="shared" si="3"/>
        <v/>
      </c>
      <c r="O12" s="8"/>
      <c r="P12" s="8"/>
    </row>
    <row r="13" spans="1:19" x14ac:dyDescent="0.55000000000000004">
      <c r="A13">
        <v>17</v>
      </c>
      <c r="B13">
        <v>1</v>
      </c>
      <c r="C13" s="2">
        <v>1803030</v>
      </c>
      <c r="D13" s="6">
        <v>40238</v>
      </c>
      <c r="E13" s="2">
        <v>3928571</v>
      </c>
      <c r="F13" s="6">
        <v>43252</v>
      </c>
      <c r="G13" s="3">
        <f>(F13-D13)/360</f>
        <v>8.3722222222222218</v>
      </c>
      <c r="H13" s="5">
        <f>RATE(G13,,-C13,E13)</f>
        <v>9.7486706580052734E-2</v>
      </c>
      <c r="I13" s="5" t="str">
        <f t="shared" si="0"/>
        <v/>
      </c>
      <c r="J13" s="5">
        <f t="shared" si="1"/>
        <v>9.7486706580052734E-2</v>
      </c>
      <c r="K13" t="str">
        <f t="shared" si="2"/>
        <v/>
      </c>
      <c r="L13">
        <f t="shared" si="3"/>
        <v>3</v>
      </c>
      <c r="M13">
        <v>17</v>
      </c>
      <c r="O13" s="8"/>
      <c r="P13" s="8"/>
    </row>
    <row r="14" spans="1:19" x14ac:dyDescent="0.55000000000000004">
      <c r="A14">
        <v>18</v>
      </c>
      <c r="B14">
        <v>0</v>
      </c>
      <c r="C14" s="2">
        <v>1398039</v>
      </c>
      <c r="D14" s="6">
        <v>40238</v>
      </c>
      <c r="E14" s="2">
        <v>3826087</v>
      </c>
      <c r="F14" s="6">
        <v>43252</v>
      </c>
      <c r="G14" s="3">
        <f>(F14-D14)/360</f>
        <v>8.3722222222222218</v>
      </c>
      <c r="H14" s="5">
        <f>RATE(G14,,-C14,E14)</f>
        <v>0.1277804242679054</v>
      </c>
      <c r="I14" s="5">
        <f t="shared" si="0"/>
        <v>0.1277804242679054</v>
      </c>
      <c r="J14" s="5" t="str">
        <f t="shared" si="1"/>
        <v/>
      </c>
      <c r="K14">
        <f t="shared" si="2"/>
        <v>3</v>
      </c>
      <c r="L14" t="str">
        <f t="shared" si="3"/>
        <v/>
      </c>
      <c r="O14" s="8"/>
      <c r="P14" s="8"/>
    </row>
    <row r="15" spans="1:19" x14ac:dyDescent="0.55000000000000004">
      <c r="A15">
        <v>18</v>
      </c>
      <c r="B15">
        <v>1</v>
      </c>
      <c r="C15" s="2">
        <v>1803030</v>
      </c>
      <c r="D15" s="6">
        <v>40238</v>
      </c>
      <c r="E15" s="2">
        <v>3928571</v>
      </c>
      <c r="F15" s="6">
        <v>43252</v>
      </c>
      <c r="G15" s="3">
        <f>(F15-D15)/360</f>
        <v>8.3722222222222218</v>
      </c>
      <c r="H15" s="5">
        <f>RATE(G15,,-C15,E15)</f>
        <v>9.7486706580052734E-2</v>
      </c>
      <c r="I15" s="5" t="str">
        <f t="shared" si="0"/>
        <v/>
      </c>
      <c r="J15" s="5">
        <f t="shared" si="1"/>
        <v>9.7486706580052734E-2</v>
      </c>
      <c r="K15" t="str">
        <f t="shared" si="2"/>
        <v/>
      </c>
      <c r="L15">
        <f t="shared" si="3"/>
        <v>3</v>
      </c>
      <c r="M15">
        <v>18</v>
      </c>
      <c r="O15" s="8"/>
      <c r="P15" s="8"/>
    </row>
    <row r="16" spans="1:19" x14ac:dyDescent="0.55000000000000004">
      <c r="A16">
        <v>19</v>
      </c>
      <c r="B16">
        <v>0</v>
      </c>
      <c r="C16" s="2">
        <v>1549935</v>
      </c>
      <c r="D16" s="6">
        <v>40238</v>
      </c>
      <c r="E16" s="2">
        <v>3444444</v>
      </c>
      <c r="F16" s="6">
        <v>43252</v>
      </c>
      <c r="G16" s="3">
        <f>(F16-D16)/360</f>
        <v>8.3722222222222218</v>
      </c>
      <c r="H16" s="5">
        <f>RATE(G16,,-C16,E16)</f>
        <v>0.10007771783560587</v>
      </c>
      <c r="I16" s="5">
        <f t="shared" si="0"/>
        <v>0.10007771783560587</v>
      </c>
      <c r="J16" s="5" t="str">
        <f t="shared" si="1"/>
        <v/>
      </c>
      <c r="K16">
        <f t="shared" si="2"/>
        <v>1</v>
      </c>
      <c r="L16" t="str">
        <f t="shared" si="3"/>
        <v/>
      </c>
      <c r="O16" s="8"/>
      <c r="P16" s="8"/>
    </row>
    <row r="17" spans="1:16" x14ac:dyDescent="0.55000000000000004">
      <c r="A17">
        <v>19</v>
      </c>
      <c r="B17">
        <v>1</v>
      </c>
      <c r="C17" s="2">
        <v>2419355</v>
      </c>
      <c r="D17" s="6">
        <v>40238</v>
      </c>
      <c r="E17" s="2">
        <v>4666667</v>
      </c>
      <c r="F17" s="6">
        <v>43252</v>
      </c>
      <c r="G17" s="3">
        <f>(F17-D17)/360</f>
        <v>8.3722222222222218</v>
      </c>
      <c r="H17" s="5">
        <f>RATE(G17,,-C17,E17)</f>
        <v>8.1627786893773466E-2</v>
      </c>
      <c r="I17" s="5" t="str">
        <f t="shared" si="0"/>
        <v/>
      </c>
      <c r="J17" s="5">
        <f t="shared" si="1"/>
        <v>8.1627786893773466E-2</v>
      </c>
      <c r="K17" t="str">
        <f t="shared" si="2"/>
        <v/>
      </c>
      <c r="L17">
        <f t="shared" si="3"/>
        <v>2</v>
      </c>
      <c r="M17">
        <v>19</v>
      </c>
      <c r="O17" s="8"/>
      <c r="P17" s="8"/>
    </row>
    <row r="18" spans="1:16" x14ac:dyDescent="0.55000000000000004">
      <c r="A18">
        <v>20</v>
      </c>
      <c r="B18">
        <v>0</v>
      </c>
      <c r="C18" s="2">
        <v>1549935</v>
      </c>
      <c r="D18" s="6">
        <v>40238</v>
      </c>
      <c r="E18" s="2">
        <v>3444444</v>
      </c>
      <c r="F18" s="6">
        <v>43252</v>
      </c>
      <c r="G18" s="3">
        <f>(F18-D18)/360</f>
        <v>8.3722222222222218</v>
      </c>
      <c r="H18" s="5">
        <f>RATE(G18,,-C18,E18)</f>
        <v>0.10007771783560587</v>
      </c>
      <c r="I18" s="5">
        <f t="shared" si="0"/>
        <v>0.10007771783560587</v>
      </c>
      <c r="J18" s="5" t="str">
        <f t="shared" si="1"/>
        <v/>
      </c>
      <c r="K18">
        <f t="shared" si="2"/>
        <v>1</v>
      </c>
      <c r="L18" t="str">
        <f t="shared" si="3"/>
        <v/>
      </c>
      <c r="O18" s="8"/>
      <c r="P18" s="8"/>
    </row>
    <row r="19" spans="1:16" x14ac:dyDescent="0.55000000000000004">
      <c r="A19">
        <v>20</v>
      </c>
      <c r="B19">
        <v>1</v>
      </c>
      <c r="C19" s="2">
        <v>2419355</v>
      </c>
      <c r="D19" s="6">
        <v>40238</v>
      </c>
      <c r="E19" s="2">
        <v>4666667</v>
      </c>
      <c r="F19" s="6">
        <v>43252</v>
      </c>
      <c r="G19" s="3">
        <f>(F19-D19)/360</f>
        <v>8.3722222222222218</v>
      </c>
      <c r="H19" s="5">
        <f>RATE(G19,,-C19,E19)</f>
        <v>8.1627786893773466E-2</v>
      </c>
      <c r="I19" s="5" t="str">
        <f t="shared" si="0"/>
        <v/>
      </c>
      <c r="J19" s="5">
        <f t="shared" si="1"/>
        <v>8.1627786893773466E-2</v>
      </c>
      <c r="K19" t="str">
        <f t="shared" si="2"/>
        <v/>
      </c>
      <c r="L19">
        <f t="shared" si="3"/>
        <v>2</v>
      </c>
      <c r="M19">
        <v>20</v>
      </c>
      <c r="O19" s="8"/>
      <c r="P19" s="8"/>
    </row>
    <row r="20" spans="1:16" x14ac:dyDescent="0.55000000000000004">
      <c r="A20">
        <v>22</v>
      </c>
      <c r="B20">
        <v>0</v>
      </c>
      <c r="C20" s="2">
        <v>962121</v>
      </c>
      <c r="D20" s="6">
        <v>40238</v>
      </c>
      <c r="E20" s="2">
        <v>2600000</v>
      </c>
      <c r="F20" s="6">
        <v>43252</v>
      </c>
      <c r="G20" s="3">
        <f>(F20-D20)/360</f>
        <v>8.3722222222222218</v>
      </c>
      <c r="H20" s="5">
        <f>RATE(G20,,-C20,E20)</f>
        <v>0.12607828849442693</v>
      </c>
      <c r="I20" s="5">
        <f t="shared" si="0"/>
        <v>0.12607828849442693</v>
      </c>
      <c r="J20" s="5" t="str">
        <f t="shared" si="1"/>
        <v/>
      </c>
      <c r="K20">
        <f t="shared" si="2"/>
        <v>3</v>
      </c>
      <c r="L20" t="str">
        <f t="shared" si="3"/>
        <v/>
      </c>
      <c r="O20" s="8"/>
      <c r="P20" s="8"/>
    </row>
    <row r="21" spans="1:16" x14ac:dyDescent="0.55000000000000004">
      <c r="A21">
        <v>22</v>
      </c>
      <c r="B21">
        <v>1</v>
      </c>
      <c r="C21" s="2">
        <v>1945946</v>
      </c>
      <c r="D21" s="6">
        <v>40238</v>
      </c>
      <c r="E21" s="2">
        <v>4590164</v>
      </c>
      <c r="F21" s="6">
        <v>43252</v>
      </c>
      <c r="G21" s="3">
        <f>(F21-D21)/360</f>
        <v>8.3722222222222218</v>
      </c>
      <c r="H21" s="5">
        <f>RATE(G21,,-C21,E21)</f>
        <v>0.10793925270736093</v>
      </c>
      <c r="I21" s="5" t="str">
        <f t="shared" si="0"/>
        <v/>
      </c>
      <c r="J21" s="5">
        <f t="shared" si="1"/>
        <v>0.10793925270736093</v>
      </c>
      <c r="K21" t="str">
        <f t="shared" si="2"/>
        <v/>
      </c>
      <c r="L21">
        <f t="shared" si="3"/>
        <v>3</v>
      </c>
      <c r="M21">
        <v>22</v>
      </c>
      <c r="O21" s="8"/>
      <c r="P21" s="8"/>
    </row>
    <row r="22" spans="1:16" x14ac:dyDescent="0.55000000000000004">
      <c r="A22">
        <v>23</v>
      </c>
      <c r="B22">
        <v>0</v>
      </c>
      <c r="C22" s="2">
        <v>2287879</v>
      </c>
      <c r="D22" s="6">
        <v>40238</v>
      </c>
      <c r="E22" s="2">
        <v>4401563</v>
      </c>
      <c r="F22" s="6">
        <v>43252</v>
      </c>
      <c r="G22" s="3">
        <f>(F22-D22)/360</f>
        <v>8.3722222222222218</v>
      </c>
      <c r="H22" s="5">
        <f>RATE(G22,,-C22,E22)</f>
        <v>8.1290696389795317E-2</v>
      </c>
      <c r="I22" s="5">
        <f t="shared" si="0"/>
        <v>8.1290696389795317E-2</v>
      </c>
      <c r="J22" s="5" t="str">
        <f t="shared" si="1"/>
        <v/>
      </c>
      <c r="K22">
        <f t="shared" si="2"/>
        <v>1</v>
      </c>
      <c r="L22" t="str">
        <f t="shared" si="3"/>
        <v/>
      </c>
      <c r="O22" s="8"/>
      <c r="P22" s="8"/>
    </row>
    <row r="23" spans="1:16" ht="14.7" thickBot="1" x14ac:dyDescent="0.6">
      <c r="A23">
        <v>23</v>
      </c>
      <c r="B23">
        <v>1</v>
      </c>
      <c r="C23" s="2">
        <v>2879630</v>
      </c>
      <c r="D23" s="6">
        <v>40238</v>
      </c>
      <c r="E23" s="2">
        <v>5076142</v>
      </c>
      <c r="F23" s="6">
        <v>43252</v>
      </c>
      <c r="G23" s="3">
        <f>(F23-D23)/360</f>
        <v>8.3722222222222218</v>
      </c>
      <c r="H23" s="5">
        <f>RATE(G23,,-C23,E23)</f>
        <v>7.005578392162326E-2</v>
      </c>
      <c r="I23" s="5" t="str">
        <f t="shared" si="0"/>
        <v/>
      </c>
      <c r="J23" s="5">
        <f t="shared" si="1"/>
        <v>7.005578392162326E-2</v>
      </c>
      <c r="K23" t="str">
        <f t="shared" si="2"/>
        <v/>
      </c>
      <c r="L23">
        <f t="shared" si="3"/>
        <v>1</v>
      </c>
      <c r="M23">
        <v>23</v>
      </c>
      <c r="O23" s="9"/>
      <c r="P23" s="9"/>
    </row>
    <row r="24" spans="1:16" x14ac:dyDescent="0.55000000000000004">
      <c r="A24">
        <v>24</v>
      </c>
      <c r="B24">
        <v>0</v>
      </c>
      <c r="C24" s="2">
        <v>2093254</v>
      </c>
      <c r="D24" s="6">
        <v>40238</v>
      </c>
      <c r="E24" s="2">
        <v>4000000</v>
      </c>
      <c r="F24" s="6">
        <v>43252</v>
      </c>
      <c r="G24" s="3">
        <f>(F24-D24)/360</f>
        <v>8.3722222222222218</v>
      </c>
      <c r="H24" s="5">
        <f>RATE(G24,,-C24,E24)</f>
        <v>8.0417986591350535E-2</v>
      </c>
      <c r="I24" s="5">
        <f t="shared" si="0"/>
        <v>8.0417986591350535E-2</v>
      </c>
      <c r="J24" s="5" t="str">
        <f t="shared" si="1"/>
        <v/>
      </c>
      <c r="K24">
        <f t="shared" si="2"/>
        <v>1</v>
      </c>
      <c r="L24" t="str">
        <f t="shared" si="3"/>
        <v/>
      </c>
    </row>
    <row r="25" spans="1:16" x14ac:dyDescent="0.55000000000000004">
      <c r="A25">
        <v>24</v>
      </c>
      <c r="B25">
        <v>1</v>
      </c>
      <c r="C25" s="2">
        <v>2129412</v>
      </c>
      <c r="D25" s="6">
        <v>40238</v>
      </c>
      <c r="E25" s="2">
        <v>4186047</v>
      </c>
      <c r="F25" s="6">
        <v>43252</v>
      </c>
      <c r="G25" s="3">
        <f>(F25-D25)/360</f>
        <v>8.3722222222222218</v>
      </c>
      <c r="H25" s="5">
        <f>RATE(G25,,-C25,E25)</f>
        <v>8.4080935553957972E-2</v>
      </c>
      <c r="I25" s="5" t="str">
        <f t="shared" si="0"/>
        <v/>
      </c>
      <c r="J25" s="5">
        <f t="shared" si="1"/>
        <v>8.4080935553957972E-2</v>
      </c>
      <c r="K25" t="str">
        <f t="shared" si="2"/>
        <v/>
      </c>
      <c r="L25">
        <f t="shared" si="3"/>
        <v>2</v>
      </c>
      <c r="M25">
        <v>24</v>
      </c>
    </row>
    <row r="26" spans="1:16" x14ac:dyDescent="0.55000000000000004">
      <c r="A26">
        <v>27</v>
      </c>
      <c r="B26">
        <v>0</v>
      </c>
      <c r="C26" s="2">
        <v>1488095</v>
      </c>
      <c r="D26" s="6">
        <v>40238</v>
      </c>
      <c r="E26" s="2">
        <v>2685185</v>
      </c>
      <c r="F26" s="6">
        <v>43252</v>
      </c>
      <c r="G26" s="3">
        <f>(F26-D26)/360</f>
        <v>8.3722222222222218</v>
      </c>
      <c r="H26" s="5">
        <f>RATE(G26,,-C26,E26)</f>
        <v>7.304600256758545E-2</v>
      </c>
      <c r="I26" s="5">
        <f t="shared" si="0"/>
        <v>7.304600256758545E-2</v>
      </c>
      <c r="J26" s="5" t="str">
        <f t="shared" si="1"/>
        <v/>
      </c>
      <c r="K26">
        <f t="shared" si="2"/>
        <v>1</v>
      </c>
      <c r="L26" t="str">
        <f t="shared" si="3"/>
        <v/>
      </c>
    </row>
    <row r="27" spans="1:16" x14ac:dyDescent="0.55000000000000004">
      <c r="A27">
        <v>27</v>
      </c>
      <c r="B27">
        <v>1</v>
      </c>
      <c r="C27" s="2">
        <v>1441667</v>
      </c>
      <c r="D27" s="6">
        <v>40238</v>
      </c>
      <c r="E27" s="2">
        <v>3000000</v>
      </c>
      <c r="F27" s="6">
        <v>43252</v>
      </c>
      <c r="G27" s="3">
        <f>(F27-D27)/360</f>
        <v>8.3722222222222218</v>
      </c>
      <c r="H27" s="5">
        <f>RATE(G27,,-C27,E27)</f>
        <v>9.1473912405814511E-2</v>
      </c>
      <c r="I27" s="5" t="str">
        <f t="shared" si="0"/>
        <v/>
      </c>
      <c r="J27" s="5">
        <f t="shared" si="1"/>
        <v>9.1473912405814511E-2</v>
      </c>
      <c r="K27" t="str">
        <f t="shared" si="2"/>
        <v/>
      </c>
      <c r="L27">
        <f t="shared" si="3"/>
        <v>2</v>
      </c>
      <c r="M27">
        <v>27</v>
      </c>
    </row>
    <row r="28" spans="1:16" x14ac:dyDescent="0.55000000000000004">
      <c r="A28">
        <v>35</v>
      </c>
      <c r="B28">
        <v>0</v>
      </c>
      <c r="C28" s="2">
        <v>2206790</v>
      </c>
      <c r="D28" s="7">
        <v>42339</v>
      </c>
      <c r="E28" s="2">
        <v>1746154</v>
      </c>
      <c r="F28" s="6">
        <v>43252</v>
      </c>
      <c r="G28" s="3">
        <f>(F28-D28)/360</f>
        <v>2.536111111111111</v>
      </c>
      <c r="H28" s="5">
        <f>RATE(G28,,-C28,E28)</f>
        <v>-8.8182915992866123E-2</v>
      </c>
      <c r="I28" s="5" t="str">
        <f t="shared" si="0"/>
        <v/>
      </c>
      <c r="J28" s="5" t="str">
        <f t="shared" si="1"/>
        <v/>
      </c>
      <c r="K28">
        <f t="shared" si="2"/>
        <v>2</v>
      </c>
      <c r="L28" t="str">
        <f t="shared" si="3"/>
        <v/>
      </c>
    </row>
    <row r="29" spans="1:16" x14ac:dyDescent="0.55000000000000004">
      <c r="A29">
        <v>35</v>
      </c>
      <c r="B29">
        <v>1</v>
      </c>
      <c r="C29" s="2">
        <v>1847917</v>
      </c>
      <c r="D29" s="6">
        <v>40238</v>
      </c>
      <c r="E29" s="2">
        <v>3050193</v>
      </c>
      <c r="F29" s="6">
        <v>43252</v>
      </c>
      <c r="G29" s="3">
        <f>(F29-D29)/360</f>
        <v>8.3722222222222218</v>
      </c>
      <c r="H29" s="5">
        <f>RATE(G29,,-C29,E29)</f>
        <v>6.1685945212146175E-2</v>
      </c>
      <c r="I29" s="5" t="str">
        <f t="shared" si="0"/>
        <v/>
      </c>
      <c r="J29" s="5">
        <f t="shared" si="1"/>
        <v>6.1685945212146175E-2</v>
      </c>
      <c r="K29" t="str">
        <f t="shared" si="2"/>
        <v/>
      </c>
      <c r="L29">
        <f t="shared" si="3"/>
        <v>1</v>
      </c>
      <c r="M29">
        <v>35</v>
      </c>
    </row>
    <row r="30" spans="1:16" x14ac:dyDescent="0.55000000000000004">
      <c r="A30">
        <v>36</v>
      </c>
      <c r="B30">
        <v>0</v>
      </c>
      <c r="C30" s="2">
        <v>759722</v>
      </c>
      <c r="D30" s="6">
        <v>40238</v>
      </c>
      <c r="E30" s="2">
        <v>2108434</v>
      </c>
      <c r="F30" s="6">
        <v>43252</v>
      </c>
      <c r="G30" s="3">
        <f>(F30-D30)/360</f>
        <v>8.3722222222222218</v>
      </c>
      <c r="H30" s="5">
        <f>RATE(G30,,-C30,E30)</f>
        <v>0.12966465076833067</v>
      </c>
      <c r="I30" s="5">
        <f t="shared" si="0"/>
        <v>0.12966465076833067</v>
      </c>
      <c r="J30" s="5" t="str">
        <f t="shared" si="1"/>
        <v/>
      </c>
      <c r="K30">
        <f t="shared" si="2"/>
        <v>3</v>
      </c>
      <c r="L30" t="str">
        <f t="shared" si="3"/>
        <v/>
      </c>
    </row>
    <row r="31" spans="1:16" x14ac:dyDescent="0.55000000000000004">
      <c r="A31">
        <v>36</v>
      </c>
      <c r="B31">
        <v>1</v>
      </c>
      <c r="C31" s="2">
        <v>1241379</v>
      </c>
      <c r="D31" s="7">
        <v>40330</v>
      </c>
      <c r="E31" s="2">
        <v>2386792</v>
      </c>
      <c r="F31" s="6">
        <v>43252</v>
      </c>
      <c r="G31" s="3">
        <f>(F31-D31)/360</f>
        <v>8.1166666666666671</v>
      </c>
      <c r="H31" s="5">
        <f>RATE(G31,,-C31,E31)</f>
        <v>8.3873671314850254E-2</v>
      </c>
      <c r="I31" s="5" t="str">
        <f t="shared" si="0"/>
        <v/>
      </c>
      <c r="J31" s="5">
        <f t="shared" si="1"/>
        <v>8.3873671314850254E-2</v>
      </c>
      <c r="K31" t="str">
        <f t="shared" si="2"/>
        <v/>
      </c>
      <c r="L31">
        <f t="shared" si="3"/>
        <v>2</v>
      </c>
      <c r="M31">
        <v>36</v>
      </c>
    </row>
    <row r="32" spans="1:16" x14ac:dyDescent="0.55000000000000004">
      <c r="A32">
        <v>38</v>
      </c>
      <c r="B32">
        <v>0</v>
      </c>
      <c r="C32" s="2">
        <v>2206790</v>
      </c>
      <c r="D32" s="7">
        <v>42339</v>
      </c>
      <c r="E32" s="2">
        <v>1746154</v>
      </c>
      <c r="F32" s="6">
        <v>43252</v>
      </c>
      <c r="G32" s="3">
        <f>(F32-D32)/360</f>
        <v>2.536111111111111</v>
      </c>
      <c r="H32" s="5">
        <f>RATE(G32,,-C32,E32)</f>
        <v>-8.8182915992866123E-2</v>
      </c>
      <c r="I32" s="5" t="str">
        <f t="shared" si="0"/>
        <v/>
      </c>
      <c r="J32" s="5" t="str">
        <f t="shared" si="1"/>
        <v/>
      </c>
      <c r="K32">
        <f t="shared" si="2"/>
        <v>2</v>
      </c>
      <c r="L32" t="str">
        <f t="shared" si="3"/>
        <v/>
      </c>
    </row>
    <row r="33" spans="1:13" x14ac:dyDescent="0.55000000000000004">
      <c r="A33">
        <v>38</v>
      </c>
      <c r="B33">
        <v>1</v>
      </c>
      <c r="C33" s="2">
        <v>1847917</v>
      </c>
      <c r="D33" s="6">
        <v>40238</v>
      </c>
      <c r="E33" s="2">
        <v>3050193</v>
      </c>
      <c r="F33" s="6">
        <v>43252</v>
      </c>
      <c r="G33" s="3">
        <f>(F33-D33)/360</f>
        <v>8.3722222222222218</v>
      </c>
      <c r="H33" s="5">
        <f>RATE(G33,,-C33,E33)</f>
        <v>6.1685945212146175E-2</v>
      </c>
      <c r="I33" s="5" t="str">
        <f t="shared" si="0"/>
        <v/>
      </c>
      <c r="J33" s="5">
        <f t="shared" si="1"/>
        <v>6.1685945212146175E-2</v>
      </c>
      <c r="K33" t="str">
        <f t="shared" si="2"/>
        <v/>
      </c>
      <c r="L33">
        <f t="shared" si="3"/>
        <v>1</v>
      </c>
      <c r="M33">
        <v>38</v>
      </c>
    </row>
    <row r="34" spans="1:13" x14ac:dyDescent="0.55000000000000004">
      <c r="A34">
        <v>39</v>
      </c>
      <c r="B34">
        <v>0</v>
      </c>
      <c r="C34" s="2">
        <v>759722</v>
      </c>
      <c r="D34" s="6">
        <v>40238</v>
      </c>
      <c r="E34" s="2">
        <v>2108434</v>
      </c>
      <c r="F34" s="6">
        <v>43252</v>
      </c>
      <c r="G34" s="3">
        <f>(F34-D34)/360</f>
        <v>8.3722222222222218</v>
      </c>
      <c r="H34" s="5">
        <f>RATE(G34,,-C34,E34)</f>
        <v>0.12966465076833067</v>
      </c>
      <c r="I34" s="5">
        <f t="shared" si="0"/>
        <v>0.12966465076833067</v>
      </c>
      <c r="J34" s="5" t="str">
        <f t="shared" si="1"/>
        <v/>
      </c>
      <c r="K34">
        <f t="shared" si="2"/>
        <v>3</v>
      </c>
      <c r="L34" t="str">
        <f t="shared" si="3"/>
        <v/>
      </c>
    </row>
    <row r="35" spans="1:13" x14ac:dyDescent="0.55000000000000004">
      <c r="A35">
        <v>39</v>
      </c>
      <c r="B35">
        <v>1</v>
      </c>
      <c r="C35" s="2">
        <v>1241379</v>
      </c>
      <c r="D35" s="7">
        <v>40330</v>
      </c>
      <c r="E35" s="2">
        <v>2386792</v>
      </c>
      <c r="F35" s="6">
        <v>43252</v>
      </c>
      <c r="G35" s="3">
        <f>(F35-D35)/360</f>
        <v>8.1166666666666671</v>
      </c>
      <c r="H35" s="5">
        <f>RATE(G35,,-C35,E35)</f>
        <v>8.3873671314850254E-2</v>
      </c>
      <c r="I35" s="5" t="str">
        <f t="shared" si="0"/>
        <v/>
      </c>
      <c r="J35" s="5">
        <f t="shared" si="1"/>
        <v>8.3873671314850254E-2</v>
      </c>
      <c r="K35" t="str">
        <f t="shared" si="2"/>
        <v/>
      </c>
      <c r="L35">
        <f t="shared" si="3"/>
        <v>2</v>
      </c>
      <c r="M35">
        <v>39</v>
      </c>
    </row>
    <row r="36" spans="1:13" x14ac:dyDescent="0.55000000000000004">
      <c r="A36">
        <v>40</v>
      </c>
      <c r="B36">
        <v>0</v>
      </c>
      <c r="C36" s="2">
        <v>927988</v>
      </c>
      <c r="D36" s="6">
        <v>40238</v>
      </c>
      <c r="E36" s="2">
        <v>2354167</v>
      </c>
      <c r="F36" s="6">
        <v>43252</v>
      </c>
      <c r="G36" s="3">
        <f>(F36-D36)/360</f>
        <v>8.3722222222222218</v>
      </c>
      <c r="H36" s="5">
        <f>RATE(G36,,-C36,E36)</f>
        <v>0.11760937294662696</v>
      </c>
      <c r="I36" s="5">
        <f t="shared" si="0"/>
        <v>0.11760937294662696</v>
      </c>
      <c r="J36" s="5" t="str">
        <f t="shared" si="1"/>
        <v/>
      </c>
      <c r="K36">
        <f t="shared" si="2"/>
        <v>2</v>
      </c>
      <c r="L36" t="str">
        <f t="shared" si="3"/>
        <v/>
      </c>
    </row>
    <row r="37" spans="1:13" x14ac:dyDescent="0.55000000000000004">
      <c r="A37">
        <v>40</v>
      </c>
      <c r="B37">
        <v>1</v>
      </c>
      <c r="C37" s="2">
        <v>1961905</v>
      </c>
      <c r="D37" s="6">
        <v>40238</v>
      </c>
      <c r="E37" s="2">
        <v>3247863</v>
      </c>
      <c r="F37" s="6">
        <v>43252</v>
      </c>
      <c r="G37" s="3">
        <f>(F37-D37)/360</f>
        <v>8.3722222222222218</v>
      </c>
      <c r="H37" s="5">
        <f>RATE(G37,,-C37,E37)</f>
        <v>6.2058261918414577E-2</v>
      </c>
      <c r="I37" s="5" t="str">
        <f t="shared" si="0"/>
        <v/>
      </c>
      <c r="J37" s="5">
        <f t="shared" si="1"/>
        <v>6.2058261918414577E-2</v>
      </c>
      <c r="K37" t="str">
        <f t="shared" si="2"/>
        <v/>
      </c>
      <c r="L37">
        <f t="shared" si="3"/>
        <v>1</v>
      </c>
      <c r="M37">
        <v>40</v>
      </c>
    </row>
    <row r="38" spans="1:13" x14ac:dyDescent="0.55000000000000004">
      <c r="A38">
        <v>43</v>
      </c>
      <c r="B38">
        <v>0</v>
      </c>
      <c r="C38" s="2">
        <v>927988</v>
      </c>
      <c r="D38" s="6">
        <v>40238</v>
      </c>
      <c r="E38" s="2">
        <v>2354167</v>
      </c>
      <c r="F38" s="6">
        <v>43252</v>
      </c>
      <c r="G38" s="3">
        <f>(F38-D38)/360</f>
        <v>8.3722222222222218</v>
      </c>
      <c r="H38" s="5">
        <f>RATE(G38,,-C38,E38)</f>
        <v>0.11760937294662696</v>
      </c>
      <c r="I38" s="5">
        <f t="shared" si="0"/>
        <v>0.11760937294662696</v>
      </c>
      <c r="J38" s="5" t="str">
        <f t="shared" si="1"/>
        <v/>
      </c>
      <c r="K38">
        <f t="shared" si="2"/>
        <v>2</v>
      </c>
      <c r="L38" t="str">
        <f t="shared" si="3"/>
        <v/>
      </c>
    </row>
    <row r="39" spans="1:13" x14ac:dyDescent="0.55000000000000004">
      <c r="A39">
        <v>43</v>
      </c>
      <c r="B39">
        <v>1</v>
      </c>
      <c r="C39" s="2">
        <v>1961905</v>
      </c>
      <c r="D39" s="6">
        <v>40238</v>
      </c>
      <c r="E39" s="2">
        <v>3247863</v>
      </c>
      <c r="F39" s="6">
        <v>43252</v>
      </c>
      <c r="G39" s="3">
        <f>(F39-D39)/360</f>
        <v>8.3722222222222218</v>
      </c>
      <c r="H39" s="5">
        <f>RATE(G39,,-C39,E39)</f>
        <v>6.2058261918414577E-2</v>
      </c>
      <c r="I39" s="5" t="str">
        <f t="shared" si="0"/>
        <v/>
      </c>
      <c r="J39" s="5">
        <f t="shared" si="1"/>
        <v>6.2058261918414577E-2</v>
      </c>
      <c r="K39" t="str">
        <f t="shared" si="2"/>
        <v/>
      </c>
      <c r="L39">
        <f t="shared" si="3"/>
        <v>1</v>
      </c>
      <c r="M39">
        <v>43</v>
      </c>
    </row>
    <row r="40" spans="1:13" x14ac:dyDescent="0.55000000000000004">
      <c r="A40">
        <v>45</v>
      </c>
      <c r="B40">
        <v>0</v>
      </c>
      <c r="C40" s="2">
        <v>870333</v>
      </c>
      <c r="D40" s="6">
        <v>40238</v>
      </c>
      <c r="E40" s="2">
        <v>1312217</v>
      </c>
      <c r="F40" s="6">
        <v>43252</v>
      </c>
      <c r="G40" s="3">
        <f>(F40-D40)/360</f>
        <v>8.3722222222222218</v>
      </c>
      <c r="H40" s="5">
        <f>RATE(G40,,-C40,E40)</f>
        <v>5.0265330629578157E-2</v>
      </c>
      <c r="I40" s="5">
        <f t="shared" si="0"/>
        <v>5.0265330629578157E-2</v>
      </c>
      <c r="J40" s="5" t="str">
        <f t="shared" si="1"/>
        <v/>
      </c>
      <c r="K40">
        <f t="shared" si="2"/>
        <v>1</v>
      </c>
      <c r="L40" t="str">
        <f t="shared" si="3"/>
        <v/>
      </c>
    </row>
    <row r="41" spans="1:13" x14ac:dyDescent="0.55000000000000004">
      <c r="A41">
        <v>45</v>
      </c>
      <c r="B41">
        <v>1</v>
      </c>
      <c r="C41" s="2">
        <v>1252874</v>
      </c>
      <c r="D41" s="6">
        <v>40238</v>
      </c>
      <c r="E41" s="2">
        <v>2838308</v>
      </c>
      <c r="F41" s="6">
        <v>43252</v>
      </c>
      <c r="G41" s="3">
        <f>(F41-D41)/360</f>
        <v>8.3722222222222218</v>
      </c>
      <c r="H41" s="5">
        <f>RATE(G41,,-C41,E41)</f>
        <v>0.1026058531244619</v>
      </c>
      <c r="I41" s="5" t="str">
        <f t="shared" si="0"/>
        <v/>
      </c>
      <c r="J41" s="5">
        <f t="shared" si="1"/>
        <v>0.1026058531244619</v>
      </c>
      <c r="K41" t="str">
        <f t="shared" si="2"/>
        <v/>
      </c>
      <c r="L41">
        <f t="shared" si="3"/>
        <v>3</v>
      </c>
      <c r="M41">
        <v>45</v>
      </c>
    </row>
    <row r="42" spans="1:13" x14ac:dyDescent="0.55000000000000004">
      <c r="A42">
        <v>46</v>
      </c>
      <c r="B42">
        <v>0</v>
      </c>
      <c r="C42" s="2">
        <v>1078889</v>
      </c>
      <c r="D42" s="6">
        <v>40238</v>
      </c>
      <c r="E42" s="2">
        <v>2166667</v>
      </c>
      <c r="F42" s="6">
        <v>43252</v>
      </c>
      <c r="G42" s="3">
        <f>(F42-D42)/360</f>
        <v>8.3722222222222218</v>
      </c>
      <c r="H42" s="5">
        <f>RATE(G42,,-C42,E42)</f>
        <v>8.6848623017900042E-2</v>
      </c>
      <c r="I42" s="5">
        <f t="shared" si="0"/>
        <v>8.6848623017900042E-2</v>
      </c>
      <c r="J42" s="5" t="str">
        <f t="shared" si="1"/>
        <v/>
      </c>
      <c r="K42">
        <f t="shared" si="2"/>
        <v>1</v>
      </c>
      <c r="L42" t="str">
        <f t="shared" si="3"/>
        <v/>
      </c>
    </row>
    <row r="43" spans="1:13" x14ac:dyDescent="0.55000000000000004">
      <c r="A43">
        <v>46</v>
      </c>
      <c r="B43">
        <v>1</v>
      </c>
      <c r="C43" s="2">
        <v>1720430</v>
      </c>
      <c r="D43" s="6">
        <v>40238</v>
      </c>
      <c r="E43" s="2">
        <v>3898305</v>
      </c>
      <c r="F43" s="6">
        <v>43252</v>
      </c>
      <c r="G43" s="3">
        <f>(F43-D43)/360</f>
        <v>8.3722222222222218</v>
      </c>
      <c r="H43" s="5">
        <f>RATE(G43,,-C43,E43)</f>
        <v>0.1026321398428265</v>
      </c>
      <c r="I43" s="5" t="str">
        <f t="shared" si="0"/>
        <v/>
      </c>
      <c r="J43" s="5">
        <f t="shared" si="1"/>
        <v>0.1026321398428265</v>
      </c>
      <c r="K43" t="str">
        <f t="shared" si="2"/>
        <v/>
      </c>
      <c r="L43">
        <f t="shared" si="3"/>
        <v>3</v>
      </c>
      <c r="M43">
        <v>46</v>
      </c>
    </row>
    <row r="44" spans="1:13" x14ac:dyDescent="0.55000000000000004">
      <c r="A44">
        <v>47</v>
      </c>
      <c r="B44">
        <v>0</v>
      </c>
      <c r="C44" s="2">
        <v>1326667</v>
      </c>
      <c r="D44" s="6">
        <v>40238</v>
      </c>
      <c r="E44" s="2">
        <v>2325581</v>
      </c>
      <c r="F44" s="6">
        <v>43252</v>
      </c>
      <c r="G44" s="3">
        <f>(F44-D44)/360</f>
        <v>8.3722222222222218</v>
      </c>
      <c r="H44" s="5">
        <f>RATE(G44,,-C44,E44)</f>
        <v>6.934161519966392E-2</v>
      </c>
      <c r="I44" s="5">
        <f t="shared" si="0"/>
        <v>6.934161519966392E-2</v>
      </c>
      <c r="J44" s="5" t="str">
        <f t="shared" si="1"/>
        <v/>
      </c>
      <c r="K44">
        <f t="shared" si="2"/>
        <v>1</v>
      </c>
      <c r="L44" t="str">
        <f t="shared" si="3"/>
        <v/>
      </c>
    </row>
    <row r="45" spans="1:13" x14ac:dyDescent="0.55000000000000004">
      <c r="A45">
        <v>47</v>
      </c>
      <c r="B45">
        <v>1</v>
      </c>
      <c r="C45" s="2">
        <v>1518817</v>
      </c>
      <c r="D45" s="6">
        <v>40238</v>
      </c>
      <c r="E45" s="2">
        <v>2777778</v>
      </c>
      <c r="F45" s="6">
        <v>43252</v>
      </c>
      <c r="G45" s="3">
        <f>(F45-D45)/360</f>
        <v>8.3722222222222218</v>
      </c>
      <c r="H45" s="5">
        <f>RATE(G45,,-C45,E45)</f>
        <v>7.4773388158676499E-2</v>
      </c>
      <c r="I45" s="5" t="str">
        <f t="shared" si="0"/>
        <v/>
      </c>
      <c r="J45" s="5">
        <f t="shared" si="1"/>
        <v>7.4773388158676499E-2</v>
      </c>
      <c r="K45" t="str">
        <f t="shared" si="2"/>
        <v/>
      </c>
      <c r="L45">
        <f t="shared" si="3"/>
        <v>2</v>
      </c>
      <c r="M45">
        <v>47</v>
      </c>
    </row>
    <row r="46" spans="1:13" x14ac:dyDescent="0.55000000000000004">
      <c r="A46">
        <v>48</v>
      </c>
      <c r="B46">
        <v>0</v>
      </c>
      <c r="C46" s="2">
        <v>870333</v>
      </c>
      <c r="D46" s="6">
        <v>40238</v>
      </c>
      <c r="E46" s="2">
        <v>1312217</v>
      </c>
      <c r="F46" s="6">
        <v>43252</v>
      </c>
      <c r="G46" s="3">
        <f>(F46-D46)/360</f>
        <v>8.3722222222222218</v>
      </c>
      <c r="H46" s="5">
        <f>RATE(G46,,-C46,E46)</f>
        <v>5.0265330629578157E-2</v>
      </c>
      <c r="I46" s="5">
        <f t="shared" si="0"/>
        <v>5.0265330629578157E-2</v>
      </c>
      <c r="J46" s="5" t="str">
        <f t="shared" si="1"/>
        <v/>
      </c>
      <c r="K46">
        <f t="shared" si="2"/>
        <v>1</v>
      </c>
      <c r="L46" t="str">
        <f t="shared" si="3"/>
        <v/>
      </c>
    </row>
    <row r="47" spans="1:13" x14ac:dyDescent="0.55000000000000004">
      <c r="A47">
        <v>48</v>
      </c>
      <c r="B47">
        <v>1</v>
      </c>
      <c r="C47" s="2">
        <v>1252874</v>
      </c>
      <c r="D47" s="6">
        <v>40238</v>
      </c>
      <c r="E47" s="2">
        <v>2838308</v>
      </c>
      <c r="F47" s="6">
        <v>43252</v>
      </c>
      <c r="G47" s="3">
        <f>(F47-D47)/360</f>
        <v>8.3722222222222218</v>
      </c>
      <c r="H47" s="5">
        <f>RATE(G47,,-C47,E47)</f>
        <v>0.1026058531244619</v>
      </c>
      <c r="I47" s="5" t="str">
        <f t="shared" si="0"/>
        <v/>
      </c>
      <c r="J47" s="5">
        <f t="shared" si="1"/>
        <v>0.1026058531244619</v>
      </c>
      <c r="K47" t="str">
        <f t="shared" si="2"/>
        <v/>
      </c>
      <c r="L47">
        <f t="shared" si="3"/>
        <v>3</v>
      </c>
      <c r="M47">
        <v>48</v>
      </c>
    </row>
    <row r="48" spans="1:13" x14ac:dyDescent="0.55000000000000004">
      <c r="A48">
        <v>49</v>
      </c>
      <c r="B48">
        <v>0</v>
      </c>
      <c r="C48" s="2">
        <v>617450</v>
      </c>
      <c r="D48" s="6">
        <v>40238</v>
      </c>
      <c r="E48" s="2">
        <v>2057292</v>
      </c>
      <c r="F48" s="6">
        <v>43252</v>
      </c>
      <c r="G48" s="3">
        <f>(F48-D48)/360</f>
        <v>8.3722222222222218</v>
      </c>
      <c r="H48" s="5">
        <f>RATE(G48,,-C48,E48)</f>
        <v>0.15460104967092994</v>
      </c>
      <c r="I48" s="5">
        <f t="shared" si="0"/>
        <v>0.15460104967092994</v>
      </c>
      <c r="J48" s="5" t="str">
        <f t="shared" si="1"/>
        <v/>
      </c>
      <c r="K48">
        <f t="shared" si="2"/>
        <v>3</v>
      </c>
      <c r="L48" t="str">
        <f t="shared" si="3"/>
        <v/>
      </c>
    </row>
    <row r="49" spans="1:13" x14ac:dyDescent="0.55000000000000004">
      <c r="A49">
        <v>49</v>
      </c>
      <c r="B49">
        <v>1</v>
      </c>
      <c r="C49" s="2">
        <v>1741816</v>
      </c>
      <c r="D49" s="7">
        <v>42339</v>
      </c>
      <c r="E49" s="2">
        <v>2085106</v>
      </c>
      <c r="F49" s="6">
        <v>43252</v>
      </c>
      <c r="G49" s="3">
        <f>(F49-D49)/360</f>
        <v>2.536111111111111</v>
      </c>
      <c r="H49" s="5">
        <f>RATE(G49,,-C49,E49)</f>
        <v>7.3508230253517257E-2</v>
      </c>
      <c r="I49" s="5" t="str">
        <f t="shared" si="0"/>
        <v/>
      </c>
      <c r="J49" s="5">
        <f t="shared" si="1"/>
        <v>7.3508230253517257E-2</v>
      </c>
      <c r="K49" t="str">
        <f t="shared" si="2"/>
        <v/>
      </c>
      <c r="L49">
        <f t="shared" si="3"/>
        <v>1</v>
      </c>
      <c r="M49">
        <v>49</v>
      </c>
    </row>
    <row r="50" spans="1:13" x14ac:dyDescent="0.55000000000000004">
      <c r="A50">
        <v>53</v>
      </c>
      <c r="B50">
        <v>0</v>
      </c>
      <c r="C50" s="2">
        <v>759722</v>
      </c>
      <c r="D50" s="6">
        <v>40238</v>
      </c>
      <c r="E50" s="2">
        <v>2108434</v>
      </c>
      <c r="F50" s="6">
        <v>43252</v>
      </c>
      <c r="G50" s="3">
        <f>(F50-D50)/360</f>
        <v>8.3722222222222218</v>
      </c>
      <c r="H50" s="5">
        <f>RATE(G50,,-C50,E50)</f>
        <v>0.12966465076833067</v>
      </c>
      <c r="I50" s="5">
        <f t="shared" si="0"/>
        <v>0.12966465076833067</v>
      </c>
      <c r="J50" s="5" t="str">
        <f t="shared" si="1"/>
        <v/>
      </c>
      <c r="K50">
        <f t="shared" si="2"/>
        <v>3</v>
      </c>
      <c r="L50" t="str">
        <f t="shared" si="3"/>
        <v/>
      </c>
    </row>
    <row r="51" spans="1:13" x14ac:dyDescent="0.55000000000000004">
      <c r="A51">
        <v>53</v>
      </c>
      <c r="B51">
        <v>1</v>
      </c>
      <c r="C51" s="2">
        <v>1241379</v>
      </c>
      <c r="D51" s="7">
        <v>40330</v>
      </c>
      <c r="E51" s="2">
        <v>2386792</v>
      </c>
      <c r="F51" s="6">
        <v>43252</v>
      </c>
      <c r="G51" s="3">
        <f>(F51-D51)/360</f>
        <v>8.1166666666666671</v>
      </c>
      <c r="H51" s="5">
        <f>RATE(G51,,-C51,E51)</f>
        <v>8.3873671314850254E-2</v>
      </c>
      <c r="I51" s="5" t="str">
        <f t="shared" si="0"/>
        <v/>
      </c>
      <c r="J51" s="5">
        <f t="shared" si="1"/>
        <v>8.3873671314850254E-2</v>
      </c>
      <c r="K51" t="str">
        <f t="shared" si="2"/>
        <v/>
      </c>
      <c r="L51">
        <f t="shared" si="3"/>
        <v>2</v>
      </c>
      <c r="M51">
        <v>53</v>
      </c>
    </row>
    <row r="52" spans="1:13" x14ac:dyDescent="0.55000000000000004">
      <c r="A52">
        <v>54</v>
      </c>
      <c r="B52">
        <v>0</v>
      </c>
      <c r="C52" s="2">
        <v>759722</v>
      </c>
      <c r="D52" s="6">
        <v>40238</v>
      </c>
      <c r="E52" s="2">
        <v>2108434</v>
      </c>
      <c r="F52" s="6">
        <v>43252</v>
      </c>
      <c r="G52" s="3">
        <f>(F52-D52)/360</f>
        <v>8.3722222222222218</v>
      </c>
      <c r="H52" s="5">
        <f>RATE(G52,,-C52,E52)</f>
        <v>0.12966465076833067</v>
      </c>
      <c r="I52" s="5">
        <f t="shared" si="0"/>
        <v>0.12966465076833067</v>
      </c>
      <c r="J52" s="5" t="str">
        <f t="shared" si="1"/>
        <v/>
      </c>
      <c r="K52">
        <f t="shared" si="2"/>
        <v>3</v>
      </c>
      <c r="L52" t="str">
        <f t="shared" si="3"/>
        <v/>
      </c>
    </row>
    <row r="53" spans="1:13" x14ac:dyDescent="0.55000000000000004">
      <c r="A53">
        <v>54</v>
      </c>
      <c r="B53">
        <v>1</v>
      </c>
      <c r="C53" s="2">
        <v>1241379</v>
      </c>
      <c r="D53" s="7">
        <v>40330</v>
      </c>
      <c r="E53" s="2">
        <v>2386792</v>
      </c>
      <c r="F53" s="6">
        <v>43252</v>
      </c>
      <c r="G53" s="3">
        <f>(F53-D53)/360</f>
        <v>8.1166666666666671</v>
      </c>
      <c r="H53" s="5">
        <f>RATE(G53,,-C53,E53)</f>
        <v>8.3873671314850254E-2</v>
      </c>
      <c r="I53" s="5" t="str">
        <f t="shared" si="0"/>
        <v/>
      </c>
      <c r="J53" s="5">
        <f t="shared" si="1"/>
        <v>8.3873671314850254E-2</v>
      </c>
      <c r="K53" t="str">
        <f t="shared" si="2"/>
        <v/>
      </c>
      <c r="L53">
        <f t="shared" si="3"/>
        <v>2</v>
      </c>
      <c r="M53">
        <v>54</v>
      </c>
    </row>
    <row r="54" spans="1:13" x14ac:dyDescent="0.55000000000000004">
      <c r="A54">
        <v>55</v>
      </c>
      <c r="B54">
        <v>0</v>
      </c>
      <c r="C54" s="2">
        <v>759722</v>
      </c>
      <c r="D54" s="6">
        <v>40238</v>
      </c>
      <c r="E54" s="2">
        <v>2108434</v>
      </c>
      <c r="F54" s="6">
        <v>43252</v>
      </c>
      <c r="G54" s="3">
        <f>(F54-D54)/360</f>
        <v>8.3722222222222218</v>
      </c>
      <c r="H54" s="5">
        <f>RATE(G54,,-C54,E54)</f>
        <v>0.12966465076833067</v>
      </c>
      <c r="I54" s="5">
        <f t="shared" si="0"/>
        <v>0.12966465076833067</v>
      </c>
      <c r="J54" s="5" t="str">
        <f t="shared" si="1"/>
        <v/>
      </c>
      <c r="K54">
        <f t="shared" si="2"/>
        <v>3</v>
      </c>
      <c r="L54" t="str">
        <f t="shared" si="3"/>
        <v/>
      </c>
    </row>
    <row r="55" spans="1:13" x14ac:dyDescent="0.55000000000000004">
      <c r="A55">
        <v>55</v>
      </c>
      <c r="B55">
        <v>1</v>
      </c>
      <c r="C55" s="2">
        <v>1241379</v>
      </c>
      <c r="D55" s="7">
        <v>40330</v>
      </c>
      <c r="E55" s="2">
        <v>2386792</v>
      </c>
      <c r="F55" s="6">
        <v>43252</v>
      </c>
      <c r="G55" s="3">
        <f>(F55-D55)/360</f>
        <v>8.1166666666666671</v>
      </c>
      <c r="H55" s="5">
        <f>RATE(G55,,-C55,E55)</f>
        <v>8.3873671314850254E-2</v>
      </c>
      <c r="I55" s="5" t="str">
        <f t="shared" si="0"/>
        <v/>
      </c>
      <c r="J55" s="5">
        <f t="shared" si="1"/>
        <v>8.3873671314850254E-2</v>
      </c>
      <c r="K55" t="str">
        <f t="shared" si="2"/>
        <v/>
      </c>
      <c r="L55">
        <f t="shared" si="3"/>
        <v>2</v>
      </c>
      <c r="M55">
        <v>55</v>
      </c>
    </row>
    <row r="56" spans="1:13" x14ac:dyDescent="0.55000000000000004">
      <c r="A56">
        <v>63</v>
      </c>
      <c r="B56">
        <v>0</v>
      </c>
      <c r="C56" s="2">
        <v>1367168</v>
      </c>
      <c r="D56" s="7">
        <v>42339</v>
      </c>
      <c r="E56" s="2">
        <v>2129630</v>
      </c>
      <c r="F56" s="6">
        <v>43252</v>
      </c>
      <c r="G56" s="3">
        <f>(F56-D56)/360</f>
        <v>2.536111111111111</v>
      </c>
      <c r="H56" s="5">
        <f>RATE(G56,,-C56,E56)</f>
        <v>0.1909584879285102</v>
      </c>
      <c r="I56" s="5" t="str">
        <f t="shared" si="0"/>
        <v/>
      </c>
      <c r="J56" s="5" t="str">
        <f t="shared" si="1"/>
        <v/>
      </c>
      <c r="K56">
        <f t="shared" si="2"/>
        <v>2</v>
      </c>
      <c r="L56" t="str">
        <f t="shared" si="3"/>
        <v/>
      </c>
    </row>
    <row r="57" spans="1:13" x14ac:dyDescent="0.55000000000000004">
      <c r="A57">
        <v>63</v>
      </c>
      <c r="B57">
        <v>1</v>
      </c>
      <c r="C57" s="2">
        <v>2303030</v>
      </c>
      <c r="D57" s="7">
        <v>42339</v>
      </c>
      <c r="E57" s="2">
        <v>2636364</v>
      </c>
      <c r="F57" s="6">
        <v>43252</v>
      </c>
      <c r="G57" s="3">
        <f>(F57-D57)/360</f>
        <v>2.536111111111111</v>
      </c>
      <c r="H57" s="5">
        <f>RATE(G57,,-C57,E57)</f>
        <v>5.4746156904414194E-2</v>
      </c>
      <c r="I57" s="5" t="str">
        <f t="shared" si="0"/>
        <v/>
      </c>
      <c r="J57" s="5">
        <f t="shared" si="1"/>
        <v>5.4746156904414194E-2</v>
      </c>
      <c r="K57" t="str">
        <f t="shared" si="2"/>
        <v/>
      </c>
      <c r="L57">
        <f t="shared" si="3"/>
        <v>1</v>
      </c>
      <c r="M57">
        <v>63</v>
      </c>
    </row>
    <row r="58" spans="1:13" x14ac:dyDescent="0.55000000000000004">
      <c r="A58">
        <v>64</v>
      </c>
      <c r="B58">
        <v>0</v>
      </c>
      <c r="C58" s="2">
        <v>1367168</v>
      </c>
      <c r="D58" s="7">
        <v>42339</v>
      </c>
      <c r="E58" s="2">
        <v>2129630</v>
      </c>
      <c r="F58" s="6">
        <v>43252</v>
      </c>
      <c r="G58" s="3">
        <f>(F58-D58)/360</f>
        <v>2.536111111111111</v>
      </c>
      <c r="H58" s="5">
        <f>RATE(G58,,-C58,E58)</f>
        <v>0.1909584879285102</v>
      </c>
      <c r="I58" s="5" t="str">
        <f t="shared" si="0"/>
        <v/>
      </c>
      <c r="J58" s="5" t="str">
        <f t="shared" si="1"/>
        <v/>
      </c>
      <c r="K58">
        <f t="shared" si="2"/>
        <v>2</v>
      </c>
      <c r="L58" t="str">
        <f t="shared" si="3"/>
        <v/>
      </c>
    </row>
    <row r="59" spans="1:13" x14ac:dyDescent="0.55000000000000004">
      <c r="A59">
        <v>64</v>
      </c>
      <c r="B59">
        <v>1</v>
      </c>
      <c r="C59" s="2">
        <v>2303030</v>
      </c>
      <c r="D59" s="7">
        <v>42339</v>
      </c>
      <c r="E59" s="2">
        <v>2636364</v>
      </c>
      <c r="F59" s="6">
        <v>43252</v>
      </c>
      <c r="G59" s="3">
        <f>(F59-D59)/360</f>
        <v>2.536111111111111</v>
      </c>
      <c r="H59" s="5">
        <f>RATE(G59,,-C59,E59)</f>
        <v>5.4746156904414194E-2</v>
      </c>
      <c r="I59" s="5" t="str">
        <f t="shared" si="0"/>
        <v/>
      </c>
      <c r="J59" s="5">
        <f t="shared" si="1"/>
        <v>5.4746156904414194E-2</v>
      </c>
      <c r="K59" t="str">
        <f t="shared" si="2"/>
        <v/>
      </c>
      <c r="L59">
        <f t="shared" si="3"/>
        <v>1</v>
      </c>
      <c r="M59">
        <v>64</v>
      </c>
    </row>
    <row r="60" spans="1:13" x14ac:dyDescent="0.55000000000000004">
      <c r="A60">
        <v>65</v>
      </c>
      <c r="B60">
        <v>0</v>
      </c>
      <c r="C60" s="2">
        <v>1367168</v>
      </c>
      <c r="D60" s="7">
        <v>42339</v>
      </c>
      <c r="E60" s="2">
        <v>2129630</v>
      </c>
      <c r="F60" s="6">
        <v>43252</v>
      </c>
      <c r="G60" s="3">
        <f>(F60-D60)/360</f>
        <v>2.536111111111111</v>
      </c>
      <c r="H60" s="5">
        <f>RATE(G60,,-C60,E60)</f>
        <v>0.1909584879285102</v>
      </c>
      <c r="I60" s="5" t="str">
        <f t="shared" si="0"/>
        <v/>
      </c>
      <c r="J60" s="5" t="str">
        <f t="shared" si="1"/>
        <v/>
      </c>
      <c r="K60">
        <f t="shared" si="2"/>
        <v>2</v>
      </c>
      <c r="L60" t="str">
        <f t="shared" si="3"/>
        <v/>
      </c>
    </row>
    <row r="61" spans="1:13" x14ac:dyDescent="0.55000000000000004">
      <c r="A61">
        <v>65</v>
      </c>
      <c r="B61">
        <v>1</v>
      </c>
      <c r="C61" s="2">
        <v>2303030</v>
      </c>
      <c r="D61" s="7">
        <v>42339</v>
      </c>
      <c r="E61" s="2">
        <v>2636364</v>
      </c>
      <c r="F61" s="6">
        <v>43252</v>
      </c>
      <c r="G61" s="3">
        <f>(F61-D61)/360</f>
        <v>2.536111111111111</v>
      </c>
      <c r="H61" s="5">
        <f>RATE(G61,,-C61,E61)</f>
        <v>5.4746156904414194E-2</v>
      </c>
      <c r="I61" s="5" t="str">
        <f t="shared" si="0"/>
        <v/>
      </c>
      <c r="J61" s="5">
        <f t="shared" si="1"/>
        <v>5.4746156904414194E-2</v>
      </c>
      <c r="K61" t="str">
        <f t="shared" si="2"/>
        <v/>
      </c>
      <c r="L61">
        <f t="shared" si="3"/>
        <v>1</v>
      </c>
      <c r="M61">
        <v>65</v>
      </c>
    </row>
    <row r="62" spans="1:13" x14ac:dyDescent="0.55000000000000004">
      <c r="A62">
        <v>66</v>
      </c>
      <c r="B62">
        <v>0</v>
      </c>
      <c r="C62" s="2">
        <v>1367168</v>
      </c>
      <c r="D62" s="7">
        <v>42339</v>
      </c>
      <c r="E62" s="2">
        <v>2129630</v>
      </c>
      <c r="F62" s="6">
        <v>43252</v>
      </c>
      <c r="G62" s="3">
        <f>(F62-D62)/360</f>
        <v>2.536111111111111</v>
      </c>
      <c r="H62" s="5">
        <f>RATE(G62,,-C62,E62)</f>
        <v>0.1909584879285102</v>
      </c>
      <c r="I62" s="5" t="str">
        <f t="shared" si="0"/>
        <v/>
      </c>
      <c r="J62" s="5" t="str">
        <f t="shared" si="1"/>
        <v/>
      </c>
      <c r="K62">
        <f t="shared" si="2"/>
        <v>2</v>
      </c>
      <c r="L62" t="str">
        <f t="shared" si="3"/>
        <v/>
      </c>
    </row>
    <row r="63" spans="1:13" x14ac:dyDescent="0.55000000000000004">
      <c r="A63">
        <v>66</v>
      </c>
      <c r="B63">
        <v>1</v>
      </c>
      <c r="C63" s="2">
        <v>2303030</v>
      </c>
      <c r="D63" s="7">
        <v>42339</v>
      </c>
      <c r="E63" s="2">
        <v>2636364</v>
      </c>
      <c r="F63" s="6">
        <v>43252</v>
      </c>
      <c r="G63" s="3">
        <f>(F63-D63)/360</f>
        <v>2.536111111111111</v>
      </c>
      <c r="H63" s="5">
        <f>RATE(G63,,-C63,E63)</f>
        <v>5.4746156904414194E-2</v>
      </c>
      <c r="I63" s="5" t="str">
        <f t="shared" si="0"/>
        <v/>
      </c>
      <c r="J63" s="5">
        <f t="shared" si="1"/>
        <v>5.4746156904414194E-2</v>
      </c>
      <c r="K63" t="str">
        <f t="shared" si="2"/>
        <v/>
      </c>
      <c r="L63">
        <f t="shared" si="3"/>
        <v>1</v>
      </c>
      <c r="M63">
        <v>66</v>
      </c>
    </row>
    <row r="64" spans="1:13" x14ac:dyDescent="0.55000000000000004">
      <c r="A64">
        <v>67</v>
      </c>
      <c r="B64">
        <v>0</v>
      </c>
      <c r="C64" s="2">
        <v>1367168</v>
      </c>
      <c r="D64" s="7">
        <v>42339</v>
      </c>
      <c r="E64" s="2">
        <v>2129630</v>
      </c>
      <c r="F64" s="6">
        <v>43252</v>
      </c>
      <c r="G64" s="3">
        <f>(F64-D64)/360</f>
        <v>2.536111111111111</v>
      </c>
      <c r="H64" s="5">
        <f>RATE(G64,,-C64,E64)</f>
        <v>0.1909584879285102</v>
      </c>
      <c r="I64" s="5" t="str">
        <f t="shared" si="0"/>
        <v/>
      </c>
      <c r="J64" s="5" t="str">
        <f t="shared" si="1"/>
        <v/>
      </c>
      <c r="K64">
        <f t="shared" si="2"/>
        <v>2</v>
      </c>
      <c r="L64" t="str">
        <f t="shared" si="3"/>
        <v/>
      </c>
    </row>
    <row r="65" spans="1:13" x14ac:dyDescent="0.55000000000000004">
      <c r="A65">
        <v>67</v>
      </c>
      <c r="B65">
        <v>1</v>
      </c>
      <c r="C65" s="2">
        <v>2303030</v>
      </c>
      <c r="D65" s="7">
        <v>42339</v>
      </c>
      <c r="E65" s="2">
        <v>2636364</v>
      </c>
      <c r="F65" s="6">
        <v>43252</v>
      </c>
      <c r="G65" s="3">
        <f>(F65-D65)/360</f>
        <v>2.536111111111111</v>
      </c>
      <c r="H65" s="5">
        <f>RATE(G65,,-C65,E65)</f>
        <v>5.4746156904414194E-2</v>
      </c>
      <c r="I65" s="5" t="str">
        <f t="shared" ref="I65:I117" si="4">IF(OR(G65&lt;8,B65=1),"",H65)</f>
        <v/>
      </c>
      <c r="J65" s="5">
        <f t="shared" ref="J65:J117" si="5">IF(AND(B65=1,G65&gt;2),H65,"")</f>
        <v>5.4746156904414194E-2</v>
      </c>
      <c r="K65" t="str">
        <f t="shared" ref="K65:K117" si="6">IF(B65=0,IF(I65="",2,IF(I65&lt;$O$2,1,IF(I65&gt;$O$3,3,2))),"")</f>
        <v/>
      </c>
      <c r="L65">
        <f t="shared" ref="L65:L117" si="7">IF(B65=1,IF(J65="",2,IF(J65&lt;$P$2,1,IF(J65&gt;$P$3,3,2))),"")</f>
        <v>1</v>
      </c>
      <c r="M65">
        <v>67</v>
      </c>
    </row>
    <row r="66" spans="1:13" x14ac:dyDescent="0.55000000000000004">
      <c r="A66">
        <v>68</v>
      </c>
      <c r="B66">
        <v>0</v>
      </c>
      <c r="C66" s="2">
        <v>1367168</v>
      </c>
      <c r="D66" s="7">
        <v>42339</v>
      </c>
      <c r="E66" s="2">
        <v>2129630</v>
      </c>
      <c r="F66" s="6">
        <v>43252</v>
      </c>
      <c r="G66" s="3">
        <f>(F66-D66)/360</f>
        <v>2.536111111111111</v>
      </c>
      <c r="H66" s="5">
        <f>RATE(G66,,-C66,E66)</f>
        <v>0.1909584879285102</v>
      </c>
      <c r="I66" s="5" t="str">
        <f t="shared" si="4"/>
        <v/>
      </c>
      <c r="J66" s="5" t="str">
        <f t="shared" si="5"/>
        <v/>
      </c>
      <c r="K66">
        <f t="shared" si="6"/>
        <v>2</v>
      </c>
      <c r="L66" t="str">
        <f t="shared" si="7"/>
        <v/>
      </c>
    </row>
    <row r="67" spans="1:13" x14ac:dyDescent="0.55000000000000004">
      <c r="A67">
        <v>68</v>
      </c>
      <c r="B67">
        <v>1</v>
      </c>
      <c r="C67" s="2">
        <v>2303030</v>
      </c>
      <c r="D67" s="7">
        <v>42339</v>
      </c>
      <c r="E67" s="2">
        <v>2636364</v>
      </c>
      <c r="F67" s="6">
        <v>43252</v>
      </c>
      <c r="G67" s="3">
        <f>(F67-D67)/360</f>
        <v>2.536111111111111</v>
      </c>
      <c r="H67" s="5">
        <f>RATE(G67,,-C67,E67)</f>
        <v>5.4746156904414194E-2</v>
      </c>
      <c r="I67" s="5" t="str">
        <f t="shared" si="4"/>
        <v/>
      </c>
      <c r="J67" s="5">
        <f t="shared" si="5"/>
        <v>5.4746156904414194E-2</v>
      </c>
      <c r="K67" t="str">
        <f t="shared" si="6"/>
        <v/>
      </c>
      <c r="L67">
        <f t="shared" si="7"/>
        <v>1</v>
      </c>
      <c r="M67">
        <v>68</v>
      </c>
    </row>
    <row r="68" spans="1:13" x14ac:dyDescent="0.55000000000000004">
      <c r="A68">
        <v>69</v>
      </c>
      <c r="B68">
        <v>0</v>
      </c>
      <c r="C68" s="2">
        <v>1367168</v>
      </c>
      <c r="D68" s="7">
        <v>42339</v>
      </c>
      <c r="E68" s="2">
        <v>2129630</v>
      </c>
      <c r="F68" s="6">
        <v>43252</v>
      </c>
      <c r="G68" s="3">
        <f>(F68-D68)/360</f>
        <v>2.536111111111111</v>
      </c>
      <c r="H68" s="5">
        <f>RATE(G68,,-C68,E68)</f>
        <v>0.1909584879285102</v>
      </c>
      <c r="I68" s="5" t="str">
        <f t="shared" si="4"/>
        <v/>
      </c>
      <c r="J68" s="5" t="str">
        <f t="shared" si="5"/>
        <v/>
      </c>
      <c r="K68">
        <f t="shared" si="6"/>
        <v>2</v>
      </c>
      <c r="L68" t="str">
        <f t="shared" si="7"/>
        <v/>
      </c>
    </row>
    <row r="69" spans="1:13" x14ac:dyDescent="0.55000000000000004">
      <c r="A69">
        <v>69</v>
      </c>
      <c r="B69">
        <v>1</v>
      </c>
      <c r="C69" s="2">
        <v>2303030</v>
      </c>
      <c r="D69" s="7">
        <v>42339</v>
      </c>
      <c r="E69" s="2">
        <v>2636364</v>
      </c>
      <c r="F69" s="6">
        <v>43252</v>
      </c>
      <c r="G69" s="3">
        <f>(F69-D69)/360</f>
        <v>2.536111111111111</v>
      </c>
      <c r="H69" s="5">
        <f>RATE(G69,,-C69,E69)</f>
        <v>5.4746156904414194E-2</v>
      </c>
      <c r="I69" s="5" t="str">
        <f t="shared" si="4"/>
        <v/>
      </c>
      <c r="J69" s="5">
        <f t="shared" si="5"/>
        <v>5.4746156904414194E-2</v>
      </c>
      <c r="K69" t="str">
        <f t="shared" si="6"/>
        <v/>
      </c>
      <c r="L69">
        <f t="shared" si="7"/>
        <v>1</v>
      </c>
      <c r="M69">
        <v>69</v>
      </c>
    </row>
    <row r="70" spans="1:13" x14ac:dyDescent="0.55000000000000004">
      <c r="A70">
        <v>70</v>
      </c>
      <c r="B70">
        <v>0</v>
      </c>
      <c r="C70" s="2">
        <v>1367168</v>
      </c>
      <c r="D70" s="7">
        <v>42339</v>
      </c>
      <c r="E70" s="2">
        <v>2129630</v>
      </c>
      <c r="F70" s="6">
        <v>43252</v>
      </c>
      <c r="G70" s="3">
        <f>(F70-D70)/360</f>
        <v>2.536111111111111</v>
      </c>
      <c r="H70" s="5">
        <f>RATE(G70,,-C70,E70)</f>
        <v>0.1909584879285102</v>
      </c>
      <c r="I70" s="5" t="str">
        <f t="shared" si="4"/>
        <v/>
      </c>
      <c r="J70" s="5" t="str">
        <f t="shared" si="5"/>
        <v/>
      </c>
      <c r="K70">
        <f t="shared" si="6"/>
        <v>2</v>
      </c>
      <c r="L70" t="str">
        <f t="shared" si="7"/>
        <v/>
      </c>
    </row>
    <row r="71" spans="1:13" x14ac:dyDescent="0.55000000000000004">
      <c r="A71">
        <v>70</v>
      </c>
      <c r="B71">
        <v>1</v>
      </c>
      <c r="C71" s="2">
        <v>2303030</v>
      </c>
      <c r="D71" s="7">
        <v>42339</v>
      </c>
      <c r="E71" s="2">
        <v>2636364</v>
      </c>
      <c r="F71" s="6">
        <v>43252</v>
      </c>
      <c r="G71" s="3">
        <f>(F71-D71)/360</f>
        <v>2.536111111111111</v>
      </c>
      <c r="H71" s="5">
        <f>RATE(G71,,-C71,E71)</f>
        <v>5.4746156904414194E-2</v>
      </c>
      <c r="I71" s="5" t="str">
        <f t="shared" si="4"/>
        <v/>
      </c>
      <c r="J71" s="5">
        <f t="shared" si="5"/>
        <v>5.4746156904414194E-2</v>
      </c>
      <c r="K71" t="str">
        <f t="shared" si="6"/>
        <v/>
      </c>
      <c r="L71">
        <f t="shared" si="7"/>
        <v>1</v>
      </c>
      <c r="M71">
        <v>70</v>
      </c>
    </row>
    <row r="72" spans="1:13" x14ac:dyDescent="0.55000000000000004">
      <c r="A72">
        <v>72</v>
      </c>
      <c r="B72">
        <v>0</v>
      </c>
      <c r="C72" s="2">
        <v>1146245</v>
      </c>
      <c r="D72" s="6">
        <v>40238</v>
      </c>
      <c r="E72" s="2">
        <v>2846154</v>
      </c>
      <c r="F72" s="6">
        <v>43252</v>
      </c>
      <c r="G72" s="3">
        <f>(F72-D72)/360</f>
        <v>8.3722222222222218</v>
      </c>
      <c r="H72" s="5">
        <f>RATE(G72,,-C72,E72)</f>
        <v>0.11475017965271538</v>
      </c>
      <c r="I72" s="5">
        <f t="shared" si="4"/>
        <v>0.11475017965271538</v>
      </c>
      <c r="J72" s="5" t="str">
        <f t="shared" si="5"/>
        <v/>
      </c>
      <c r="K72">
        <f t="shared" si="6"/>
        <v>2</v>
      </c>
      <c r="L72" t="str">
        <f t="shared" si="7"/>
        <v/>
      </c>
    </row>
    <row r="73" spans="1:13" x14ac:dyDescent="0.55000000000000004">
      <c r="A73">
        <v>72</v>
      </c>
      <c r="B73">
        <v>1</v>
      </c>
      <c r="C73" s="2">
        <v>1436111</v>
      </c>
      <c r="D73" s="6">
        <v>40238</v>
      </c>
      <c r="E73" s="2">
        <v>3200000</v>
      </c>
      <c r="F73" s="6">
        <v>43252</v>
      </c>
      <c r="G73" s="3">
        <f>(F73-D73)/360</f>
        <v>8.3722222222222218</v>
      </c>
      <c r="H73" s="5">
        <f>RATE(G73,,-C73,E73)</f>
        <v>0.10042762103515752</v>
      </c>
      <c r="I73" s="5" t="str">
        <f t="shared" si="4"/>
        <v/>
      </c>
      <c r="J73" s="5">
        <f t="shared" si="5"/>
        <v>0.10042762103515752</v>
      </c>
      <c r="K73" t="str">
        <f t="shared" si="6"/>
        <v/>
      </c>
      <c r="L73">
        <f t="shared" si="7"/>
        <v>3</v>
      </c>
      <c r="M73">
        <v>72</v>
      </c>
    </row>
    <row r="74" spans="1:13" x14ac:dyDescent="0.55000000000000004">
      <c r="A74">
        <v>74</v>
      </c>
      <c r="B74">
        <v>0</v>
      </c>
      <c r="C74" s="2">
        <v>918950</v>
      </c>
      <c r="D74" s="6">
        <v>40238</v>
      </c>
      <c r="E74" s="2">
        <v>2631579</v>
      </c>
      <c r="F74" s="6">
        <v>43252</v>
      </c>
      <c r="G74" s="3">
        <f>(F74-D74)/360</f>
        <v>8.3722222222222218</v>
      </c>
      <c r="H74" s="5">
        <f>RATE(G74,,-C74,E74)</f>
        <v>0.1339039140462423</v>
      </c>
      <c r="I74" s="5">
        <f t="shared" si="4"/>
        <v>0.1339039140462423</v>
      </c>
      <c r="J74" s="5" t="str">
        <f t="shared" si="5"/>
        <v/>
      </c>
      <c r="K74">
        <f t="shared" si="6"/>
        <v>3</v>
      </c>
      <c r="L74" t="str">
        <f t="shared" si="7"/>
        <v/>
      </c>
    </row>
    <row r="75" spans="1:13" x14ac:dyDescent="0.55000000000000004">
      <c r="A75">
        <v>74</v>
      </c>
      <c r="B75">
        <v>1</v>
      </c>
      <c r="C75" s="2">
        <v>1558974</v>
      </c>
      <c r="D75" s="6">
        <v>40238</v>
      </c>
      <c r="E75" s="2">
        <v>3375000</v>
      </c>
      <c r="F75" s="6">
        <v>43252</v>
      </c>
      <c r="G75" s="3">
        <f>(F75-D75)/360</f>
        <v>8.3722222222222218</v>
      </c>
      <c r="H75" s="5">
        <f>RATE(G75,,-C75,E75)</f>
        <v>9.664286555975575E-2</v>
      </c>
      <c r="I75" s="5" t="str">
        <f t="shared" si="4"/>
        <v/>
      </c>
      <c r="J75" s="5">
        <f t="shared" si="5"/>
        <v>9.664286555975575E-2</v>
      </c>
      <c r="K75" t="str">
        <f t="shared" si="6"/>
        <v/>
      </c>
      <c r="L75">
        <f t="shared" si="7"/>
        <v>3</v>
      </c>
      <c r="M75">
        <v>74</v>
      </c>
    </row>
    <row r="76" spans="1:13" x14ac:dyDescent="0.55000000000000004">
      <c r="A76">
        <v>75</v>
      </c>
      <c r="B76">
        <v>0</v>
      </c>
      <c r="C76" s="2">
        <v>1500000</v>
      </c>
      <c r="D76" s="6">
        <v>40238</v>
      </c>
      <c r="E76" s="2">
        <v>3860759</v>
      </c>
      <c r="F76" s="6">
        <v>43252</v>
      </c>
      <c r="G76" s="3">
        <f>(F76-D76)/360</f>
        <v>8.3722222222222218</v>
      </c>
      <c r="H76" s="5">
        <f>RATE(G76,,-C76,E76)</f>
        <v>0.11954334947272009</v>
      </c>
      <c r="I76" s="5">
        <f t="shared" si="4"/>
        <v>0.11954334947272009</v>
      </c>
      <c r="J76" s="5" t="str">
        <f t="shared" si="5"/>
        <v/>
      </c>
      <c r="K76">
        <f t="shared" si="6"/>
        <v>3</v>
      </c>
      <c r="L76" t="str">
        <f t="shared" si="7"/>
        <v/>
      </c>
    </row>
    <row r="77" spans="1:13" x14ac:dyDescent="0.55000000000000004">
      <c r="A77">
        <v>75</v>
      </c>
      <c r="B77">
        <v>1</v>
      </c>
      <c r="C77" s="2">
        <v>2027363</v>
      </c>
      <c r="D77" s="6">
        <v>40238</v>
      </c>
      <c r="E77" s="2">
        <v>3776119</v>
      </c>
      <c r="F77" s="6">
        <v>43252</v>
      </c>
      <c r="G77" s="3">
        <f>(F77-D77)/360</f>
        <v>8.3722222222222218</v>
      </c>
      <c r="H77" s="5">
        <f>RATE(G77,,-C77,E77)</f>
        <v>7.7117637503394232E-2</v>
      </c>
      <c r="I77" s="5" t="str">
        <f t="shared" si="4"/>
        <v/>
      </c>
      <c r="J77" s="5">
        <f t="shared" si="5"/>
        <v>7.7117637503394232E-2</v>
      </c>
      <c r="K77" t="str">
        <f t="shared" si="6"/>
        <v/>
      </c>
      <c r="L77">
        <f t="shared" si="7"/>
        <v>2</v>
      </c>
      <c r="M77">
        <v>75</v>
      </c>
    </row>
    <row r="78" spans="1:13" x14ac:dyDescent="0.55000000000000004">
      <c r="A78">
        <v>78</v>
      </c>
      <c r="B78">
        <v>0</v>
      </c>
      <c r="C78" s="2">
        <v>1500000</v>
      </c>
      <c r="D78" s="6">
        <v>40238</v>
      </c>
      <c r="E78" s="2">
        <v>3860759</v>
      </c>
      <c r="F78" s="6">
        <v>43252</v>
      </c>
      <c r="G78" s="3">
        <f>(F78-D78)/360</f>
        <v>8.3722222222222218</v>
      </c>
      <c r="H78" s="5">
        <f>RATE(G78,,-C78,E78)</f>
        <v>0.11954334947272009</v>
      </c>
      <c r="I78" s="5">
        <f t="shared" si="4"/>
        <v>0.11954334947272009</v>
      </c>
      <c r="J78" s="5" t="str">
        <f t="shared" si="5"/>
        <v/>
      </c>
      <c r="K78">
        <f t="shared" si="6"/>
        <v>3</v>
      </c>
      <c r="L78" t="str">
        <f t="shared" si="7"/>
        <v/>
      </c>
    </row>
    <row r="79" spans="1:13" x14ac:dyDescent="0.55000000000000004">
      <c r="A79">
        <v>78</v>
      </c>
      <c r="B79">
        <v>1</v>
      </c>
      <c r="C79" s="2">
        <v>2027363</v>
      </c>
      <c r="D79" s="6">
        <v>40238</v>
      </c>
      <c r="E79" s="2">
        <v>3776119</v>
      </c>
      <c r="F79" s="6">
        <v>43252</v>
      </c>
      <c r="G79" s="3">
        <f>(F79-D79)/360</f>
        <v>8.3722222222222218</v>
      </c>
      <c r="H79" s="5">
        <f>RATE(G79,,-C79,E79)</f>
        <v>7.7117637503394232E-2</v>
      </c>
      <c r="I79" s="5" t="str">
        <f t="shared" si="4"/>
        <v/>
      </c>
      <c r="J79" s="5">
        <f t="shared" si="5"/>
        <v>7.7117637503394232E-2</v>
      </c>
      <c r="K79" t="str">
        <f t="shared" si="6"/>
        <v/>
      </c>
      <c r="L79">
        <f t="shared" si="7"/>
        <v>2</v>
      </c>
      <c r="M79">
        <v>78</v>
      </c>
    </row>
    <row r="80" spans="1:13" x14ac:dyDescent="0.55000000000000004">
      <c r="A80">
        <v>84</v>
      </c>
      <c r="B80">
        <v>0</v>
      </c>
      <c r="C80" s="2">
        <v>617450</v>
      </c>
      <c r="D80" s="6">
        <v>40238</v>
      </c>
      <c r="E80" s="2">
        <v>2057292</v>
      </c>
      <c r="F80" s="6">
        <v>43252</v>
      </c>
      <c r="G80" s="3">
        <f>(F80-D80)/360</f>
        <v>8.3722222222222218</v>
      </c>
      <c r="H80" s="5">
        <f>RATE(G80,,-C80,E80)</f>
        <v>0.15460104967092994</v>
      </c>
      <c r="I80" s="5">
        <f t="shared" si="4"/>
        <v>0.15460104967092994</v>
      </c>
      <c r="J80" s="5" t="str">
        <f t="shared" si="5"/>
        <v/>
      </c>
      <c r="K80">
        <f t="shared" si="6"/>
        <v>3</v>
      </c>
      <c r="L80" t="str">
        <f t="shared" si="7"/>
        <v/>
      </c>
    </row>
    <row r="81" spans="1:13" x14ac:dyDescent="0.55000000000000004">
      <c r="A81">
        <v>84</v>
      </c>
      <c r="B81">
        <v>1</v>
      </c>
      <c r="C81" s="2">
        <v>1741816</v>
      </c>
      <c r="D81" s="7">
        <v>42339</v>
      </c>
      <c r="E81" s="2">
        <v>2085106</v>
      </c>
      <c r="F81" s="6">
        <v>43252</v>
      </c>
      <c r="G81" s="3">
        <f>(F81-D81)/360</f>
        <v>2.536111111111111</v>
      </c>
      <c r="H81" s="5">
        <f>RATE(G81,,-C81,E81)</f>
        <v>7.3508230253517257E-2</v>
      </c>
      <c r="I81" s="5" t="str">
        <f t="shared" si="4"/>
        <v/>
      </c>
      <c r="J81" s="5">
        <f t="shared" si="5"/>
        <v>7.3508230253517257E-2</v>
      </c>
      <c r="K81" t="str">
        <f t="shared" si="6"/>
        <v/>
      </c>
      <c r="L81">
        <f t="shared" si="7"/>
        <v>1</v>
      </c>
      <c r="M81">
        <v>84</v>
      </c>
    </row>
    <row r="82" spans="1:13" x14ac:dyDescent="0.55000000000000004">
      <c r="A82">
        <v>85</v>
      </c>
      <c r="B82">
        <v>0</v>
      </c>
      <c r="C82" s="2">
        <v>617450</v>
      </c>
      <c r="D82" s="6">
        <v>40238</v>
      </c>
      <c r="E82" s="2">
        <v>2057292</v>
      </c>
      <c r="F82" s="6">
        <v>43252</v>
      </c>
      <c r="G82" s="3">
        <f>(F82-D82)/360</f>
        <v>8.3722222222222218</v>
      </c>
      <c r="H82" s="5">
        <f>RATE(G82,,-C82,E82)</f>
        <v>0.15460104967092994</v>
      </c>
      <c r="I82" s="5">
        <f t="shared" si="4"/>
        <v>0.15460104967092994</v>
      </c>
      <c r="J82" s="5" t="str">
        <f t="shared" si="5"/>
        <v/>
      </c>
      <c r="K82">
        <f t="shared" si="6"/>
        <v>3</v>
      </c>
      <c r="L82" t="str">
        <f t="shared" si="7"/>
        <v/>
      </c>
    </row>
    <row r="83" spans="1:13" x14ac:dyDescent="0.55000000000000004">
      <c r="A83">
        <v>85</v>
      </c>
      <c r="B83">
        <v>1</v>
      </c>
      <c r="C83" s="2">
        <v>1741816</v>
      </c>
      <c r="D83" s="7">
        <v>42339</v>
      </c>
      <c r="E83" s="2">
        <v>2085106</v>
      </c>
      <c r="F83" s="6">
        <v>43252</v>
      </c>
      <c r="G83" s="3">
        <f>(F83-D83)/360</f>
        <v>2.536111111111111</v>
      </c>
      <c r="H83" s="5">
        <f>RATE(G83,,-C83,E83)</f>
        <v>7.3508230253517257E-2</v>
      </c>
      <c r="I83" s="5" t="str">
        <f t="shared" si="4"/>
        <v/>
      </c>
      <c r="J83" s="5">
        <f t="shared" si="5"/>
        <v>7.3508230253517257E-2</v>
      </c>
      <c r="K83" t="str">
        <f t="shared" si="6"/>
        <v/>
      </c>
      <c r="L83">
        <f t="shared" si="7"/>
        <v>1</v>
      </c>
      <c r="M83">
        <v>85</v>
      </c>
    </row>
    <row r="84" spans="1:13" x14ac:dyDescent="0.55000000000000004">
      <c r="A84">
        <v>86</v>
      </c>
      <c r="B84">
        <v>0</v>
      </c>
      <c r="C84" s="2">
        <v>617450</v>
      </c>
      <c r="D84" s="6">
        <v>40238</v>
      </c>
      <c r="E84" s="2">
        <v>2057292</v>
      </c>
      <c r="F84" s="6">
        <v>43252</v>
      </c>
      <c r="G84" s="3">
        <f>(F84-D84)/360</f>
        <v>8.3722222222222218</v>
      </c>
      <c r="H84" s="5">
        <f>RATE(G84,,-C84,E84)</f>
        <v>0.15460104967092994</v>
      </c>
      <c r="I84" s="5">
        <f t="shared" si="4"/>
        <v>0.15460104967092994</v>
      </c>
      <c r="J84" s="5" t="str">
        <f t="shared" si="5"/>
        <v/>
      </c>
      <c r="K84">
        <f t="shared" si="6"/>
        <v>3</v>
      </c>
      <c r="L84" t="str">
        <f t="shared" si="7"/>
        <v/>
      </c>
    </row>
    <row r="85" spans="1:13" x14ac:dyDescent="0.55000000000000004">
      <c r="A85">
        <v>86</v>
      </c>
      <c r="B85">
        <v>1</v>
      </c>
      <c r="C85" s="2">
        <v>1741816</v>
      </c>
      <c r="D85" s="7">
        <v>42339</v>
      </c>
      <c r="E85" s="2">
        <v>2085106</v>
      </c>
      <c r="F85" s="6">
        <v>43252</v>
      </c>
      <c r="G85" s="3">
        <f>(F85-D85)/360</f>
        <v>2.536111111111111</v>
      </c>
      <c r="H85" s="5">
        <f>RATE(G85,,-C85,E85)</f>
        <v>7.3508230253517257E-2</v>
      </c>
      <c r="I85" s="5" t="str">
        <f t="shared" si="4"/>
        <v/>
      </c>
      <c r="J85" s="5">
        <f t="shared" si="5"/>
        <v>7.3508230253517257E-2</v>
      </c>
      <c r="K85" t="str">
        <f t="shared" si="6"/>
        <v/>
      </c>
      <c r="L85">
        <f t="shared" si="7"/>
        <v>1</v>
      </c>
      <c r="M85">
        <v>86</v>
      </c>
    </row>
    <row r="86" spans="1:13" x14ac:dyDescent="0.55000000000000004">
      <c r="A86">
        <v>87</v>
      </c>
      <c r="B86">
        <v>0</v>
      </c>
      <c r="C86" s="2">
        <v>617450</v>
      </c>
      <c r="D86" s="6">
        <v>40238</v>
      </c>
      <c r="E86" s="2">
        <v>2057292</v>
      </c>
      <c r="F86" s="6">
        <v>43252</v>
      </c>
      <c r="G86" s="3">
        <f>(F86-D86)/360</f>
        <v>8.3722222222222218</v>
      </c>
      <c r="H86" s="5">
        <f>RATE(G86,,-C86,E86)</f>
        <v>0.15460104967092994</v>
      </c>
      <c r="I86" s="5">
        <f t="shared" si="4"/>
        <v>0.15460104967092994</v>
      </c>
      <c r="J86" s="5" t="str">
        <f t="shared" si="5"/>
        <v/>
      </c>
      <c r="K86">
        <f t="shared" si="6"/>
        <v>3</v>
      </c>
      <c r="L86" t="str">
        <f t="shared" si="7"/>
        <v/>
      </c>
    </row>
    <row r="87" spans="1:13" x14ac:dyDescent="0.55000000000000004">
      <c r="A87">
        <v>87</v>
      </c>
      <c r="B87">
        <v>1</v>
      </c>
      <c r="C87" s="2">
        <v>1741816</v>
      </c>
      <c r="D87" s="7">
        <v>42339</v>
      </c>
      <c r="E87" s="2">
        <v>2085106</v>
      </c>
      <c r="F87" s="6">
        <v>43252</v>
      </c>
      <c r="G87" s="3">
        <f>(F87-D87)/360</f>
        <v>2.536111111111111</v>
      </c>
      <c r="H87" s="5">
        <f>RATE(G87,,-C87,E87)</f>
        <v>7.3508230253517257E-2</v>
      </c>
      <c r="I87" s="5" t="str">
        <f t="shared" si="4"/>
        <v/>
      </c>
      <c r="J87" s="5">
        <f t="shared" si="5"/>
        <v>7.3508230253517257E-2</v>
      </c>
      <c r="K87" t="str">
        <f t="shared" si="6"/>
        <v/>
      </c>
      <c r="L87">
        <f t="shared" si="7"/>
        <v>1</v>
      </c>
      <c r="M87">
        <v>87</v>
      </c>
    </row>
    <row r="88" spans="1:13" x14ac:dyDescent="0.55000000000000004">
      <c r="A88">
        <v>88</v>
      </c>
      <c r="B88">
        <v>0</v>
      </c>
      <c r="C88" s="2">
        <v>2933333</v>
      </c>
      <c r="D88" s="6">
        <v>42339</v>
      </c>
      <c r="E88" s="2">
        <v>5523256</v>
      </c>
      <c r="F88" s="6">
        <v>43252</v>
      </c>
      <c r="G88" s="3">
        <f>(F88-D88)/360</f>
        <v>2.536111111111111</v>
      </c>
      <c r="H88" s="5">
        <f>RATE(G88,,-C88,E88)</f>
        <v>0.28341822896340901</v>
      </c>
      <c r="I88" s="5" t="str">
        <f t="shared" si="4"/>
        <v/>
      </c>
      <c r="J88" s="5" t="str">
        <f t="shared" si="5"/>
        <v/>
      </c>
      <c r="K88">
        <f t="shared" si="6"/>
        <v>2</v>
      </c>
      <c r="L88" t="str">
        <f t="shared" si="7"/>
        <v/>
      </c>
    </row>
    <row r="89" spans="1:13" x14ac:dyDescent="0.55000000000000004">
      <c r="A89">
        <v>88</v>
      </c>
      <c r="B89">
        <v>1</v>
      </c>
      <c r="C89" s="2">
        <v>3353604</v>
      </c>
      <c r="D89" s="6">
        <v>40238</v>
      </c>
      <c r="E89" s="2">
        <v>6744966</v>
      </c>
      <c r="F89" s="6">
        <v>43252</v>
      </c>
      <c r="G89" s="3">
        <f>(F89-D89)/360</f>
        <v>8.3722222222222218</v>
      </c>
      <c r="H89" s="5">
        <f>RATE(G89,,-C89,E89)</f>
        <v>8.7043705499392027E-2</v>
      </c>
      <c r="I89" s="5" t="str">
        <f t="shared" si="4"/>
        <v/>
      </c>
      <c r="J89" s="5">
        <f t="shared" si="5"/>
        <v>8.7043705499392027E-2</v>
      </c>
      <c r="K89" t="str">
        <f t="shared" si="6"/>
        <v/>
      </c>
      <c r="L89">
        <f t="shared" si="7"/>
        <v>2</v>
      </c>
      <c r="M89">
        <v>88</v>
      </c>
    </row>
    <row r="90" spans="1:13" x14ac:dyDescent="0.55000000000000004">
      <c r="A90">
        <v>90</v>
      </c>
      <c r="B90">
        <v>0</v>
      </c>
      <c r="C90" s="2">
        <v>3104056</v>
      </c>
      <c r="D90" s="6">
        <v>42339</v>
      </c>
      <c r="E90" s="2">
        <v>3700724</v>
      </c>
      <c r="F90" s="6">
        <v>43252</v>
      </c>
      <c r="G90" s="3">
        <f>(F90-D90)/360</f>
        <v>2.536111111111111</v>
      </c>
      <c r="H90" s="5">
        <f>RATE(G90,,-C90,E90)</f>
        <v>7.178572075857366E-2</v>
      </c>
      <c r="I90" s="5" t="str">
        <f t="shared" si="4"/>
        <v/>
      </c>
      <c r="J90" s="5" t="str">
        <f t="shared" si="5"/>
        <v/>
      </c>
      <c r="K90">
        <f t="shared" si="6"/>
        <v>2</v>
      </c>
      <c r="L90" t="str">
        <f t="shared" si="7"/>
        <v/>
      </c>
    </row>
    <row r="91" spans="1:13" x14ac:dyDescent="0.55000000000000004">
      <c r="A91">
        <v>90</v>
      </c>
      <c r="B91">
        <v>1</v>
      </c>
      <c r="C91" s="2">
        <v>2784314</v>
      </c>
      <c r="D91" s="6">
        <v>40238</v>
      </c>
      <c r="E91" s="2">
        <v>5833333</v>
      </c>
      <c r="F91" s="6">
        <v>43252</v>
      </c>
      <c r="G91" s="3">
        <f>(F91-D91)/360</f>
        <v>8.3722222222222218</v>
      </c>
      <c r="H91" s="5">
        <f>RATE(G91,,-C91,E91)</f>
        <v>9.2357491024587152E-2</v>
      </c>
      <c r="I91" s="5" t="str">
        <f t="shared" si="4"/>
        <v/>
      </c>
      <c r="J91" s="5">
        <f t="shared" si="5"/>
        <v>9.2357491024587152E-2</v>
      </c>
      <c r="K91" t="str">
        <f t="shared" si="6"/>
        <v/>
      </c>
      <c r="L91">
        <f t="shared" si="7"/>
        <v>2</v>
      </c>
      <c r="M91">
        <v>90</v>
      </c>
    </row>
    <row r="92" spans="1:13" x14ac:dyDescent="0.55000000000000004">
      <c r="A92">
        <v>91</v>
      </c>
      <c r="B92">
        <v>0</v>
      </c>
      <c r="C92" s="2">
        <v>3737000</v>
      </c>
      <c r="D92" s="6">
        <v>42339</v>
      </c>
      <c r="E92" s="2">
        <v>3087649</v>
      </c>
      <c r="F92" s="6">
        <v>43252</v>
      </c>
      <c r="G92" s="3">
        <f>(F92-D92)/360</f>
        <v>2.536111111111111</v>
      </c>
      <c r="H92" s="5">
        <f>RATE(G92,,-C92,E92)</f>
        <v>-7.2499695508277798E-2</v>
      </c>
      <c r="I92" s="5" t="str">
        <f t="shared" si="4"/>
        <v/>
      </c>
      <c r="J92" s="5" t="str">
        <f t="shared" si="5"/>
        <v/>
      </c>
      <c r="K92">
        <f t="shared" si="6"/>
        <v>2</v>
      </c>
      <c r="L92" t="str">
        <f t="shared" si="7"/>
        <v/>
      </c>
    </row>
    <row r="93" spans="1:13" x14ac:dyDescent="0.55000000000000004">
      <c r="A93">
        <v>91</v>
      </c>
      <c r="B93">
        <v>1</v>
      </c>
      <c r="C93" s="2">
        <v>2765700</v>
      </c>
      <c r="D93" s="6">
        <v>40238</v>
      </c>
      <c r="E93" s="2">
        <v>5500000</v>
      </c>
      <c r="F93" s="6">
        <v>43252</v>
      </c>
      <c r="G93" s="3">
        <f>(F93-D93)/360</f>
        <v>8.3722222222222218</v>
      </c>
      <c r="H93" s="5">
        <f>RATE(G93,,-C93,E93)</f>
        <v>8.5576663337481262E-2</v>
      </c>
      <c r="I93" s="5" t="str">
        <f t="shared" si="4"/>
        <v/>
      </c>
      <c r="J93" s="5">
        <f t="shared" si="5"/>
        <v>8.5576663337481262E-2</v>
      </c>
      <c r="K93" t="str">
        <f t="shared" si="6"/>
        <v/>
      </c>
      <c r="L93">
        <f t="shared" si="7"/>
        <v>2</v>
      </c>
      <c r="M93">
        <v>91</v>
      </c>
    </row>
    <row r="94" spans="1:13" x14ac:dyDescent="0.55000000000000004">
      <c r="A94">
        <v>94</v>
      </c>
      <c r="B94">
        <v>0</v>
      </c>
      <c r="C94" s="2">
        <v>981405</v>
      </c>
      <c r="D94" s="6">
        <v>40238</v>
      </c>
      <c r="E94" s="2">
        <v>2912621</v>
      </c>
      <c r="F94" s="6">
        <v>43252</v>
      </c>
      <c r="G94" s="3">
        <f>(F94-D94)/360</f>
        <v>8.3722222222222218</v>
      </c>
      <c r="H94" s="5">
        <f>RATE(G94,,-C94,E94)</f>
        <v>0.13875146872805397</v>
      </c>
      <c r="I94" s="5">
        <f t="shared" si="4"/>
        <v>0.13875146872805397</v>
      </c>
      <c r="J94" s="5" t="str">
        <f t="shared" si="5"/>
        <v/>
      </c>
      <c r="K94">
        <f t="shared" si="6"/>
        <v>3</v>
      </c>
      <c r="L94" t="str">
        <f t="shared" si="7"/>
        <v/>
      </c>
    </row>
    <row r="95" spans="1:13" x14ac:dyDescent="0.55000000000000004">
      <c r="A95">
        <v>94</v>
      </c>
      <c r="B95">
        <v>1</v>
      </c>
      <c r="C95" s="2">
        <v>1989316</v>
      </c>
      <c r="D95" s="6">
        <v>40238</v>
      </c>
      <c r="E95" s="2">
        <v>4354859</v>
      </c>
      <c r="F95" s="6">
        <v>43252</v>
      </c>
      <c r="G95" s="3">
        <f>(F95-D95)/360</f>
        <v>8.3722222222222218</v>
      </c>
      <c r="H95" s="5">
        <f>RATE(G95,,-C95,E95)</f>
        <v>9.8102227285774279E-2</v>
      </c>
      <c r="I95" s="5" t="str">
        <f t="shared" si="4"/>
        <v/>
      </c>
      <c r="J95" s="5">
        <f t="shared" si="5"/>
        <v>9.8102227285774279E-2</v>
      </c>
      <c r="K95" t="str">
        <f t="shared" si="6"/>
        <v/>
      </c>
      <c r="L95">
        <f t="shared" si="7"/>
        <v>3</v>
      </c>
      <c r="M95">
        <v>94</v>
      </c>
    </row>
    <row r="96" spans="1:13" x14ac:dyDescent="0.55000000000000004">
      <c r="A96">
        <v>97</v>
      </c>
      <c r="B96">
        <v>0</v>
      </c>
      <c r="C96" s="2">
        <v>2111111</v>
      </c>
      <c r="D96" s="6">
        <v>40238</v>
      </c>
      <c r="E96" s="2">
        <v>4347826</v>
      </c>
      <c r="F96" s="6">
        <v>43252</v>
      </c>
      <c r="G96" s="3">
        <f>(F96-D96)/360</f>
        <v>8.3722222222222218</v>
      </c>
      <c r="H96" s="5">
        <f>RATE(G96,,-C96,E96)</f>
        <v>9.0125353532861024E-2</v>
      </c>
      <c r="I96" s="5">
        <f t="shared" si="4"/>
        <v>9.0125353532861024E-2</v>
      </c>
      <c r="J96" s="5" t="str">
        <f t="shared" si="5"/>
        <v/>
      </c>
      <c r="K96">
        <f t="shared" si="6"/>
        <v>1</v>
      </c>
      <c r="L96" t="str">
        <f t="shared" si="7"/>
        <v/>
      </c>
    </row>
    <row r="97" spans="1:13" x14ac:dyDescent="0.55000000000000004">
      <c r="A97">
        <v>97</v>
      </c>
      <c r="B97">
        <v>1</v>
      </c>
      <c r="C97" s="2">
        <v>2934174</v>
      </c>
      <c r="D97" s="6">
        <v>40238</v>
      </c>
      <c r="E97" s="2">
        <v>5065502</v>
      </c>
      <c r="F97" s="6">
        <v>43252</v>
      </c>
      <c r="G97" s="3">
        <f>(F97-D97)/360</f>
        <v>8.3722222222222218</v>
      </c>
      <c r="H97" s="5">
        <f>RATE(G97,,-C97,E97)</f>
        <v>6.7392668630589736E-2</v>
      </c>
      <c r="I97" s="5" t="str">
        <f t="shared" si="4"/>
        <v/>
      </c>
      <c r="J97" s="5">
        <f t="shared" si="5"/>
        <v>6.7392668630589736E-2</v>
      </c>
      <c r="K97" t="str">
        <f t="shared" si="6"/>
        <v/>
      </c>
      <c r="L97">
        <f t="shared" si="7"/>
        <v>1</v>
      </c>
      <c r="M97">
        <v>97</v>
      </c>
    </row>
    <row r="98" spans="1:13" x14ac:dyDescent="0.55000000000000004">
      <c r="A98">
        <v>99</v>
      </c>
      <c r="B98">
        <v>0</v>
      </c>
      <c r="C98" s="2">
        <v>1088050</v>
      </c>
      <c r="D98" s="6">
        <v>40238</v>
      </c>
      <c r="E98" s="2">
        <v>2866667</v>
      </c>
      <c r="F98" s="6">
        <v>43252</v>
      </c>
      <c r="G98" s="3">
        <f>(F98-D98)/360</f>
        <v>8.3722222222222218</v>
      </c>
      <c r="H98" s="5">
        <f>RATE(G98,,-C98,E98)</f>
        <v>0.12267200642166563</v>
      </c>
      <c r="I98" s="5">
        <f t="shared" si="4"/>
        <v>0.12267200642166563</v>
      </c>
      <c r="J98" s="5" t="str">
        <f t="shared" si="5"/>
        <v/>
      </c>
      <c r="K98">
        <f t="shared" si="6"/>
        <v>3</v>
      </c>
      <c r="L98" t="str">
        <f t="shared" si="7"/>
        <v/>
      </c>
    </row>
    <row r="99" spans="1:13" x14ac:dyDescent="0.55000000000000004">
      <c r="A99">
        <v>99</v>
      </c>
      <c r="B99">
        <v>1</v>
      </c>
      <c r="C99" s="2">
        <v>2054422</v>
      </c>
      <c r="D99" s="6">
        <v>40238</v>
      </c>
      <c r="E99" s="2">
        <v>4733206</v>
      </c>
      <c r="F99" s="6">
        <v>43252</v>
      </c>
      <c r="G99" s="3">
        <f>(F99-D99)/360</f>
        <v>8.3722222222222218</v>
      </c>
      <c r="H99" s="5">
        <f>RATE(G99,,-C99,E99)</f>
        <v>0.10482591336001919</v>
      </c>
      <c r="I99" s="5" t="str">
        <f t="shared" si="4"/>
        <v/>
      </c>
      <c r="J99" s="5">
        <f t="shared" si="5"/>
        <v>0.10482591336001919</v>
      </c>
      <c r="K99" t="str">
        <f t="shared" si="6"/>
        <v/>
      </c>
      <c r="L99">
        <f t="shared" si="7"/>
        <v>3</v>
      </c>
      <c r="M99">
        <v>99</v>
      </c>
    </row>
    <row r="100" spans="1:13" x14ac:dyDescent="0.55000000000000004">
      <c r="A100">
        <v>101</v>
      </c>
      <c r="B100">
        <v>0</v>
      </c>
      <c r="C100" s="2">
        <v>1234120</v>
      </c>
      <c r="D100" s="6">
        <v>40238</v>
      </c>
      <c r="E100" s="2">
        <v>2967742</v>
      </c>
      <c r="F100" s="6">
        <v>43252</v>
      </c>
      <c r="G100" s="3">
        <f>(F100-D100)/360</f>
        <v>8.3722222222222218</v>
      </c>
      <c r="H100" s="5">
        <f>RATE(G100,,-C100,E100)</f>
        <v>0.11049304529096221</v>
      </c>
      <c r="I100" s="5">
        <f t="shared" si="4"/>
        <v>0.11049304529096221</v>
      </c>
      <c r="J100" s="5" t="str">
        <f t="shared" si="5"/>
        <v/>
      </c>
      <c r="K100">
        <f t="shared" si="6"/>
        <v>2</v>
      </c>
      <c r="L100" t="str">
        <f t="shared" si="7"/>
        <v/>
      </c>
    </row>
    <row r="101" spans="1:13" x14ac:dyDescent="0.55000000000000004">
      <c r="A101">
        <v>101</v>
      </c>
      <c r="B101">
        <v>1</v>
      </c>
      <c r="C101" s="2">
        <v>2066194</v>
      </c>
      <c r="D101" s="6">
        <v>42339</v>
      </c>
      <c r="E101" s="2">
        <v>4433078</v>
      </c>
      <c r="F101" s="6">
        <v>43252</v>
      </c>
      <c r="G101" s="3">
        <f>(F101-D101)/360</f>
        <v>2.536111111111111</v>
      </c>
      <c r="H101" s="5">
        <f>RATE(G101,,-C101,E101)</f>
        <v>0.35121810002644865</v>
      </c>
      <c r="I101" s="5" t="str">
        <f t="shared" si="4"/>
        <v/>
      </c>
      <c r="J101" s="5">
        <f t="shared" si="5"/>
        <v>0.35121810002644865</v>
      </c>
      <c r="K101" t="str">
        <f t="shared" si="6"/>
        <v/>
      </c>
      <c r="L101">
        <f t="shared" si="7"/>
        <v>3</v>
      </c>
      <c r="M101">
        <v>101</v>
      </c>
    </row>
    <row r="102" spans="1:13" x14ac:dyDescent="0.55000000000000004">
      <c r="A102">
        <v>103</v>
      </c>
      <c r="B102">
        <v>0</v>
      </c>
      <c r="C102" s="2">
        <v>1662162</v>
      </c>
      <c r="D102" s="6">
        <v>40238</v>
      </c>
      <c r="E102" s="2">
        <v>3450000</v>
      </c>
      <c r="F102" s="6">
        <v>43252</v>
      </c>
      <c r="G102" s="3">
        <f>(F102-D102)/360</f>
        <v>8.3722222222222218</v>
      </c>
      <c r="H102" s="5">
        <f>RATE(G102,,-C102,E102)</f>
        <v>9.1140592939228576E-2</v>
      </c>
      <c r="I102" s="5">
        <f t="shared" si="4"/>
        <v>9.1140592939228576E-2</v>
      </c>
      <c r="J102" s="5" t="str">
        <f t="shared" si="5"/>
        <v/>
      </c>
      <c r="K102">
        <f t="shared" si="6"/>
        <v>1</v>
      </c>
      <c r="L102" t="str">
        <f t="shared" si="7"/>
        <v/>
      </c>
    </row>
    <row r="103" spans="1:13" x14ac:dyDescent="0.55000000000000004">
      <c r="A103">
        <v>103</v>
      </c>
      <c r="B103">
        <v>1</v>
      </c>
      <c r="C103" s="2">
        <v>2681648</v>
      </c>
      <c r="D103" s="6">
        <v>40238</v>
      </c>
      <c r="E103" s="2">
        <v>5144509</v>
      </c>
      <c r="F103" s="6">
        <v>43252</v>
      </c>
      <c r="G103" s="3">
        <f>(F103-D103)/360</f>
        <v>8.3722222222222218</v>
      </c>
      <c r="H103" s="5">
        <f>RATE(G103,,-C103,E103)</f>
        <v>8.092446784626553E-2</v>
      </c>
      <c r="I103" s="5" t="str">
        <f t="shared" si="4"/>
        <v/>
      </c>
      <c r="J103" s="5">
        <f t="shared" si="5"/>
        <v>8.092446784626553E-2</v>
      </c>
      <c r="K103" t="str">
        <f t="shared" si="6"/>
        <v/>
      </c>
      <c r="L103">
        <f t="shared" si="7"/>
        <v>2</v>
      </c>
      <c r="M103">
        <v>103</v>
      </c>
    </row>
    <row r="104" spans="1:13" x14ac:dyDescent="0.55000000000000004">
      <c r="A104">
        <v>106</v>
      </c>
      <c r="B104">
        <v>0</v>
      </c>
      <c r="C104" s="2">
        <v>4572426</v>
      </c>
      <c r="D104" s="6">
        <v>42339</v>
      </c>
      <c r="E104" s="2">
        <v>2989130</v>
      </c>
      <c r="F104" s="6">
        <v>43252</v>
      </c>
      <c r="G104" s="3">
        <f>(F104-D104)/360</f>
        <v>2.536111111111111</v>
      </c>
      <c r="H104" s="5">
        <f>RATE(G104,,-C104,E104)</f>
        <v>-0.15431106400715691</v>
      </c>
      <c r="I104" s="5" t="str">
        <f t="shared" si="4"/>
        <v/>
      </c>
      <c r="J104" s="5" t="str">
        <f t="shared" si="5"/>
        <v/>
      </c>
      <c r="K104">
        <f t="shared" si="6"/>
        <v>2</v>
      </c>
      <c r="L104" t="str">
        <f t="shared" si="7"/>
        <v/>
      </c>
    </row>
    <row r="105" spans="1:13" x14ac:dyDescent="0.55000000000000004">
      <c r="A105">
        <v>106</v>
      </c>
      <c r="B105">
        <v>1</v>
      </c>
      <c r="C105" s="2">
        <v>1946680</v>
      </c>
      <c r="D105" s="6">
        <v>40238</v>
      </c>
      <c r="E105" s="2">
        <v>4432990</v>
      </c>
      <c r="F105" s="6">
        <v>43252</v>
      </c>
      <c r="G105" s="3">
        <f>(F105-D105)/360</f>
        <v>8.3722222222222218</v>
      </c>
      <c r="H105" s="5">
        <f>RATE(G105,,-C105,E105)</f>
        <v>0.10328838623639724</v>
      </c>
      <c r="I105" s="5" t="str">
        <f t="shared" si="4"/>
        <v/>
      </c>
      <c r="J105" s="5">
        <f t="shared" si="5"/>
        <v>0.10328838623639724</v>
      </c>
      <c r="K105" t="str">
        <f t="shared" si="6"/>
        <v/>
      </c>
      <c r="L105">
        <f t="shared" si="7"/>
        <v>3</v>
      </c>
      <c r="M105">
        <v>106</v>
      </c>
    </row>
    <row r="106" spans="1:13" x14ac:dyDescent="0.55000000000000004">
      <c r="A106">
        <v>107</v>
      </c>
      <c r="B106">
        <v>0</v>
      </c>
      <c r="C106" s="2">
        <v>2253030</v>
      </c>
      <c r="D106" s="6">
        <v>42339</v>
      </c>
      <c r="E106" s="2">
        <v>2545455</v>
      </c>
      <c r="F106" s="6">
        <v>43252</v>
      </c>
      <c r="G106" s="3">
        <f>(F106-D106)/360</f>
        <v>2.536111111111111</v>
      </c>
      <c r="H106" s="5">
        <f>RATE(G106,,-C106,E106)</f>
        <v>4.929481419729824E-2</v>
      </c>
      <c r="I106" s="5" t="str">
        <f t="shared" si="4"/>
        <v/>
      </c>
      <c r="J106" s="5" t="str">
        <f t="shared" si="5"/>
        <v/>
      </c>
      <c r="K106">
        <f t="shared" si="6"/>
        <v>2</v>
      </c>
      <c r="L106" t="str">
        <f t="shared" si="7"/>
        <v/>
      </c>
    </row>
    <row r="107" spans="1:13" x14ac:dyDescent="0.55000000000000004">
      <c r="A107">
        <v>107</v>
      </c>
      <c r="B107">
        <v>1</v>
      </c>
      <c r="C107" s="2">
        <v>2187500</v>
      </c>
      <c r="D107" s="6">
        <v>40238</v>
      </c>
      <c r="E107" s="2">
        <v>4248555</v>
      </c>
      <c r="F107" s="6">
        <v>43252</v>
      </c>
      <c r="G107" s="3">
        <f>(F107-D107)/360</f>
        <v>8.3722222222222218</v>
      </c>
      <c r="H107" s="5">
        <f>RATE(G107,,-C107,E107)</f>
        <v>8.2516407756585822E-2</v>
      </c>
      <c r="I107" s="5" t="str">
        <f t="shared" si="4"/>
        <v/>
      </c>
      <c r="J107" s="5">
        <f t="shared" si="5"/>
        <v>8.2516407756585822E-2</v>
      </c>
      <c r="K107" t="str">
        <f t="shared" si="6"/>
        <v/>
      </c>
      <c r="L107">
        <f t="shared" si="7"/>
        <v>2</v>
      </c>
      <c r="M107">
        <v>107</v>
      </c>
    </row>
    <row r="108" spans="1:13" x14ac:dyDescent="0.55000000000000004">
      <c r="A108">
        <v>108</v>
      </c>
      <c r="B108">
        <v>0</v>
      </c>
      <c r="C108" s="2">
        <v>927988</v>
      </c>
      <c r="D108" s="6">
        <v>40238</v>
      </c>
      <c r="E108" s="2">
        <v>2354167</v>
      </c>
      <c r="F108" s="6">
        <v>43252</v>
      </c>
      <c r="G108" s="3">
        <f>(F108-D108)/360</f>
        <v>8.3722222222222218</v>
      </c>
      <c r="H108" s="5">
        <f>RATE(G108,,-C108,E108)</f>
        <v>0.11760937294662696</v>
      </c>
      <c r="I108" s="5">
        <f t="shared" si="4"/>
        <v>0.11760937294662696</v>
      </c>
      <c r="J108" s="5" t="str">
        <f t="shared" si="5"/>
        <v/>
      </c>
      <c r="K108">
        <f t="shared" si="6"/>
        <v>2</v>
      </c>
      <c r="L108" t="str">
        <f t="shared" si="7"/>
        <v/>
      </c>
    </row>
    <row r="109" spans="1:13" x14ac:dyDescent="0.55000000000000004">
      <c r="A109">
        <v>108</v>
      </c>
      <c r="B109">
        <v>1</v>
      </c>
      <c r="C109" s="2">
        <v>1961905</v>
      </c>
      <c r="D109" s="6">
        <v>40238</v>
      </c>
      <c r="E109" s="2">
        <v>3247863</v>
      </c>
      <c r="F109" s="6">
        <v>43252</v>
      </c>
      <c r="G109" s="3">
        <f>(F109-D109)/360</f>
        <v>8.3722222222222218</v>
      </c>
      <c r="H109" s="5">
        <f>RATE(G109,,-C109,E109)</f>
        <v>6.2058261918414577E-2</v>
      </c>
      <c r="I109" s="5" t="str">
        <f t="shared" si="4"/>
        <v/>
      </c>
      <c r="J109" s="5">
        <f t="shared" si="5"/>
        <v>6.2058261918414577E-2</v>
      </c>
      <c r="K109" t="str">
        <f t="shared" si="6"/>
        <v/>
      </c>
      <c r="L109">
        <f t="shared" si="7"/>
        <v>1</v>
      </c>
      <c r="M109">
        <v>108</v>
      </c>
    </row>
    <row r="110" spans="1:13" x14ac:dyDescent="0.55000000000000004">
      <c r="A110">
        <v>109</v>
      </c>
      <c r="B110">
        <v>0</v>
      </c>
      <c r="C110" s="2">
        <v>1662162</v>
      </c>
      <c r="D110" s="6">
        <v>40238</v>
      </c>
      <c r="E110" s="2">
        <v>3450000</v>
      </c>
      <c r="F110" s="6">
        <v>43252</v>
      </c>
      <c r="G110" s="3">
        <f>(F110-D110)/360</f>
        <v>8.3722222222222218</v>
      </c>
      <c r="H110" s="5">
        <f>RATE(G110,,-C110,E110)</f>
        <v>9.1140592939228576E-2</v>
      </c>
      <c r="I110" s="5">
        <f t="shared" si="4"/>
        <v>9.1140592939228576E-2</v>
      </c>
      <c r="J110" s="5" t="str">
        <f t="shared" si="5"/>
        <v/>
      </c>
      <c r="K110">
        <f t="shared" si="6"/>
        <v>1</v>
      </c>
      <c r="L110" t="str">
        <f t="shared" si="7"/>
        <v/>
      </c>
    </row>
    <row r="111" spans="1:13" x14ac:dyDescent="0.55000000000000004">
      <c r="A111">
        <v>109</v>
      </c>
      <c r="B111">
        <v>1</v>
      </c>
      <c r="C111" s="2">
        <v>2681648</v>
      </c>
      <c r="D111" s="6">
        <v>40238</v>
      </c>
      <c r="E111" s="2">
        <v>5144509</v>
      </c>
      <c r="F111" s="6">
        <v>43252</v>
      </c>
      <c r="G111" s="3">
        <f>(F111-D111)/360</f>
        <v>8.3722222222222218</v>
      </c>
      <c r="H111" s="5">
        <f>RATE(G111,,-C111,E111)</f>
        <v>8.092446784626553E-2</v>
      </c>
      <c r="I111" s="5" t="str">
        <f t="shared" si="4"/>
        <v/>
      </c>
      <c r="J111" s="5">
        <f t="shared" si="5"/>
        <v>8.092446784626553E-2</v>
      </c>
      <c r="K111" t="str">
        <f t="shared" si="6"/>
        <v/>
      </c>
      <c r="L111">
        <f t="shared" si="7"/>
        <v>2</v>
      </c>
      <c r="M111">
        <v>109</v>
      </c>
    </row>
    <row r="112" spans="1:13" x14ac:dyDescent="0.55000000000000004">
      <c r="A112">
        <v>110</v>
      </c>
      <c r="B112">
        <v>0</v>
      </c>
      <c r="C112" s="2">
        <v>1662162</v>
      </c>
      <c r="D112" s="6">
        <v>40238</v>
      </c>
      <c r="E112" s="2">
        <v>3450000</v>
      </c>
      <c r="F112" s="6">
        <v>43252</v>
      </c>
      <c r="G112" s="3">
        <f>(F112-D112)/360</f>
        <v>8.3722222222222218</v>
      </c>
      <c r="H112" s="5">
        <f>RATE(G112,,-C112,E112)</f>
        <v>9.1140592939228576E-2</v>
      </c>
      <c r="I112" s="5">
        <f t="shared" si="4"/>
        <v>9.1140592939228576E-2</v>
      </c>
      <c r="J112" s="5" t="str">
        <f t="shared" si="5"/>
        <v/>
      </c>
      <c r="K112">
        <f t="shared" si="6"/>
        <v>1</v>
      </c>
      <c r="L112" t="str">
        <f t="shared" si="7"/>
        <v/>
      </c>
    </row>
    <row r="113" spans="1:13" x14ac:dyDescent="0.55000000000000004">
      <c r="A113">
        <v>110</v>
      </c>
      <c r="B113">
        <v>1</v>
      </c>
      <c r="C113" s="2">
        <v>2681648</v>
      </c>
      <c r="D113" s="6">
        <v>40238</v>
      </c>
      <c r="E113" s="2">
        <v>5144509</v>
      </c>
      <c r="F113" s="6">
        <v>43252</v>
      </c>
      <c r="G113" s="3">
        <f>(F113-D113)/360</f>
        <v>8.3722222222222218</v>
      </c>
      <c r="H113" s="5">
        <f>RATE(G113,,-C113,E113)</f>
        <v>8.092446784626553E-2</v>
      </c>
      <c r="I113" s="5" t="str">
        <f t="shared" si="4"/>
        <v/>
      </c>
      <c r="J113" s="5">
        <f t="shared" si="5"/>
        <v>8.092446784626553E-2</v>
      </c>
      <c r="K113" t="str">
        <f t="shared" si="6"/>
        <v/>
      </c>
      <c r="L113">
        <f t="shared" si="7"/>
        <v>2</v>
      </c>
      <c r="M113">
        <v>110</v>
      </c>
    </row>
    <row r="114" spans="1:13" x14ac:dyDescent="0.55000000000000004">
      <c r="A114">
        <v>111</v>
      </c>
      <c r="B114">
        <v>0</v>
      </c>
      <c r="C114" s="2">
        <v>927988</v>
      </c>
      <c r="D114" s="6">
        <v>40238</v>
      </c>
      <c r="E114" s="2">
        <v>2354167</v>
      </c>
      <c r="F114" s="6">
        <v>43252</v>
      </c>
      <c r="G114" s="3">
        <f>(F114-D114)/360</f>
        <v>8.3722222222222218</v>
      </c>
      <c r="H114" s="5">
        <f>RATE(G114,,-C114,E114)</f>
        <v>0.11760937294662696</v>
      </c>
      <c r="I114" s="5">
        <f t="shared" si="4"/>
        <v>0.11760937294662696</v>
      </c>
      <c r="J114" s="5" t="str">
        <f t="shared" si="5"/>
        <v/>
      </c>
      <c r="K114">
        <f t="shared" si="6"/>
        <v>2</v>
      </c>
      <c r="L114" t="str">
        <f t="shared" si="7"/>
        <v/>
      </c>
    </row>
    <row r="115" spans="1:13" x14ac:dyDescent="0.55000000000000004">
      <c r="A115">
        <v>111</v>
      </c>
      <c r="B115">
        <v>1</v>
      </c>
      <c r="C115" s="2">
        <v>1961905</v>
      </c>
      <c r="D115" s="6">
        <v>40238</v>
      </c>
      <c r="E115" s="2">
        <v>3247863</v>
      </c>
      <c r="F115" s="6">
        <v>43252</v>
      </c>
      <c r="G115" s="3">
        <f>(F115-D115)/360</f>
        <v>8.3722222222222218</v>
      </c>
      <c r="H115" s="5">
        <f>RATE(G115,,-C115,E115)</f>
        <v>6.2058261918414577E-2</v>
      </c>
      <c r="I115" s="5" t="str">
        <f t="shared" si="4"/>
        <v/>
      </c>
      <c r="J115" s="5">
        <f t="shared" si="5"/>
        <v>6.2058261918414577E-2</v>
      </c>
      <c r="K115" t="str">
        <f t="shared" si="6"/>
        <v/>
      </c>
      <c r="L115">
        <f t="shared" si="7"/>
        <v>1</v>
      </c>
      <c r="M115">
        <v>111</v>
      </c>
    </row>
    <row r="116" spans="1:13" x14ac:dyDescent="0.55000000000000004">
      <c r="A116">
        <v>114</v>
      </c>
      <c r="B116">
        <v>0</v>
      </c>
      <c r="C116" s="2">
        <v>1662162</v>
      </c>
      <c r="D116" s="6">
        <v>40238</v>
      </c>
      <c r="E116" s="2">
        <v>3450000</v>
      </c>
      <c r="F116" s="6">
        <v>43252</v>
      </c>
      <c r="G116" s="3">
        <f>(F116-D116)/360</f>
        <v>8.3722222222222218</v>
      </c>
      <c r="H116" s="5">
        <f>RATE(G116,,-C116,E116)</f>
        <v>9.1140592939228576E-2</v>
      </c>
      <c r="I116" s="5">
        <f t="shared" si="4"/>
        <v>9.1140592939228576E-2</v>
      </c>
      <c r="J116" s="5" t="str">
        <f t="shared" si="5"/>
        <v/>
      </c>
      <c r="K116">
        <f t="shared" si="6"/>
        <v>1</v>
      </c>
      <c r="L116" t="str">
        <f t="shared" si="7"/>
        <v/>
      </c>
    </row>
    <row r="117" spans="1:13" x14ac:dyDescent="0.55000000000000004">
      <c r="A117">
        <v>114</v>
      </c>
      <c r="B117">
        <v>1</v>
      </c>
      <c r="C117" s="2">
        <v>2681648</v>
      </c>
      <c r="D117" s="6">
        <v>40238</v>
      </c>
      <c r="E117" s="2">
        <v>5144509</v>
      </c>
      <c r="F117" s="6">
        <v>43252</v>
      </c>
      <c r="G117" s="3">
        <f>(F117-D117)/360</f>
        <v>8.3722222222222218</v>
      </c>
      <c r="H117" s="5">
        <f>RATE(G117,,-C117,E117)</f>
        <v>8.092446784626553E-2</v>
      </c>
      <c r="I117" s="5" t="str">
        <f t="shared" si="4"/>
        <v/>
      </c>
      <c r="J117" s="5">
        <f t="shared" si="5"/>
        <v>8.092446784626553E-2</v>
      </c>
      <c r="K117" t="str">
        <f t="shared" si="6"/>
        <v/>
      </c>
      <c r="L117">
        <f t="shared" si="7"/>
        <v>2</v>
      </c>
      <c r="M117">
        <v>114</v>
      </c>
    </row>
    <row r="118" spans="1:13" x14ac:dyDescent="0.55000000000000004">
      <c r="H118" s="5"/>
      <c r="I118" s="5"/>
      <c r="J118" s="5"/>
    </row>
    <row r="119" spans="1:13" x14ac:dyDescent="0.55000000000000004">
      <c r="I119" s="5">
        <f>AVERAGE(I2:I117)</f>
        <v>0.1104122080444047</v>
      </c>
      <c r="J119" s="5">
        <f>AVERAGE(J2:J117)</f>
        <v>8.4087477049807735E-2</v>
      </c>
      <c r="K119" s="12"/>
      <c r="L119" s="12"/>
    </row>
    <row r="120" spans="1:13" x14ac:dyDescent="0.55000000000000004">
      <c r="I120" s="11">
        <f>_xlfn.STDEV.S(I2:I117)</f>
        <v>2.8043077613868782E-2</v>
      </c>
      <c r="J120" s="11">
        <f>_xlfn.STDEV.S(J2:J117)</f>
        <v>3.9228648575969659E-2</v>
      </c>
    </row>
    <row r="121" spans="1:13" x14ac:dyDescent="0.55000000000000004">
      <c r="I121">
        <f>COUNT(I2:I117)</f>
        <v>43</v>
      </c>
      <c r="J121">
        <f>COUNT(J2:J117)</f>
        <v>57</v>
      </c>
    </row>
  </sheetData>
  <sortState ref="A2:H117">
    <sortCondition ref="A2:A1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2018-09-03T20:11:17Z</dcterms:created>
  <dcterms:modified xsi:type="dcterms:W3CDTF">2018-09-04T00:37:24Z</dcterms:modified>
</cp:coreProperties>
</file>