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Mavigozler GitHub\mavigozler.github.io\Teaching\Chemistry\Exams\Exam #1\"/>
    </mc:Choice>
  </mc:AlternateContent>
  <xr:revisionPtr revIDLastSave="0" documentId="13_ncr:1_{E72E4822-FF13-4DE5-B343-C1C98BCA167D}" xr6:coauthVersionLast="47" xr6:coauthVersionMax="47" xr10:uidLastSave="{00000000-0000-0000-0000-000000000000}"/>
  <bookViews>
    <workbookView xWindow="-60" yWindow="990" windowWidth="22605" windowHeight="177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" i="1"/>
  <c r="I4" i="1"/>
  <c r="I5" i="1"/>
  <c r="I6" i="1"/>
  <c r="I7" i="1"/>
  <c r="I8" i="1"/>
  <c r="I9" i="1"/>
  <c r="I10" i="1"/>
  <c r="I2" i="1"/>
  <c r="L139" i="1" l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K139" i="1"/>
  <c r="E59" i="1"/>
  <c r="AK113" i="1"/>
  <c r="B156" i="1"/>
  <c r="B155" i="1"/>
  <c r="AN136" i="1" l="1"/>
  <c r="AM136" i="1"/>
  <c r="AL136" i="1"/>
  <c r="AK136" i="1"/>
  <c r="AJ136" i="1"/>
  <c r="AH136" i="1"/>
  <c r="AI136" i="1"/>
  <c r="AG136" i="1"/>
  <c r="AF136" i="1"/>
  <c r="AE136" i="1"/>
  <c r="AD136" i="1"/>
  <c r="AC136" i="1"/>
  <c r="AB136" i="1"/>
  <c r="AA136" i="1"/>
  <c r="Z136" i="1"/>
  <c r="X136" i="1"/>
  <c r="W136" i="1"/>
  <c r="V136" i="1"/>
  <c r="U136" i="1"/>
  <c r="Y136" i="1"/>
  <c r="S136" i="1"/>
  <c r="R136" i="1"/>
  <c r="Q136" i="1"/>
  <c r="O136" i="1"/>
  <c r="N136" i="1"/>
  <c r="T136" i="1"/>
  <c r="M136" i="1"/>
  <c r="L136" i="1"/>
  <c r="K136" i="1"/>
  <c r="P136" i="1"/>
  <c r="H136" i="1"/>
  <c r="H113" i="1"/>
  <c r="H90" i="1"/>
  <c r="K113" i="1"/>
  <c r="L113" i="1"/>
  <c r="M113" i="1"/>
  <c r="N113" i="1"/>
  <c r="O113" i="1"/>
  <c r="Q113" i="1"/>
  <c r="R113" i="1"/>
  <c r="U113" i="1"/>
  <c r="S113" i="1"/>
  <c r="V113" i="1"/>
  <c r="W113" i="1"/>
  <c r="T113" i="1"/>
  <c r="X113" i="1"/>
  <c r="Y113" i="1"/>
  <c r="Z113" i="1"/>
  <c r="AA113" i="1"/>
  <c r="AB113" i="1"/>
  <c r="AC113" i="1"/>
  <c r="AD113" i="1"/>
  <c r="AE113" i="1"/>
  <c r="AG113" i="1"/>
  <c r="AF113" i="1"/>
  <c r="AH113" i="1"/>
  <c r="AN113" i="1"/>
  <c r="AI113" i="1"/>
  <c r="AJ113" i="1"/>
  <c r="AL113" i="1"/>
  <c r="AM113" i="1"/>
  <c r="P113" i="1"/>
  <c r="Y90" i="1"/>
  <c r="Y138" i="1" s="1"/>
  <c r="Y140" i="1" s="1"/>
  <c r="Z90" i="1"/>
  <c r="AA90" i="1"/>
  <c r="AB90" i="1"/>
  <c r="AC90" i="1"/>
  <c r="AD90" i="1"/>
  <c r="AE90" i="1"/>
  <c r="AF90" i="1"/>
  <c r="AG90" i="1"/>
  <c r="AH90" i="1"/>
  <c r="AI90" i="1"/>
  <c r="AJ90" i="1"/>
  <c r="AK90" i="1"/>
  <c r="AK138" i="1" s="1"/>
  <c r="AK140" i="1" s="1"/>
  <c r="AL90" i="1"/>
  <c r="AL138" i="1" s="1"/>
  <c r="AL140" i="1" s="1"/>
  <c r="AM90" i="1"/>
  <c r="AM138" i="1" s="1"/>
  <c r="AM140" i="1" s="1"/>
  <c r="AN90" i="1"/>
  <c r="AN138" i="1" s="1"/>
  <c r="AN140" i="1" s="1"/>
  <c r="L90" i="1"/>
  <c r="L138" i="1" s="1"/>
  <c r="L140" i="1" s="1"/>
  <c r="M90" i="1"/>
  <c r="N90" i="1"/>
  <c r="O90" i="1"/>
  <c r="P90" i="1"/>
  <c r="Q90" i="1"/>
  <c r="R90" i="1"/>
  <c r="S90" i="1"/>
  <c r="T90" i="1"/>
  <c r="U90" i="1"/>
  <c r="V90" i="1"/>
  <c r="W90" i="1"/>
  <c r="X90" i="1"/>
  <c r="K90" i="1"/>
  <c r="G51" i="1" a="1"/>
  <c r="G51" i="1" s="1"/>
  <c r="H51" i="1" s="1"/>
  <c r="G5" i="1" a="1"/>
  <c r="G5" i="1" s="1"/>
  <c r="H5" i="1" s="1"/>
  <c r="G25" i="1" a="1"/>
  <c r="G25" i="1" s="1"/>
  <c r="H25" i="1" s="1"/>
  <c r="G36" i="1" a="1"/>
  <c r="G36" i="1" s="1"/>
  <c r="H36" i="1" s="1"/>
  <c r="G34" i="1" a="1"/>
  <c r="G34" i="1" s="1"/>
  <c r="H34" i="1" s="1"/>
  <c r="G4" i="1" a="1"/>
  <c r="G4" i="1" s="1"/>
  <c r="H4" i="1" s="1"/>
  <c r="G48" i="1" a="1"/>
  <c r="G48" i="1" s="1"/>
  <c r="H48" i="1" s="1"/>
  <c r="G30" i="1" a="1"/>
  <c r="G30" i="1" s="1"/>
  <c r="H30" i="1" s="1"/>
  <c r="G9" i="1" a="1"/>
  <c r="G9" i="1" s="1"/>
  <c r="H9" i="1" s="1"/>
  <c r="G26" i="1" a="1"/>
  <c r="G26" i="1" s="1"/>
  <c r="H26" i="1" s="1"/>
  <c r="G39" i="1" a="1"/>
  <c r="G39" i="1" s="1"/>
  <c r="H39" i="1" s="1"/>
  <c r="G16" i="1" a="1"/>
  <c r="G16" i="1" s="1"/>
  <c r="H16" i="1" s="1"/>
  <c r="G23" i="1" a="1"/>
  <c r="G23" i="1" s="1"/>
  <c r="H23" i="1" s="1"/>
  <c r="G21" i="1" a="1"/>
  <c r="G21" i="1" s="1"/>
  <c r="H21" i="1" s="1"/>
  <c r="G37" i="1" a="1"/>
  <c r="G37" i="1" s="1"/>
  <c r="H37" i="1" s="1"/>
  <c r="G12" i="1" a="1"/>
  <c r="G12" i="1" s="1"/>
  <c r="H12" i="1" s="1"/>
  <c r="G24" i="1" a="1"/>
  <c r="G24" i="1" s="1"/>
  <c r="H24" i="1" s="1"/>
  <c r="G33" i="1" a="1"/>
  <c r="G33" i="1" s="1"/>
  <c r="H33" i="1" s="1"/>
  <c r="G47" i="1" a="1"/>
  <c r="G47" i="1" s="1"/>
  <c r="H47" i="1" s="1"/>
  <c r="G22" i="1" a="1"/>
  <c r="G22" i="1" s="1"/>
  <c r="H22" i="1" s="1"/>
  <c r="G45" i="1" a="1"/>
  <c r="G45" i="1" s="1"/>
  <c r="H45" i="1" s="1"/>
  <c r="G35" i="1" a="1"/>
  <c r="G35" i="1" s="1"/>
  <c r="H35" i="1" s="1"/>
  <c r="G27" i="1" a="1"/>
  <c r="G27" i="1" s="1"/>
  <c r="H27" i="1" s="1"/>
  <c r="G20" i="1" a="1"/>
  <c r="G20" i="1" s="1"/>
  <c r="H20" i="1" s="1"/>
  <c r="G32" i="1" a="1"/>
  <c r="G32" i="1" s="1"/>
  <c r="H32" i="1" s="1"/>
  <c r="G8" i="1" a="1"/>
  <c r="G8" i="1" s="1"/>
  <c r="H8" i="1" s="1"/>
  <c r="G56" i="1" a="1"/>
  <c r="G56" i="1" s="1"/>
  <c r="H56" i="1" s="1"/>
  <c r="G2" i="1" a="1"/>
  <c r="G2" i="1" s="1"/>
  <c r="H2" i="1" s="1"/>
  <c r="G11" i="1" a="1"/>
  <c r="G11" i="1" s="1"/>
  <c r="H11" i="1" s="1"/>
  <c r="G57" i="1" a="1"/>
  <c r="G57" i="1" s="1"/>
  <c r="H57" i="1" s="1"/>
  <c r="G6" i="1" a="1"/>
  <c r="G6" i="1" s="1"/>
  <c r="H6" i="1" s="1"/>
  <c r="G54" i="1" a="1"/>
  <c r="G54" i="1" s="1"/>
  <c r="H54" i="1" s="1"/>
  <c r="G14" i="1" a="1"/>
  <c r="G14" i="1" s="1"/>
  <c r="H14" i="1" s="1"/>
  <c r="G13" i="1" a="1"/>
  <c r="G13" i="1" s="1"/>
  <c r="H13" i="1" s="1"/>
  <c r="G38" i="1" a="1"/>
  <c r="G38" i="1" s="1"/>
  <c r="H38" i="1" s="1"/>
  <c r="G29" i="1" a="1"/>
  <c r="G29" i="1" s="1"/>
  <c r="H29" i="1" s="1"/>
  <c r="G41" i="1" a="1"/>
  <c r="G41" i="1" s="1"/>
  <c r="H41" i="1" s="1"/>
  <c r="G19" i="1" a="1"/>
  <c r="G19" i="1" s="1"/>
  <c r="H19" i="1" s="1"/>
  <c r="G3" i="1" a="1"/>
  <c r="G3" i="1" s="1"/>
  <c r="H3" i="1" s="1"/>
  <c r="G10" i="1" a="1"/>
  <c r="G10" i="1" s="1"/>
  <c r="H10" i="1" s="1"/>
  <c r="G50" i="1" a="1"/>
  <c r="G50" i="1" s="1"/>
  <c r="H50" i="1" s="1"/>
  <c r="G40" i="1" a="1"/>
  <c r="G40" i="1" s="1"/>
  <c r="H40" i="1" s="1"/>
  <c r="G52" i="1" a="1"/>
  <c r="G52" i="1" s="1"/>
  <c r="H52" i="1" s="1"/>
  <c r="G17" i="1" a="1"/>
  <c r="G17" i="1" s="1"/>
  <c r="H17" i="1" s="1"/>
  <c r="G49" i="1" a="1"/>
  <c r="G49" i="1" s="1"/>
  <c r="H49" i="1" s="1"/>
  <c r="G18" i="1" a="1"/>
  <c r="G18" i="1" s="1"/>
  <c r="H18" i="1" s="1"/>
  <c r="G55" i="1" a="1"/>
  <c r="G55" i="1" s="1"/>
  <c r="H55" i="1" s="1"/>
  <c r="G43" i="1" a="1"/>
  <c r="G43" i="1" s="1"/>
  <c r="H43" i="1" s="1"/>
  <c r="G15" i="1" a="1"/>
  <c r="G15" i="1" s="1"/>
  <c r="H15" i="1" s="1"/>
  <c r="G53" i="1" a="1"/>
  <c r="G53" i="1" s="1"/>
  <c r="H53" i="1" s="1"/>
  <c r="G42" i="1" a="1"/>
  <c r="G42" i="1" s="1"/>
  <c r="H42" i="1" s="1"/>
  <c r="G46" i="1" a="1"/>
  <c r="G46" i="1" s="1"/>
  <c r="H46" i="1" s="1"/>
  <c r="G44" i="1" a="1"/>
  <c r="G44" i="1" s="1"/>
  <c r="H44" i="1" s="1"/>
  <c r="G7" i="1" a="1"/>
  <c r="G7" i="1" s="1"/>
  <c r="H7" i="1" s="1"/>
  <c r="G31" i="1" a="1"/>
  <c r="G31" i="1" s="1"/>
  <c r="H31" i="1" s="1"/>
  <c r="G28" i="1" a="1"/>
  <c r="G28" i="1" s="1"/>
  <c r="H28" i="1" s="1"/>
  <c r="AF138" i="1" l="1"/>
  <c r="AF140" i="1" s="1"/>
  <c r="X138" i="1"/>
  <c r="X140" i="1" s="1"/>
  <c r="M138" i="1"/>
  <c r="M140" i="1" s="1"/>
  <c r="W138" i="1"/>
  <c r="W140" i="1" s="1"/>
  <c r="AJ138" i="1"/>
  <c r="AJ140" i="1" s="1"/>
  <c r="V138" i="1"/>
  <c r="V140" i="1" s="1"/>
  <c r="K138" i="1"/>
  <c r="K140" i="1" s="1"/>
  <c r="Z138" i="1"/>
  <c r="Z140" i="1" s="1"/>
  <c r="AI138" i="1"/>
  <c r="AI140" i="1" s="1"/>
  <c r="T138" i="1"/>
  <c r="T140" i="1" s="1"/>
  <c r="S138" i="1"/>
  <c r="S140" i="1" s="1"/>
  <c r="U138" i="1"/>
  <c r="U140" i="1" s="1"/>
  <c r="AH138" i="1"/>
  <c r="AH140" i="1" s="1"/>
  <c r="AG138" i="1"/>
  <c r="AG140" i="1" s="1"/>
  <c r="R138" i="1"/>
  <c r="R140" i="1" s="1"/>
  <c r="AE138" i="1"/>
  <c r="AE140" i="1" s="1"/>
  <c r="Q138" i="1"/>
  <c r="Q140" i="1" s="1"/>
  <c r="AD138" i="1"/>
  <c r="AD140" i="1" s="1"/>
  <c r="P138" i="1"/>
  <c r="P140" i="1" s="1"/>
  <c r="AC138" i="1"/>
  <c r="AC140" i="1" s="1"/>
  <c r="O138" i="1"/>
  <c r="O140" i="1" s="1"/>
  <c r="AB138" i="1"/>
  <c r="AB140" i="1" s="1"/>
  <c r="N138" i="1"/>
  <c r="N140" i="1" s="1"/>
  <c r="AA138" i="1"/>
  <c r="AA1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<sst xmlns="http://schemas.openxmlformats.org/spreadsheetml/2006/main" count="4161" uniqueCount="193">
  <si>
    <t>Key ID</t>
  </si>
  <si>
    <t>ID1</t>
  </si>
  <si>
    <t>Student</t>
  </si>
  <si>
    <t>ID2</t>
  </si>
  <si>
    <t>Section</t>
  </si>
  <si>
    <t>Key Item Count</t>
  </si>
  <si>
    <t>B</t>
  </si>
  <si>
    <t>?</t>
  </si>
  <si>
    <t>A</t>
  </si>
  <si>
    <t>C</t>
  </si>
  <si>
    <t>D</t>
  </si>
  <si>
    <t>BLANK</t>
  </si>
  <si>
    <t>E</t>
  </si>
  <si>
    <t>Marquez, Rocelia</t>
  </si>
  <si>
    <t>RMarquez33@MY.SCCCD.EDU</t>
  </si>
  <si>
    <t>Garcia, Sabrina</t>
  </si>
  <si>
    <t>SRGarcia4@MY.SCCCD.EDU</t>
  </si>
  <si>
    <t>Torrence, Mykhail</t>
  </si>
  <si>
    <t>MTorrence1@MY.SCCCD.EDU</t>
  </si>
  <si>
    <t>Pyle, Matthew</t>
  </si>
  <si>
    <t>MPyle1@MY.SCCCD.EDU</t>
  </si>
  <si>
    <t>Ceballos, Ariel</t>
  </si>
  <si>
    <t>AMCeballos1@MY.SCCCD.EDU</t>
  </si>
  <si>
    <t>Andrade, Antonio</t>
  </si>
  <si>
    <t>AAndrade26@MY.SCCCD.EDU</t>
  </si>
  <si>
    <t>Fang, Pa</t>
  </si>
  <si>
    <t>PHFang1@MY.SCCCD.EDU</t>
  </si>
  <si>
    <t>Vargas, Lisa</t>
  </si>
  <si>
    <t>LRVargas1@MY.SCCCD.EDU</t>
  </si>
  <si>
    <t>Garcia, Andres</t>
  </si>
  <si>
    <t>AGarcia679@MY.SCCCD.EDU</t>
  </si>
  <si>
    <t>Hernan, Jazmine</t>
  </si>
  <si>
    <t>JHHernan1@MY.SCCCD.EDU</t>
  </si>
  <si>
    <t>Aquino, Hailey</t>
  </si>
  <si>
    <t>HJAquino1@MY.SCCCD.EDU</t>
  </si>
  <si>
    <t>Esparza, Beatrice</t>
  </si>
  <si>
    <t>BMEsparza1@MY.SCCCD.EDU</t>
  </si>
  <si>
    <t>Sarkisyan, Rita</t>
  </si>
  <si>
    <t>RASarkisyan1@MY.SCCCD.EDU</t>
  </si>
  <si>
    <t>Pedroza, Serena</t>
  </si>
  <si>
    <t>SRPedroza2@MY.SCCCD.EDU</t>
  </si>
  <si>
    <t>Tacadena, Elle</t>
  </si>
  <si>
    <t>EMTacadena1@MY.SCCCD.EDU</t>
  </si>
  <si>
    <t>Santos, Madison</t>
  </si>
  <si>
    <t>MRSantos3@MY.SCCCD.EDU</t>
  </si>
  <si>
    <t>Wright, Rebecca</t>
  </si>
  <si>
    <t>RLWright3@MY.SCCCD.EDU</t>
  </si>
  <si>
    <t>Ross, Derick</t>
  </si>
  <si>
    <t>DSRoss2@MY.SCCCD.EDU</t>
  </si>
  <si>
    <t>Moua, Haley</t>
  </si>
  <si>
    <t>HNMoua3@MY.SCCCD.EDU</t>
  </si>
  <si>
    <t>Corea, Kristie</t>
  </si>
  <si>
    <t>KNCorea1@MY.SCCCD.EDU</t>
  </si>
  <si>
    <t>Nounvilaythong, Samaria</t>
  </si>
  <si>
    <t>SVNounvilaythong1@MY.SCCCD.EDU</t>
  </si>
  <si>
    <t>Sandoval, Emily</t>
  </si>
  <si>
    <t>EESandoval2@MY.SCCCD.EDU</t>
  </si>
  <si>
    <t>Cuevas Romero, Ana</t>
  </si>
  <si>
    <t>ADCuevasRomero1@MY.SCCCD.EDU</t>
  </si>
  <si>
    <t>Lopez, Jovina</t>
  </si>
  <si>
    <t>JALopez110@MY.SCCCD.EDU</t>
  </si>
  <si>
    <t>Pascale, Teah</t>
  </si>
  <si>
    <t>TMPascale1@MY.SCCCD.EDU</t>
  </si>
  <si>
    <t>Olea, Joscelyne</t>
  </si>
  <si>
    <t>JDOlea1@MY.SCCCD.EDU</t>
  </si>
  <si>
    <t>Gamez, Sergio</t>
  </si>
  <si>
    <t>SRGamez1@MY.SCCCD.EDU</t>
  </si>
  <si>
    <t>Munoz Cisneros, Evelyn</t>
  </si>
  <si>
    <t>EMunozCisneros1@MY.SCCCD.EDU</t>
  </si>
  <si>
    <t>Snell, Tricia</t>
  </si>
  <si>
    <t>TDSnell1@MY.SCCCD.EDU</t>
  </si>
  <si>
    <t>Hernandez Salcedo, Belen</t>
  </si>
  <si>
    <t>BGHernandezSalcedo1@MY.SCCCD.EDU</t>
  </si>
  <si>
    <t>San Roman, Jesus</t>
  </si>
  <si>
    <t>JSanRoman2@MY.SCCCD.EDU</t>
  </si>
  <si>
    <t>Rodriguez, Madison</t>
  </si>
  <si>
    <t>MTRodriguez3@MY.SCCCD.EDU</t>
  </si>
  <si>
    <t>Morgan, Steven</t>
  </si>
  <si>
    <t>SVMorgan1@MY.SCCCD.EDU</t>
  </si>
  <si>
    <t>Zavala, Nia</t>
  </si>
  <si>
    <t>NRZavala2@MY.SCCCD.EDU</t>
  </si>
  <si>
    <t>Castro, Socorro</t>
  </si>
  <si>
    <t>SCastro42@MY.SCCCD.EDU</t>
  </si>
  <si>
    <t>Garcia, Jovanna</t>
  </si>
  <si>
    <t>JAGarcia38@MY.SCCCD.EDU</t>
  </si>
  <si>
    <t>Parada, Jennifer</t>
  </si>
  <si>
    <t>JParada1@MY.SCCCD.EDU</t>
  </si>
  <si>
    <t>Martinez, Vanessa</t>
  </si>
  <si>
    <t>VEMartinez2@MY.SCCCD.EDU</t>
  </si>
  <si>
    <t>Perales, April</t>
  </si>
  <si>
    <t>AKPerales1@MY.SCCCD.EDU</t>
  </si>
  <si>
    <t>Garza, Liliana</t>
  </si>
  <si>
    <t>LBGarza1@MY.SCCCD.EDU</t>
  </si>
  <si>
    <t>Her, Kangbao</t>
  </si>
  <si>
    <t>KHer133@MY.SCCCD.EDU</t>
  </si>
  <si>
    <t>Rodriguez, Ericke</t>
  </si>
  <si>
    <t>EMRodriguez22@MY.SCCCD.EDU</t>
  </si>
  <si>
    <t>Jimenez Merino, Oscar</t>
  </si>
  <si>
    <t>ODJimenezMerino1@MY.SCCCD.EDU</t>
  </si>
  <si>
    <t>Negrete, Miguel</t>
  </si>
  <si>
    <t>MNegrete25@MY.SCCCD.EDU</t>
  </si>
  <si>
    <t>Maravilla Martinez, Rogelio</t>
  </si>
  <si>
    <t>RMaravillaMartinez1@MY.SCCCD.EDU</t>
  </si>
  <si>
    <t>Xiong, Wendy</t>
  </si>
  <si>
    <t>WPXiong2@MY.SCCCD.EDU</t>
  </si>
  <si>
    <t>Landeros, Hidai</t>
  </si>
  <si>
    <t>HMLanderos1@MY.SCCCD.EDU</t>
  </si>
  <si>
    <t>Musso, Isabella</t>
  </si>
  <si>
    <t>IRMusso1@MY.SCCCD.EDU</t>
  </si>
  <si>
    <t>Arellano Cruz, Ashley</t>
  </si>
  <si>
    <t>AMArellanoCruz1@MY.SCCCD.EDU</t>
  </si>
  <si>
    <t>McGill, Abigail</t>
  </si>
  <si>
    <t>AIMcGill1@MY.SCCCD.EDU</t>
  </si>
  <si>
    <t>Ketcheside, Sadee</t>
  </si>
  <si>
    <t>SJKetcheside1@MY.SCCCD.EDU</t>
  </si>
  <si>
    <t>Hernandez, Arriel</t>
  </si>
  <si>
    <t>AHernandez641@MY.SCCCD.EDU</t>
  </si>
  <si>
    <t>Khan, Hamza</t>
  </si>
  <si>
    <t>HAKhan2@MY.SCCCD.EDU</t>
  </si>
  <si>
    <t>Sanchez, Christopher</t>
  </si>
  <si>
    <t>CMSanchez22@MY.SCCCD.EDU</t>
  </si>
  <si>
    <t>Garcia-Hernandez, Allison</t>
  </si>
  <si>
    <t>AGGarciaHernandez2@MY.SCCCD.EDU</t>
  </si>
  <si>
    <t>Becerril, Destiny</t>
  </si>
  <si>
    <t>DVBecerril1@MY.SCCCD.EDU</t>
  </si>
  <si>
    <t>Number Correct</t>
  </si>
  <si>
    <t>KEY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</si>
  <si>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</si>
  <si>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</si>
  <si>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</si>
  <si>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</si>
  <si>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</si>
  <si>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</si>
  <si>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</si>
  <si>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</si>
  <si>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</si>
  <si>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</si>
  <si>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</si>
  <si>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</si>
  <si>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</si>
  <si>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</si>
  <si>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</si>
  <si>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Q 16</t>
  </si>
  <si>
    <t>Q 17</t>
  </si>
  <si>
    <t>Q 18</t>
  </si>
  <si>
    <t>Q 19</t>
  </si>
  <si>
    <t>Q 20</t>
  </si>
  <si>
    <t>Q 21</t>
  </si>
  <si>
    <t>Q 22</t>
  </si>
  <si>
    <t>Q 23</t>
  </si>
  <si>
    <t>Q 24</t>
  </si>
  <si>
    <t>Q 25</t>
  </si>
  <si>
    <t>Q 26</t>
  </si>
  <si>
    <t>Q 27</t>
  </si>
  <si>
    <t>Q 28</t>
  </si>
  <si>
    <t>Q 29</t>
  </si>
  <si>
    <t>Q 30</t>
  </si>
  <si>
    <t>matches</t>
  </si>
  <si>
    <t>count</t>
  </si>
  <si>
    <t>bins</t>
  </si>
  <si>
    <t>Bin</t>
  </si>
  <si>
    <t>Frequency</t>
  </si>
  <si>
    <t>0-7</t>
  </si>
  <si>
    <t>14-16</t>
  </si>
  <si>
    <t>17-19</t>
  </si>
  <si>
    <t>20-22</t>
  </si>
  <si>
    <t>23-25</t>
  </si>
  <si>
    <t>26-28</t>
  </si>
  <si>
    <t>29-30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</si>
  <si>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</si>
  <si>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</si>
  <si>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</si>
  <si>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</si>
  <si>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</si>
  <si>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</si>
  <si>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</si>
  <si>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</si>
  <si>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</si>
  <si>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</si>
  <si>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</si>
  <si>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</si>
  <si>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</si>
  <si>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</si>
  <si>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</t>
  </si>
  <si>
    <t>key A</t>
  </si>
  <si>
    <t>key B</t>
  </si>
  <si>
    <t>key C</t>
  </si>
  <si>
    <t>question matching</t>
  </si>
  <si>
    <t>Adjusted Score</t>
  </si>
  <si>
    <t>Email</t>
  </si>
  <si>
    <t>Bryant, Tajanique</t>
  </si>
  <si>
    <t>TMBryant1@MY.SCCCD.EDU</t>
  </si>
  <si>
    <t>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</si>
</sst>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000000"/>
  </numFmts>
  <fonts count="4" x14ac:knownFonts="1">
    <font>
      <sz val="10"/>
      <name val="Tahoma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Continuous"/>
    </xf>
    <xf numFmtId="0" fontId="0" fillId="0" borderId="0" xfId="0" applyAlignment="1">
      <alignment horizontal="right"/>
    </xf>
    <xf numFmtId="167" fontId="0" fillId="0" borderId="0" xfId="0" applyNumberFormat="1" applyAlignment="1">
      <alignment wrapText="1"/>
    </xf>
    <xf numFmtId="167" fontId="0" fillId="0" borderId="0" xfId="0" applyNumberFormat="1"/>
    <xf numFmtId="167" fontId="3" fillId="0" borderId="2" xfId="0" applyNumberFormat="1" applyFont="1" applyBorder="1" applyAlignment="1">
      <alignment horizontal="center"/>
    </xf>
    <xf numFmtId="167" fontId="0" fillId="0" borderId="1" xfId="0" applyNumberFormat="1" applyBorder="1"/>
    <xf numFmtId="167" fontId="3" fillId="0" borderId="2" xfId="0" applyNumberFormat="1" applyFont="1" applyBorder="1" applyAlignment="1">
      <alignment horizontal="centerContinuous"/>
    </xf>
    <xf numFmtId="167" fontId="1" fillId="0" borderId="0" xfId="0" applyNumberFormat="1" applyFont="1"/>
    <xf numFmtId="166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  <xf numFmtId="0" fontId="2" fillId="0" borderId="0" xfId="0" applyFont="1" applyAlignment="1">
      <alignment wrapText="1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Exam</a:t>
            </a:r>
            <a:r>
              <a:rPr lang="en-US" baseline="0"/>
              <a:t> #1 histogram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Sheet1!$B$154:$B$162</c:f>
              <c:strCache>
                <c:ptCount val="9"/>
                <c:pt idx="0">
                  <c:v>0-7</c:v>
                </c:pt>
                <c:pt idx="1">
                  <c:v>8-10</c:v>
                </c:pt>
                <c:pt idx="2">
                  <c:v>11-13</c:v>
                </c:pt>
                <c:pt idx="3">
                  <c:v>14-16</c:v>
                </c:pt>
                <c:pt idx="4">
                  <c:v>17-19</c:v>
                </c:pt>
                <c:pt idx="5">
                  <c:v>20-22</c:v>
                </c:pt>
                <c:pt idx="6">
                  <c:v>23-25</c:v>
                </c:pt>
                <c:pt idx="7">
                  <c:v>26-28</c:v>
                </c:pt>
                <c:pt idx="8">
                  <c:v>29-30</c:v>
                </c:pt>
              </c:strCache>
            </c:strRef>
          </c:cat>
          <c:val>
            <c:numRef>
              <c:f>Sheet1!$C$154:$C$162</c:f>
              <c:numCache>
                <c:formatCode>0000000</c:formatCode>
                <c:ptCount val="9"/>
                <c:pt idx="0">
                  <c:v>4</c:v>
                </c:pt>
                <c:pt idx="1">
                  <c:v>6</c:v>
                </c:pt>
                <c:pt idx="2">
                  <c:v>13</c:v>
                </c:pt>
                <c:pt idx="3">
                  <c:v>18</c:v>
                </c:pt>
                <c:pt idx="4">
                  <c:v>8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6-47AA-BB95-D0E99D924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7099487"/>
        <c:axId val="917099967"/>
      </c:barChart>
      <c:catAx>
        <c:axId val="917099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correct answers out of 30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099967"/>
        <c:crosses val="autoZero"/>
        <c:auto val="1"/>
        <c:lblAlgn val="ctr"/>
        <c:lblOffset val="100"/>
        <c:noMultiLvlLbl val="0"/>
      </c:catAx>
      <c:valAx>
        <c:axId val="9170999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getting</a:t>
                </a:r>
                <a:r>
                  <a:rPr lang="en-US" baseline="0"/>
                  <a:t> this raw score</a:t>
                </a:r>
                <a:endParaRPr lang="en-US"/>
              </a:p>
            </c:rich>
          </c:tx>
          <c:overlay val="0"/>
        </c:title>
        <c:numFmt formatCode="0000000" sourceLinked="1"/>
        <c:majorTickMark val="out"/>
        <c:minorTickMark val="in"/>
        <c:tickLblPos val="nextTo"/>
        <c:spPr>
          <a:ln/>
        </c:spPr>
        <c:crossAx val="917099487"/>
        <c:crosses val="autoZero"/>
        <c:crossBetween val="between"/>
        <c:minorUnit val="1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151</xdr:row>
      <xdr:rowOff>47625</xdr:rowOff>
    </xdr:from>
    <xdr:to>
      <xdr:col>9</xdr:col>
      <xdr:colOff>314325</xdr:colOff>
      <xdr:row>179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E6D137-FF56-4674-B3D1-E6A2E7566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8"/>
  <sheetViews>
    <sheetView tabSelected="1" workbookViewId="0">
      <selection activeCell="B2" sqref="B2:F2"/>
    </sheetView>
  </sheetViews>
  <sheetFormatPr defaultColWidth="9.140625" defaultRowHeight="12.75" x14ac:dyDescent="0.2"/>
  <cols>
    <col min="2" max="2" width="9.140625" style="12"/>
    <col min="3" max="3" width="31.42578125" customWidth="1"/>
    <col min="4" max="4" width="11" style="12" customWidth="1"/>
    <col min="5" max="5" width="13.42578125" customWidth="1"/>
    <col min="6" max="6" width="36.42578125" customWidth="1"/>
    <col min="11" max="40" width="7" customWidth="1"/>
  </cols>
  <sheetData>
    <row r="1" spans="1:39" s="1" customFormat="1" ht="25.5" x14ac:dyDescent="0.2">
      <c r="A1" s="1" t="s">
        <v>0</v>
      </c>
      <c r="B1" s="11" t="s">
        <v>1</v>
      </c>
      <c r="C1" s="1" t="s">
        <v>2</v>
      </c>
      <c r="D1" s="11" t="s">
        <v>3</v>
      </c>
      <c r="E1" s="1" t="s">
        <v>4</v>
      </c>
      <c r="F1" s="1" t="s">
        <v>189</v>
      </c>
      <c r="G1" s="1" t="s">
        <v>125</v>
      </c>
      <c r="H1" s="1" t="s">
        <v>188</v>
      </c>
      <c r="I1" s="21" t="s">
        <v>192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3" t="s">
        <v>139</v>
      </c>
      <c r="W1" s="3" t="s">
        <v>140</v>
      </c>
      <c r="X1" s="3" t="s">
        <v>141</v>
      </c>
      <c r="Y1" s="3" t="s">
        <v>142</v>
      </c>
      <c r="Z1" s="3" t="s">
        <v>143</v>
      </c>
      <c r="AA1" s="3" t="s">
        <v>144</v>
      </c>
      <c r="AB1" s="3" t="s">
        <v>145</v>
      </c>
      <c r="AC1" s="3" t="s">
        <v>146</v>
      </c>
      <c r="AD1" s="3" t="s">
        <v>147</v>
      </c>
      <c r="AE1" s="3" t="s">
        <v>148</v>
      </c>
      <c r="AF1" s="3" t="s">
        <v>149</v>
      </c>
      <c r="AG1" s="3" t="s">
        <v>150</v>
      </c>
      <c r="AH1" s="3" t="s">
        <v>151</v>
      </c>
      <c r="AI1" s="3" t="s">
        <v>152</v>
      </c>
      <c r="AJ1" s="3" t="s">
        <v>153</v>
      </c>
      <c r="AK1" s="3" t="s">
        <v>154</v>
      </c>
      <c r="AL1" s="3" t="s">
        <v>155</v>
      </c>
      <c r="AM1" s="3" t="s">
        <v>156</v>
      </c>
    </row>
    <row r="2" spans="1:39" x14ac:dyDescent="0.2">
      <c r="A2" t="s">
        <v>6</v>
      </c>
      <c r="B2" s="12">
        <v>694264</v>
      </c>
      <c r="C2" t="s">
        <v>23</v>
      </c>
      <c r="D2" s="12">
        <v>694264</v>
      </c>
      <c r="E2">
        <v>43957</v>
      </c>
      <c r="F2" t="s">
        <v>24</v>
      </c>
      <c r="G2" cm="1">
        <f t="array" ref="G2">SUMPRODUCT(--(J2:AM2=IF(A2="A",$K$58:$AN$58,IF(A2="B",$K$59:$AN$59,$K$60:$AN$60))))</f>
        <v>22</v>
      </c>
      <c r="H2" s="17">
        <f>G2*100/30</f>
        <v>73.333333333333329</v>
      </c>
      <c r="I2" s="22">
        <f>(H2-$E$138)/$E$142</f>
        <v>1.618617930392799</v>
      </c>
      <c r="J2" s="4" t="s">
        <v>6</v>
      </c>
      <c r="K2" s="4" t="s">
        <v>8</v>
      </c>
      <c r="L2" s="4" t="s">
        <v>6</v>
      </c>
      <c r="M2" s="4" t="s">
        <v>8</v>
      </c>
      <c r="N2" s="4" t="s">
        <v>10</v>
      </c>
      <c r="O2" s="4" t="s">
        <v>10</v>
      </c>
      <c r="P2" s="4" t="s">
        <v>10</v>
      </c>
      <c r="Q2" s="4" t="s">
        <v>12</v>
      </c>
      <c r="R2" s="4" t="s">
        <v>6</v>
      </c>
      <c r="S2" s="4" t="s">
        <v>9</v>
      </c>
      <c r="T2" s="4" t="s">
        <v>6</v>
      </c>
      <c r="U2" s="4" t="s">
        <v>9</v>
      </c>
      <c r="V2" s="4" t="s">
        <v>8</v>
      </c>
      <c r="W2" s="4" t="s">
        <v>6</v>
      </c>
      <c r="X2" s="4" t="s">
        <v>6</v>
      </c>
      <c r="Y2" s="4" t="s">
        <v>9</v>
      </c>
      <c r="Z2" s="4" t="s">
        <v>10</v>
      </c>
      <c r="AA2" s="4" t="s">
        <v>10</v>
      </c>
      <c r="AB2" s="4" t="s">
        <v>6</v>
      </c>
      <c r="AC2" s="4" t="s">
        <v>6</v>
      </c>
      <c r="AD2" s="4" t="s">
        <v>10</v>
      </c>
      <c r="AE2" s="4" t="s">
        <v>10</v>
      </c>
      <c r="AF2" s="4" t="s">
        <v>9</v>
      </c>
      <c r="AG2" s="4" t="s">
        <v>9</v>
      </c>
      <c r="AH2" s="4" t="s">
        <v>6</v>
      </c>
      <c r="AI2" s="4" t="s">
        <v>6</v>
      </c>
      <c r="AJ2" s="4" t="s">
        <v>10</v>
      </c>
      <c r="AK2" s="4" t="s">
        <v>9</v>
      </c>
      <c r="AL2" s="4" t="s">
        <v>8</v>
      </c>
      <c r="AM2" s="4" t="s">
        <v>9</v>
      </c>
    </row>
    <row r="3" spans="1:39" x14ac:dyDescent="0.2">
      <c r="A3" t="s">
        <v>8</v>
      </c>
      <c r="B3" s="12">
        <v>873290</v>
      </c>
      <c r="C3" t="s">
        <v>33</v>
      </c>
      <c r="D3" s="12">
        <v>873290</v>
      </c>
      <c r="E3">
        <v>43957</v>
      </c>
      <c r="F3" t="s">
        <v>34</v>
      </c>
      <c r="G3" cm="1">
        <f t="array" ref="G3">SUMPRODUCT(--(J3:AM3=IF(A3="A",$K$58:$AN$58,IF(A3="B",$K$59:$AN$59,$K$60:$AN$60))))</f>
        <v>13</v>
      </c>
      <c r="H3" s="17">
        <f>G3*100/30</f>
        <v>43.333333333333336</v>
      </c>
      <c r="I3" s="22">
        <f t="shared" ref="I3:I57" si="0">(H3-$E$138)/$E$142</f>
        <v>-0.35187346312886919</v>
      </c>
      <c r="J3" s="4" t="s">
        <v>9</v>
      </c>
      <c r="K3" s="4" t="s">
        <v>12</v>
      </c>
      <c r="L3" s="4" t="s">
        <v>10</v>
      </c>
      <c r="M3" s="4" t="s">
        <v>10</v>
      </c>
      <c r="N3" s="4" t="s">
        <v>10</v>
      </c>
      <c r="O3" s="4" t="s">
        <v>8</v>
      </c>
      <c r="P3" s="4" t="s">
        <v>8</v>
      </c>
      <c r="Q3" s="4" t="s">
        <v>9</v>
      </c>
      <c r="R3" s="4" t="s">
        <v>6</v>
      </c>
      <c r="S3" s="4" t="s">
        <v>6</v>
      </c>
      <c r="T3" s="4" t="s">
        <v>9</v>
      </c>
      <c r="U3" s="4" t="s">
        <v>6</v>
      </c>
      <c r="V3" s="4" t="s">
        <v>9</v>
      </c>
      <c r="W3" s="4" t="s">
        <v>6</v>
      </c>
      <c r="X3" s="4" t="s">
        <v>12</v>
      </c>
      <c r="Y3" s="4" t="s">
        <v>6</v>
      </c>
      <c r="Z3" s="4" t="s">
        <v>10</v>
      </c>
      <c r="AA3" s="4" t="s">
        <v>6</v>
      </c>
      <c r="AB3" s="4" t="s">
        <v>6</v>
      </c>
      <c r="AC3" s="4" t="s">
        <v>6</v>
      </c>
      <c r="AD3" s="4" t="s">
        <v>8</v>
      </c>
      <c r="AE3" s="4" t="s">
        <v>9</v>
      </c>
      <c r="AF3" s="4" t="s">
        <v>6</v>
      </c>
      <c r="AG3" s="4" t="s">
        <v>10</v>
      </c>
      <c r="AH3" s="4" t="s">
        <v>6</v>
      </c>
      <c r="AI3" s="4" t="s">
        <v>9</v>
      </c>
      <c r="AJ3" s="4" t="s">
        <v>6</v>
      </c>
      <c r="AK3" s="4" t="s">
        <v>9</v>
      </c>
      <c r="AL3" s="4" t="s">
        <v>8</v>
      </c>
      <c r="AM3" s="4" t="s">
        <v>6</v>
      </c>
    </row>
    <row r="4" spans="1:39" x14ac:dyDescent="0.2">
      <c r="A4" t="s">
        <v>6</v>
      </c>
      <c r="B4" s="12">
        <v>1016534</v>
      </c>
      <c r="C4" t="s">
        <v>109</v>
      </c>
      <c r="D4" s="12">
        <v>1016534</v>
      </c>
      <c r="E4">
        <v>43958</v>
      </c>
      <c r="F4" t="s">
        <v>110</v>
      </c>
      <c r="G4" cm="1">
        <f t="array" ref="G4">SUMPRODUCT(--(J4:AM4=IF(A4="A",$K$58:$AN$58,IF(A4="B",$K$59:$AN$59,$K$60:$AN$60))))</f>
        <v>9</v>
      </c>
      <c r="H4" s="17">
        <f>G4*100/30</f>
        <v>30</v>
      </c>
      <c r="I4" s="22">
        <f t="shared" si="0"/>
        <v>-1.2276474158051665</v>
      </c>
      <c r="J4" s="4" t="s">
        <v>10</v>
      </c>
      <c r="K4" s="4" t="s">
        <v>10</v>
      </c>
      <c r="L4" s="4" t="s">
        <v>6</v>
      </c>
      <c r="M4" s="4" t="s">
        <v>9</v>
      </c>
      <c r="N4" s="4" t="s">
        <v>8</v>
      </c>
      <c r="O4" s="4" t="s">
        <v>9</v>
      </c>
      <c r="P4" s="4" t="s">
        <v>6</v>
      </c>
      <c r="Q4" s="4" t="s">
        <v>9</v>
      </c>
      <c r="R4" s="4" t="s">
        <v>6</v>
      </c>
      <c r="S4" s="4" t="s">
        <v>6</v>
      </c>
      <c r="T4" s="4" t="s">
        <v>8</v>
      </c>
      <c r="U4" s="4" t="s">
        <v>8</v>
      </c>
      <c r="V4" s="4" t="s">
        <v>12</v>
      </c>
      <c r="W4" s="4" t="s">
        <v>6</v>
      </c>
      <c r="X4" s="4" t="s">
        <v>9</v>
      </c>
      <c r="Y4" s="4" t="s">
        <v>10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8</v>
      </c>
      <c r="AE4" s="4" t="s">
        <v>10</v>
      </c>
      <c r="AF4" s="4" t="s">
        <v>12</v>
      </c>
      <c r="AG4" s="4" t="s">
        <v>6</v>
      </c>
      <c r="AH4" s="4" t="s">
        <v>6</v>
      </c>
      <c r="AI4" s="4" t="s">
        <v>12</v>
      </c>
      <c r="AJ4" s="4" t="s">
        <v>6</v>
      </c>
      <c r="AK4" s="4" t="s">
        <v>9</v>
      </c>
      <c r="AL4" s="4" t="s">
        <v>12</v>
      </c>
      <c r="AM4" s="4" t="s">
        <v>9</v>
      </c>
    </row>
    <row r="5" spans="1:39" x14ac:dyDescent="0.2">
      <c r="A5" t="s">
        <v>8</v>
      </c>
      <c r="B5" s="12">
        <v>1070102</v>
      </c>
      <c r="C5" t="s">
        <v>123</v>
      </c>
      <c r="D5" s="12">
        <v>1070102</v>
      </c>
      <c r="E5">
        <v>43958</v>
      </c>
      <c r="F5" t="s">
        <v>124</v>
      </c>
      <c r="G5" cm="1">
        <f t="array" ref="G5">SUMPRODUCT(--(J5:AM5=IF(A5="A",$K$58:$AN$58,IF(A5="B",$K$59:$AN$59,$K$60:$AN$60))))</f>
        <v>10</v>
      </c>
      <c r="H5" s="17">
        <f>G5*100/30</f>
        <v>33.333333333333336</v>
      </c>
      <c r="I5" s="22">
        <f t="shared" si="0"/>
        <v>-1.0087039276360921</v>
      </c>
      <c r="J5" s="4" t="s">
        <v>10</v>
      </c>
      <c r="K5" s="4" t="s">
        <v>6</v>
      </c>
      <c r="L5" s="4" t="s">
        <v>8</v>
      </c>
      <c r="M5" s="4" t="s">
        <v>10</v>
      </c>
      <c r="N5" s="4" t="s">
        <v>12</v>
      </c>
      <c r="O5" s="4" t="s">
        <v>8</v>
      </c>
      <c r="P5" s="4" t="s">
        <v>6</v>
      </c>
      <c r="Q5" s="4" t="s">
        <v>9</v>
      </c>
      <c r="R5" s="4" t="s">
        <v>6</v>
      </c>
      <c r="S5" s="4" t="s">
        <v>9</v>
      </c>
      <c r="T5" s="4" t="s">
        <v>6</v>
      </c>
      <c r="U5" s="4" t="s">
        <v>12</v>
      </c>
      <c r="V5" s="4" t="s">
        <v>9</v>
      </c>
      <c r="W5" s="4" t="s">
        <v>10</v>
      </c>
      <c r="X5" s="4" t="s">
        <v>8</v>
      </c>
      <c r="Y5" s="4" t="s">
        <v>9</v>
      </c>
      <c r="Z5" s="4" t="s">
        <v>10</v>
      </c>
      <c r="AA5" s="4" t="s">
        <v>6</v>
      </c>
      <c r="AB5" s="4" t="s">
        <v>9</v>
      </c>
      <c r="AC5" s="4" t="s">
        <v>6</v>
      </c>
      <c r="AD5" s="4" t="s">
        <v>10</v>
      </c>
      <c r="AE5" s="4" t="s">
        <v>10</v>
      </c>
      <c r="AF5" s="4" t="s">
        <v>9</v>
      </c>
      <c r="AG5" s="4" t="s">
        <v>8</v>
      </c>
      <c r="AH5" s="4" t="s">
        <v>8</v>
      </c>
      <c r="AI5" s="4" t="s">
        <v>9</v>
      </c>
      <c r="AJ5" s="4" t="s">
        <v>9</v>
      </c>
      <c r="AK5" s="4" t="s">
        <v>9</v>
      </c>
      <c r="AL5" s="4" t="s">
        <v>12</v>
      </c>
      <c r="AM5" s="4" t="s">
        <v>8</v>
      </c>
    </row>
    <row r="6" spans="1:39" x14ac:dyDescent="0.2">
      <c r="A6" t="s">
        <v>6</v>
      </c>
      <c r="B6" s="12">
        <v>759215</v>
      </c>
      <c r="C6" t="s">
        <v>81</v>
      </c>
      <c r="D6" s="12">
        <v>759215</v>
      </c>
      <c r="E6">
        <v>43958</v>
      </c>
      <c r="F6" t="s">
        <v>82</v>
      </c>
      <c r="G6" cm="1">
        <f t="array" ref="G6">SUMPRODUCT(--(J6:AM6=IF(A6="A",$K$58:$AN$58,IF(A6="B",$K$59:$AN$59,$K$60:$AN$60))))</f>
        <v>6</v>
      </c>
      <c r="H6" s="17">
        <f>G6*100/30</f>
        <v>20</v>
      </c>
      <c r="I6" s="22">
        <f t="shared" si="0"/>
        <v>-1.8844778803123894</v>
      </c>
      <c r="J6" s="4" t="s">
        <v>9</v>
      </c>
      <c r="K6" s="4" t="s">
        <v>8</v>
      </c>
      <c r="L6" s="4" t="s">
        <v>6</v>
      </c>
      <c r="M6" s="4" t="s">
        <v>12</v>
      </c>
      <c r="N6" s="4" t="s">
        <v>9</v>
      </c>
      <c r="O6" s="4" t="s">
        <v>9</v>
      </c>
      <c r="P6" s="4" t="s">
        <v>8</v>
      </c>
      <c r="Q6" s="4" t="s">
        <v>12</v>
      </c>
      <c r="R6" s="4" t="s">
        <v>10</v>
      </c>
      <c r="S6" s="4" t="s">
        <v>9</v>
      </c>
      <c r="T6" s="4" t="s">
        <v>9</v>
      </c>
      <c r="U6" s="4" t="s">
        <v>9</v>
      </c>
      <c r="V6" s="4" t="s">
        <v>8</v>
      </c>
      <c r="W6" s="4" t="s">
        <v>9</v>
      </c>
      <c r="X6" s="4" t="s">
        <v>12</v>
      </c>
      <c r="Y6" s="4" t="s">
        <v>12</v>
      </c>
      <c r="Z6" s="4" t="s">
        <v>10</v>
      </c>
      <c r="AA6" s="4" t="s">
        <v>6</v>
      </c>
      <c r="AB6" s="4" t="s">
        <v>8</v>
      </c>
      <c r="AC6" s="4" t="s">
        <v>6</v>
      </c>
      <c r="AD6" s="4" t="s">
        <v>9</v>
      </c>
      <c r="AE6" s="4" t="s">
        <v>10</v>
      </c>
      <c r="AF6" s="4" t="s">
        <v>12</v>
      </c>
      <c r="AG6" s="4" t="s">
        <v>12</v>
      </c>
      <c r="AH6" s="4" t="s">
        <v>6</v>
      </c>
      <c r="AI6" s="4" t="s">
        <v>9</v>
      </c>
      <c r="AJ6" s="4" t="s">
        <v>9</v>
      </c>
      <c r="AK6" s="4" t="s">
        <v>9</v>
      </c>
      <c r="AL6" s="4" t="s">
        <v>8</v>
      </c>
      <c r="AM6" s="4" t="s">
        <v>12</v>
      </c>
    </row>
    <row r="7" spans="1:39" x14ac:dyDescent="0.2">
      <c r="A7" t="s">
        <v>9</v>
      </c>
      <c r="B7" s="12">
        <v>576373</v>
      </c>
      <c r="C7" t="s">
        <v>21</v>
      </c>
      <c r="D7" s="12">
        <v>576373</v>
      </c>
      <c r="E7">
        <v>43957</v>
      </c>
      <c r="F7" t="s">
        <v>22</v>
      </c>
      <c r="G7" cm="1">
        <f t="array" ref="G7">SUMPRODUCT(--(J7:AM7=IF(A7="A",$K$58:$AN$58,IF(A7="B",$K$59:$AN$59,$K$60:$AN$60))))</f>
        <v>15</v>
      </c>
      <c r="H7" s="17">
        <f>G7*100/30</f>
        <v>50</v>
      </c>
      <c r="I7" s="22">
        <f t="shared" si="0"/>
        <v>8.6013513209279233E-2</v>
      </c>
      <c r="J7" s="4" t="s">
        <v>8</v>
      </c>
      <c r="K7" s="4" t="s">
        <v>9</v>
      </c>
      <c r="L7" s="4" t="s">
        <v>10</v>
      </c>
      <c r="M7" s="4" t="s">
        <v>10</v>
      </c>
      <c r="N7" s="4" t="s">
        <v>10</v>
      </c>
      <c r="O7" s="4" t="s">
        <v>12</v>
      </c>
      <c r="P7" s="4" t="s">
        <v>12</v>
      </c>
      <c r="Q7" s="4" t="s">
        <v>6</v>
      </c>
      <c r="R7" s="4" t="s">
        <v>6</v>
      </c>
      <c r="S7" s="4" t="s">
        <v>6</v>
      </c>
      <c r="T7" s="4" t="s">
        <v>6</v>
      </c>
      <c r="U7" s="4" t="s">
        <v>10</v>
      </c>
      <c r="V7" s="4" t="s">
        <v>6</v>
      </c>
      <c r="W7" s="4" t="s">
        <v>10</v>
      </c>
      <c r="X7" s="4" t="s">
        <v>10</v>
      </c>
      <c r="Y7" s="4" t="s">
        <v>10</v>
      </c>
      <c r="Z7" s="4" t="s">
        <v>8</v>
      </c>
      <c r="AA7" s="4" t="s">
        <v>10</v>
      </c>
      <c r="AB7" s="4" t="s">
        <v>10</v>
      </c>
      <c r="AC7" s="4" t="s">
        <v>6</v>
      </c>
      <c r="AD7" s="4" t="s">
        <v>6</v>
      </c>
      <c r="AE7" s="4" t="s">
        <v>10</v>
      </c>
      <c r="AF7" s="4" t="s">
        <v>9</v>
      </c>
      <c r="AG7" s="4" t="s">
        <v>8</v>
      </c>
      <c r="AH7" s="4" t="s">
        <v>10</v>
      </c>
      <c r="AI7" s="4" t="s">
        <v>6</v>
      </c>
      <c r="AJ7" s="4" t="s">
        <v>8</v>
      </c>
      <c r="AK7" s="4" t="s">
        <v>10</v>
      </c>
      <c r="AL7" s="4" t="s">
        <v>9</v>
      </c>
      <c r="AM7" s="4" t="s">
        <v>8</v>
      </c>
    </row>
    <row r="8" spans="1:39" x14ac:dyDescent="0.2">
      <c r="A8" t="s">
        <v>8</v>
      </c>
      <c r="B8" s="12">
        <v>994114</v>
      </c>
      <c r="C8" t="s">
        <v>51</v>
      </c>
      <c r="D8" s="12">
        <v>994114</v>
      </c>
      <c r="E8">
        <v>43957</v>
      </c>
      <c r="F8" t="s">
        <v>52</v>
      </c>
      <c r="G8" cm="1">
        <f t="array" ref="G8">SUMPRODUCT(--(J8:AM8=IF(A8="A",$K$58:$AN$58,IF(A8="B",$K$59:$AN$59,$K$60:$AN$60))))</f>
        <v>9</v>
      </c>
      <c r="H8" s="17">
        <f>G8*100/30</f>
        <v>30</v>
      </c>
      <c r="I8" s="22">
        <f t="shared" si="0"/>
        <v>-1.2276474158051665</v>
      </c>
      <c r="J8" s="4" t="s">
        <v>12</v>
      </c>
      <c r="K8" s="4" t="s">
        <v>6</v>
      </c>
      <c r="L8" s="4" t="s">
        <v>10</v>
      </c>
      <c r="M8" s="4" t="s">
        <v>12</v>
      </c>
      <c r="N8" s="4" t="s">
        <v>8</v>
      </c>
      <c r="O8" s="4" t="s">
        <v>9</v>
      </c>
      <c r="P8" s="4" t="s">
        <v>8</v>
      </c>
      <c r="Q8" s="4" t="s">
        <v>9</v>
      </c>
      <c r="R8" s="4" t="s">
        <v>6</v>
      </c>
      <c r="S8" s="4" t="s">
        <v>8</v>
      </c>
      <c r="T8" s="4" t="s">
        <v>9</v>
      </c>
      <c r="U8" s="4" t="s">
        <v>6</v>
      </c>
      <c r="V8" s="4" t="s">
        <v>6</v>
      </c>
      <c r="W8" s="4" t="s">
        <v>12</v>
      </c>
      <c r="X8" s="4" t="s">
        <v>10</v>
      </c>
      <c r="Y8" s="4" t="s">
        <v>12</v>
      </c>
      <c r="Z8" s="4" t="s">
        <v>10</v>
      </c>
      <c r="AA8" s="4" t="s">
        <v>12</v>
      </c>
      <c r="AB8" s="4" t="s">
        <v>6</v>
      </c>
      <c r="AC8" s="4" t="s">
        <v>6</v>
      </c>
      <c r="AD8" s="4" t="s">
        <v>6</v>
      </c>
      <c r="AE8" s="4" t="s">
        <v>12</v>
      </c>
      <c r="AF8" s="4" t="s">
        <v>6</v>
      </c>
      <c r="AG8" s="4" t="s">
        <v>8</v>
      </c>
      <c r="AH8" s="4" t="s">
        <v>8</v>
      </c>
      <c r="AI8" s="4" t="s">
        <v>9</v>
      </c>
      <c r="AJ8" s="4" t="s">
        <v>6</v>
      </c>
      <c r="AK8" s="4" t="s">
        <v>9</v>
      </c>
      <c r="AL8" s="4" t="s">
        <v>8</v>
      </c>
      <c r="AM8" s="4" t="s">
        <v>12</v>
      </c>
    </row>
    <row r="9" spans="1:39" x14ac:dyDescent="0.2">
      <c r="A9" t="s">
        <v>6</v>
      </c>
      <c r="B9" s="12">
        <v>1024952</v>
      </c>
      <c r="C9" t="s">
        <v>57</v>
      </c>
      <c r="D9" s="12">
        <v>1024952</v>
      </c>
      <c r="E9">
        <v>43957</v>
      </c>
      <c r="F9" t="s">
        <v>58</v>
      </c>
      <c r="G9" cm="1">
        <f t="array" ref="G9">SUMPRODUCT(--(J9:AM9=IF(A9="A",$K$58:$AN$58,IF(A9="B",$K$59:$AN$59,$K$60:$AN$60))))</f>
        <v>24</v>
      </c>
      <c r="H9" s="17">
        <f>G9*100/30</f>
        <v>80</v>
      </c>
      <c r="I9" s="22">
        <f t="shared" si="0"/>
        <v>2.056504906730948</v>
      </c>
      <c r="J9" s="4" t="s">
        <v>6</v>
      </c>
      <c r="K9" s="4" t="s">
        <v>6</v>
      </c>
      <c r="L9" s="4" t="s">
        <v>6</v>
      </c>
      <c r="M9" s="4" t="s">
        <v>8</v>
      </c>
      <c r="N9" s="4" t="s">
        <v>9</v>
      </c>
      <c r="O9" s="4" t="s">
        <v>9</v>
      </c>
      <c r="P9" s="4" t="s">
        <v>9</v>
      </c>
      <c r="Q9" s="4" t="s">
        <v>9</v>
      </c>
      <c r="R9" s="4" t="s">
        <v>6</v>
      </c>
      <c r="S9" s="4" t="s">
        <v>10</v>
      </c>
      <c r="T9" s="4" t="s">
        <v>6</v>
      </c>
      <c r="U9" s="4" t="s">
        <v>10</v>
      </c>
      <c r="V9" s="4" t="s">
        <v>8</v>
      </c>
      <c r="W9" s="4" t="s">
        <v>6</v>
      </c>
      <c r="X9" s="4" t="s">
        <v>10</v>
      </c>
      <c r="Y9" s="4" t="s">
        <v>6</v>
      </c>
      <c r="Z9" s="4" t="s">
        <v>10</v>
      </c>
      <c r="AA9" s="4" t="s">
        <v>10</v>
      </c>
      <c r="AB9" s="4" t="s">
        <v>6</v>
      </c>
      <c r="AC9" s="4" t="s">
        <v>9</v>
      </c>
      <c r="AD9" s="4" t="s">
        <v>10</v>
      </c>
      <c r="AE9" s="4" t="s">
        <v>10</v>
      </c>
      <c r="AF9" s="4" t="s">
        <v>9</v>
      </c>
      <c r="AG9" s="4" t="s">
        <v>9</v>
      </c>
      <c r="AH9" s="4" t="s">
        <v>6</v>
      </c>
      <c r="AI9" s="4" t="s">
        <v>6</v>
      </c>
      <c r="AJ9" s="4" t="s">
        <v>6</v>
      </c>
      <c r="AK9" s="4" t="s">
        <v>9</v>
      </c>
      <c r="AL9" s="4" t="s">
        <v>8</v>
      </c>
      <c r="AM9" s="4" t="s">
        <v>9</v>
      </c>
    </row>
    <row r="10" spans="1:39" x14ac:dyDescent="0.2">
      <c r="A10" t="s">
        <v>9</v>
      </c>
      <c r="B10" s="12">
        <v>888543</v>
      </c>
      <c r="C10" t="s">
        <v>35</v>
      </c>
      <c r="D10" s="12">
        <v>888543</v>
      </c>
      <c r="E10">
        <v>43957</v>
      </c>
      <c r="F10" t="s">
        <v>36</v>
      </c>
      <c r="G10" cm="1">
        <f t="array" ref="G10">SUMPRODUCT(--(J10:AM10=IF(A10="A",$K$58:$AN$58,IF(A10="B",$K$59:$AN$59,$K$60:$AN$60))))</f>
        <v>8</v>
      </c>
      <c r="H10" s="17">
        <f>G10*100/30</f>
        <v>26.666666666666668</v>
      </c>
      <c r="I10" s="22">
        <f t="shared" si="0"/>
        <v>-1.4465909039742406</v>
      </c>
      <c r="J10" s="4" t="s">
        <v>9</v>
      </c>
      <c r="K10" s="4" t="s">
        <v>6</v>
      </c>
      <c r="L10" s="4" t="s">
        <v>8</v>
      </c>
      <c r="M10" s="4" t="s">
        <v>8</v>
      </c>
      <c r="N10" s="4" t="s">
        <v>9</v>
      </c>
      <c r="O10" s="4" t="s">
        <v>9</v>
      </c>
      <c r="P10" s="4" t="s">
        <v>10</v>
      </c>
      <c r="Q10" s="4" t="s">
        <v>9</v>
      </c>
      <c r="R10" s="4" t="s">
        <v>8</v>
      </c>
      <c r="S10" s="4" t="s">
        <v>8</v>
      </c>
      <c r="T10" s="4" t="s">
        <v>6</v>
      </c>
      <c r="U10" s="4" t="s">
        <v>9</v>
      </c>
      <c r="V10" s="4" t="s">
        <v>10</v>
      </c>
      <c r="W10" s="4" t="s">
        <v>9</v>
      </c>
      <c r="X10" s="4" t="s">
        <v>6</v>
      </c>
      <c r="Y10" s="4" t="s">
        <v>9</v>
      </c>
      <c r="Z10" s="4" t="s">
        <v>6</v>
      </c>
      <c r="AA10" s="4" t="s">
        <v>12</v>
      </c>
      <c r="AB10" s="4" t="s">
        <v>6</v>
      </c>
      <c r="AC10" s="4" t="s">
        <v>9</v>
      </c>
      <c r="AD10" s="4" t="s">
        <v>6</v>
      </c>
      <c r="AE10" s="4" t="s">
        <v>10</v>
      </c>
      <c r="AF10" s="4" t="s">
        <v>8</v>
      </c>
      <c r="AG10" s="4" t="s">
        <v>9</v>
      </c>
      <c r="AH10" s="4" t="s">
        <v>10</v>
      </c>
      <c r="AI10" s="4" t="s">
        <v>12</v>
      </c>
      <c r="AJ10" s="4" t="s">
        <v>6</v>
      </c>
      <c r="AK10" s="4" t="s">
        <v>9</v>
      </c>
      <c r="AL10" s="4" t="s">
        <v>9</v>
      </c>
      <c r="AM10" s="4" t="s">
        <v>10</v>
      </c>
    </row>
    <row r="11" spans="1:39" x14ac:dyDescent="0.2">
      <c r="A11" t="s">
        <v>8</v>
      </c>
      <c r="B11" s="12">
        <v>737921</v>
      </c>
      <c r="C11" t="s">
        <v>25</v>
      </c>
      <c r="D11" s="12">
        <v>737921</v>
      </c>
      <c r="E11">
        <v>43957</v>
      </c>
      <c r="F11" t="s">
        <v>26</v>
      </c>
      <c r="G11" cm="1">
        <f t="array" ref="G11">SUMPRODUCT(--(J11:AM11=IF(A11="A",$K$58:$AN$58,IF(A11="B",$K$59:$AN$59,$K$60:$AN$60))))</f>
        <v>6</v>
      </c>
      <c r="H11" s="17">
        <f>G11*100/30</f>
        <v>20</v>
      </c>
      <c r="I11" s="22">
        <f t="shared" si="0"/>
        <v>-1.8844778803123894</v>
      </c>
      <c r="J11" s="4" t="s">
        <v>8</v>
      </c>
      <c r="K11" s="4" t="s">
        <v>9</v>
      </c>
      <c r="L11" s="4" t="s">
        <v>10</v>
      </c>
      <c r="M11" s="4" t="s">
        <v>6</v>
      </c>
      <c r="N11" s="4" t="s">
        <v>12</v>
      </c>
      <c r="O11" s="4" t="s">
        <v>8</v>
      </c>
      <c r="P11" s="4" t="s">
        <v>6</v>
      </c>
      <c r="Q11" s="4" t="s">
        <v>10</v>
      </c>
      <c r="R11" s="4" t="s">
        <v>12</v>
      </c>
      <c r="S11" s="4" t="s">
        <v>10</v>
      </c>
      <c r="T11" s="4" t="s">
        <v>6</v>
      </c>
      <c r="U11" s="4" t="s">
        <v>8</v>
      </c>
      <c r="V11" s="4" t="s">
        <v>6</v>
      </c>
      <c r="W11" s="4" t="s">
        <v>10</v>
      </c>
      <c r="X11" s="4" t="s">
        <v>8</v>
      </c>
      <c r="Y11" s="4" t="s">
        <v>10</v>
      </c>
      <c r="Z11" s="4" t="s">
        <v>10</v>
      </c>
      <c r="AA11" s="4" t="s">
        <v>8</v>
      </c>
      <c r="AB11" s="4" t="s">
        <v>8</v>
      </c>
      <c r="AC11" s="4" t="s">
        <v>9</v>
      </c>
      <c r="AD11" s="4" t="s">
        <v>9</v>
      </c>
      <c r="AE11" s="4" t="s">
        <v>12</v>
      </c>
      <c r="AF11" s="4" t="s">
        <v>10</v>
      </c>
      <c r="AG11" s="4" t="s">
        <v>9</v>
      </c>
      <c r="AH11" s="4" t="s">
        <v>6</v>
      </c>
      <c r="AI11" s="4" t="s">
        <v>10</v>
      </c>
      <c r="AJ11" s="4" t="s">
        <v>8</v>
      </c>
      <c r="AK11" s="4" t="s">
        <v>9</v>
      </c>
      <c r="AL11" s="4" t="s">
        <v>8</v>
      </c>
      <c r="AM11" s="4" t="s">
        <v>10</v>
      </c>
    </row>
    <row r="12" spans="1:39" x14ac:dyDescent="0.2">
      <c r="A12" t="s">
        <v>8</v>
      </c>
      <c r="B12" s="12">
        <v>1039936</v>
      </c>
      <c r="C12" t="s">
        <v>65</v>
      </c>
      <c r="D12" s="12">
        <v>1039936</v>
      </c>
      <c r="E12">
        <v>43957</v>
      </c>
      <c r="F12" t="s">
        <v>66</v>
      </c>
      <c r="G12" cm="1">
        <f t="array" ref="G12">SUMPRODUCT(--(J12:AM12=IF(A12="A",$K$58:$AN$58,IF(A12="B",$K$59:$AN$59,$K$60:$AN$60))))</f>
        <v>14</v>
      </c>
      <c r="H12" s="17">
        <f>G12*100/30</f>
        <v>46.666666666666664</v>
      </c>
      <c r="I12" s="22">
        <f t="shared" si="0"/>
        <v>-0.13292997495979522</v>
      </c>
      <c r="J12" s="4" t="s">
        <v>10</v>
      </c>
      <c r="K12" s="4" t="s">
        <v>9</v>
      </c>
      <c r="L12" s="4" t="s">
        <v>8</v>
      </c>
      <c r="M12" s="4" t="s">
        <v>10</v>
      </c>
      <c r="N12" s="4" t="s">
        <v>8</v>
      </c>
      <c r="O12" s="4" t="s">
        <v>10</v>
      </c>
      <c r="P12" s="4" t="s">
        <v>10</v>
      </c>
      <c r="Q12" s="4" t="s">
        <v>12</v>
      </c>
      <c r="R12" s="4" t="s">
        <v>6</v>
      </c>
      <c r="S12" s="4" t="s">
        <v>9</v>
      </c>
      <c r="T12" s="4" t="s">
        <v>9</v>
      </c>
      <c r="U12" s="4" t="s">
        <v>8</v>
      </c>
      <c r="V12" s="4" t="s">
        <v>9</v>
      </c>
      <c r="W12" s="4" t="s">
        <v>6</v>
      </c>
      <c r="X12" s="4" t="s">
        <v>6</v>
      </c>
      <c r="Y12" s="4" t="s">
        <v>9</v>
      </c>
      <c r="Z12" s="4" t="s">
        <v>6</v>
      </c>
      <c r="AA12" s="4" t="s">
        <v>6</v>
      </c>
      <c r="AB12" s="4" t="s">
        <v>8</v>
      </c>
      <c r="AC12" s="4" t="s">
        <v>6</v>
      </c>
      <c r="AD12" s="4" t="s">
        <v>9</v>
      </c>
      <c r="AE12" s="4" t="s">
        <v>12</v>
      </c>
      <c r="AF12" s="4" t="s">
        <v>9</v>
      </c>
      <c r="AG12" s="4" t="s">
        <v>10</v>
      </c>
      <c r="AH12" s="4" t="s">
        <v>6</v>
      </c>
      <c r="AI12" s="4" t="s">
        <v>6</v>
      </c>
      <c r="AJ12" s="4" t="s">
        <v>12</v>
      </c>
      <c r="AK12" s="4" t="s">
        <v>9</v>
      </c>
      <c r="AL12" s="4" t="s">
        <v>9</v>
      </c>
      <c r="AM12" s="4" t="s">
        <v>6</v>
      </c>
    </row>
    <row r="13" spans="1:39" x14ac:dyDescent="0.2">
      <c r="A13" t="s">
        <v>6</v>
      </c>
      <c r="B13" s="12">
        <v>790131</v>
      </c>
      <c r="C13" t="s">
        <v>29</v>
      </c>
      <c r="D13" s="12">
        <v>790131</v>
      </c>
      <c r="E13">
        <v>43957</v>
      </c>
      <c r="F13" t="s">
        <v>30</v>
      </c>
      <c r="G13" cm="1">
        <f t="array" ref="G13">SUMPRODUCT(--(J13:AM13=IF(A13="A",$K$58:$AN$58,IF(A13="B",$K$59:$AN$59,$K$60:$AN$60))))</f>
        <v>20</v>
      </c>
      <c r="H13" s="17">
        <f>G13*100/30</f>
        <v>66.666666666666671</v>
      </c>
      <c r="I13" s="22">
        <f t="shared" si="0"/>
        <v>1.1807309540546509</v>
      </c>
      <c r="J13" s="4" t="s">
        <v>12</v>
      </c>
      <c r="K13" s="4" t="s">
        <v>9</v>
      </c>
      <c r="L13" s="4" t="s">
        <v>6</v>
      </c>
      <c r="M13" s="4" t="s">
        <v>8</v>
      </c>
      <c r="N13" s="4" t="s">
        <v>9</v>
      </c>
      <c r="O13" s="4" t="s">
        <v>10</v>
      </c>
      <c r="P13" s="4" t="s">
        <v>10</v>
      </c>
      <c r="Q13" s="4" t="s">
        <v>10</v>
      </c>
      <c r="R13" s="4" t="s">
        <v>8</v>
      </c>
      <c r="S13" s="4" t="s">
        <v>10</v>
      </c>
      <c r="T13" s="4" t="s">
        <v>6</v>
      </c>
      <c r="U13" s="4" t="s">
        <v>9</v>
      </c>
      <c r="V13" s="4" t="s">
        <v>8</v>
      </c>
      <c r="W13" s="4" t="s">
        <v>6</v>
      </c>
      <c r="X13" s="4" t="s">
        <v>8</v>
      </c>
      <c r="Y13" s="4" t="s">
        <v>9</v>
      </c>
      <c r="Z13" s="4" t="s">
        <v>10</v>
      </c>
      <c r="AA13" s="4" t="s">
        <v>10</v>
      </c>
      <c r="AB13" s="4" t="s">
        <v>6</v>
      </c>
      <c r="AC13" s="4" t="s">
        <v>6</v>
      </c>
      <c r="AD13" s="4" t="s">
        <v>8</v>
      </c>
      <c r="AE13" s="4" t="s">
        <v>10</v>
      </c>
      <c r="AF13" s="4" t="s">
        <v>9</v>
      </c>
      <c r="AG13" s="4" t="s">
        <v>9</v>
      </c>
      <c r="AH13" s="4" t="s">
        <v>6</v>
      </c>
      <c r="AI13" s="4" t="s">
        <v>6</v>
      </c>
      <c r="AJ13" s="4" t="s">
        <v>6</v>
      </c>
      <c r="AK13" s="4" t="s">
        <v>9</v>
      </c>
      <c r="AL13" s="4" t="s">
        <v>8</v>
      </c>
      <c r="AM13" s="4" t="s">
        <v>9</v>
      </c>
    </row>
    <row r="14" spans="1:39" x14ac:dyDescent="0.2">
      <c r="A14" t="s">
        <v>9</v>
      </c>
      <c r="B14" s="12">
        <v>778750</v>
      </c>
      <c r="C14" t="s">
        <v>83</v>
      </c>
      <c r="D14" s="12">
        <v>778750</v>
      </c>
      <c r="E14">
        <v>43958</v>
      </c>
      <c r="F14" t="s">
        <v>84</v>
      </c>
      <c r="G14" cm="1">
        <f t="array" ref="G14">SUMPRODUCT(--(J14:AM14=IF(A14="A",$K$58:$AN$58,IF(A14="B",$K$59:$AN$59,$K$60:$AN$60))))</f>
        <v>16</v>
      </c>
      <c r="H14" s="17">
        <f>G14*100/30</f>
        <v>53.333333333333336</v>
      </c>
      <c r="I14" s="22">
        <f t="shared" si="0"/>
        <v>0.30495700137835369</v>
      </c>
      <c r="J14" s="4" t="s">
        <v>9</v>
      </c>
      <c r="K14" s="4" t="s">
        <v>9</v>
      </c>
      <c r="L14" s="4" t="s">
        <v>6</v>
      </c>
      <c r="M14" s="4" t="s">
        <v>12</v>
      </c>
      <c r="N14" s="4" t="s">
        <v>10</v>
      </c>
      <c r="O14" s="4" t="s">
        <v>10</v>
      </c>
      <c r="P14" s="4" t="s">
        <v>12</v>
      </c>
      <c r="Q14" s="4" t="s">
        <v>9</v>
      </c>
      <c r="R14" s="4" t="s">
        <v>6</v>
      </c>
      <c r="S14" s="4" t="s">
        <v>12</v>
      </c>
      <c r="T14" s="4" t="s">
        <v>6</v>
      </c>
      <c r="U14" s="4" t="s">
        <v>9</v>
      </c>
      <c r="V14" s="4" t="s">
        <v>12</v>
      </c>
      <c r="W14" s="4" t="s">
        <v>8</v>
      </c>
      <c r="X14" s="4" t="s">
        <v>10</v>
      </c>
      <c r="Y14" s="4" t="s">
        <v>9</v>
      </c>
      <c r="Z14" s="4" t="s">
        <v>10</v>
      </c>
      <c r="AA14" s="4" t="s">
        <v>8</v>
      </c>
      <c r="AB14" s="4" t="s">
        <v>10</v>
      </c>
      <c r="AC14" s="4" t="s">
        <v>6</v>
      </c>
      <c r="AD14" s="4" t="s">
        <v>6</v>
      </c>
      <c r="AE14" s="4" t="s">
        <v>10</v>
      </c>
      <c r="AF14" s="4" t="s">
        <v>9</v>
      </c>
      <c r="AG14" s="4" t="s">
        <v>9</v>
      </c>
      <c r="AH14" s="4" t="s">
        <v>10</v>
      </c>
      <c r="AI14" s="4" t="s">
        <v>9</v>
      </c>
      <c r="AJ14" s="4" t="s">
        <v>9</v>
      </c>
      <c r="AK14" s="4" t="s">
        <v>6</v>
      </c>
      <c r="AL14" s="4" t="s">
        <v>9</v>
      </c>
      <c r="AM14" s="4" t="s">
        <v>8</v>
      </c>
    </row>
    <row r="15" spans="1:39" x14ac:dyDescent="0.2">
      <c r="A15" t="s">
        <v>9</v>
      </c>
      <c r="B15" s="12">
        <v>490011</v>
      </c>
      <c r="C15" t="s">
        <v>15</v>
      </c>
      <c r="D15" s="12">
        <v>490011</v>
      </c>
      <c r="E15">
        <v>43957</v>
      </c>
      <c r="F15" t="s">
        <v>16</v>
      </c>
      <c r="G15" cm="1">
        <f t="array" ref="G15">SUMPRODUCT(--(J15:AM15=IF(A15="A",$K$58:$AN$58,IF(A15="B",$K$59:$AN$59,$K$60:$AN$60))))</f>
        <v>12</v>
      </c>
      <c r="H15" s="17">
        <f>G15*100/30</f>
        <v>40</v>
      </c>
      <c r="I15" s="22">
        <f t="shared" si="0"/>
        <v>-0.57081695129794363</v>
      </c>
      <c r="J15" s="4" t="s">
        <v>12</v>
      </c>
      <c r="K15" s="4" t="s">
        <v>8</v>
      </c>
      <c r="L15" s="4" t="s">
        <v>12</v>
      </c>
      <c r="M15" s="4" t="s">
        <v>8</v>
      </c>
      <c r="N15" s="4" t="s">
        <v>6</v>
      </c>
      <c r="O15" s="4" t="s">
        <v>8</v>
      </c>
      <c r="P15" s="4" t="s">
        <v>12</v>
      </c>
      <c r="Q15" s="4" t="s">
        <v>6</v>
      </c>
      <c r="R15" s="4" t="s">
        <v>9</v>
      </c>
      <c r="S15" s="4" t="s">
        <v>8</v>
      </c>
      <c r="T15" s="4" t="s">
        <v>8</v>
      </c>
      <c r="U15" s="4" t="s">
        <v>9</v>
      </c>
      <c r="V15" s="4" t="s">
        <v>6</v>
      </c>
      <c r="W15" s="4" t="s">
        <v>9</v>
      </c>
      <c r="X15" s="4" t="s">
        <v>9</v>
      </c>
      <c r="Y15" s="4" t="s">
        <v>8</v>
      </c>
      <c r="Z15" s="4" t="s">
        <v>10</v>
      </c>
      <c r="AA15" s="4" t="s">
        <v>6</v>
      </c>
      <c r="AB15" s="4" t="s">
        <v>10</v>
      </c>
      <c r="AC15" s="4" t="s">
        <v>8</v>
      </c>
      <c r="AD15" s="4" t="s">
        <v>9</v>
      </c>
      <c r="AE15" s="4" t="s">
        <v>8</v>
      </c>
      <c r="AF15" s="4" t="s">
        <v>6</v>
      </c>
      <c r="AG15" s="4" t="s">
        <v>9</v>
      </c>
      <c r="AH15" s="4" t="s">
        <v>10</v>
      </c>
      <c r="AI15" s="4" t="s">
        <v>9</v>
      </c>
      <c r="AJ15" s="4" t="s">
        <v>10</v>
      </c>
      <c r="AK15" s="4" t="s">
        <v>9</v>
      </c>
      <c r="AL15" s="4" t="s">
        <v>9</v>
      </c>
      <c r="AM15" s="4" t="s">
        <v>10</v>
      </c>
    </row>
    <row r="16" spans="1:39" x14ac:dyDescent="0.2">
      <c r="A16" t="s">
        <v>6</v>
      </c>
      <c r="B16" s="12">
        <v>1063699</v>
      </c>
      <c r="C16" t="s">
        <v>121</v>
      </c>
      <c r="E16">
        <v>43958</v>
      </c>
      <c r="F16" t="s">
        <v>122</v>
      </c>
      <c r="G16" cm="1">
        <f t="array" ref="G16">SUMPRODUCT(--(J16:AM16=IF(A16="A",$K$58:$AN$58,IF(A16="B",$K$59:$AN$59,$K$60:$AN$60))))</f>
        <v>10</v>
      </c>
      <c r="H16" s="17">
        <f>G16*100/30</f>
        <v>33.333333333333336</v>
      </c>
      <c r="I16" s="22">
        <f t="shared" si="0"/>
        <v>-1.0087039276360921</v>
      </c>
      <c r="J16" s="4" t="s">
        <v>12</v>
      </c>
      <c r="K16" s="4" t="s">
        <v>6</v>
      </c>
      <c r="L16" s="4" t="s">
        <v>8</v>
      </c>
      <c r="M16" s="4" t="s">
        <v>12</v>
      </c>
      <c r="N16" s="4" t="s">
        <v>12</v>
      </c>
      <c r="O16" s="4" t="s">
        <v>6</v>
      </c>
      <c r="P16" s="4" t="s">
        <v>12</v>
      </c>
      <c r="Q16" s="4" t="s">
        <v>12</v>
      </c>
      <c r="R16" s="4" t="s">
        <v>6</v>
      </c>
      <c r="S16" s="4" t="s">
        <v>6</v>
      </c>
      <c r="T16" s="4" t="s">
        <v>10</v>
      </c>
      <c r="U16" s="4" t="s">
        <v>9</v>
      </c>
      <c r="V16" s="4" t="s">
        <v>8</v>
      </c>
      <c r="W16" s="4" t="s">
        <v>12</v>
      </c>
      <c r="X16" s="4" t="s">
        <v>10</v>
      </c>
      <c r="Y16" s="4" t="s">
        <v>10</v>
      </c>
      <c r="Z16" s="4" t="s">
        <v>10</v>
      </c>
      <c r="AA16" s="4" t="s">
        <v>8</v>
      </c>
      <c r="AB16" s="4" t="s">
        <v>6</v>
      </c>
      <c r="AC16" s="4" t="s">
        <v>10</v>
      </c>
      <c r="AD16" s="4" t="s">
        <v>10</v>
      </c>
      <c r="AE16" s="4" t="s">
        <v>10</v>
      </c>
      <c r="AF16" s="4" t="s">
        <v>12</v>
      </c>
      <c r="AG16" s="4" t="s">
        <v>9</v>
      </c>
      <c r="AH16" s="4" t="s">
        <v>6</v>
      </c>
      <c r="AI16" s="4" t="s">
        <v>9</v>
      </c>
      <c r="AJ16" s="4" t="s">
        <v>6</v>
      </c>
      <c r="AK16" s="4" t="s">
        <v>6</v>
      </c>
      <c r="AL16" s="4" t="s">
        <v>8</v>
      </c>
      <c r="AM16" s="4" t="s">
        <v>10</v>
      </c>
    </row>
    <row r="17" spans="1:39" x14ac:dyDescent="0.2">
      <c r="A17" t="s">
        <v>8</v>
      </c>
      <c r="B17" s="12">
        <v>910945</v>
      </c>
      <c r="C17" t="s">
        <v>91</v>
      </c>
      <c r="D17" s="12">
        <v>910945</v>
      </c>
      <c r="E17">
        <v>43958</v>
      </c>
      <c r="F17" t="s">
        <v>92</v>
      </c>
      <c r="G17" cm="1">
        <f t="array" ref="G17">SUMPRODUCT(--(J17:AM17=IF(A17="A",$K$58:$AN$58,IF(A17="B",$K$59:$AN$59,$K$60:$AN$60))))</f>
        <v>15</v>
      </c>
      <c r="H17" s="17">
        <f>G17*100/30</f>
        <v>50</v>
      </c>
      <c r="I17" s="22">
        <f t="shared" si="0"/>
        <v>8.6013513209279233E-2</v>
      </c>
      <c r="J17" s="4" t="s">
        <v>6</v>
      </c>
      <c r="K17" s="4" t="s">
        <v>12</v>
      </c>
      <c r="L17" s="4" t="s">
        <v>10</v>
      </c>
      <c r="M17" s="4" t="s">
        <v>8</v>
      </c>
      <c r="N17" s="4" t="s">
        <v>10</v>
      </c>
      <c r="O17" s="4" t="s">
        <v>8</v>
      </c>
      <c r="P17" s="4" t="s">
        <v>9</v>
      </c>
      <c r="Q17" s="4" t="s">
        <v>9</v>
      </c>
      <c r="R17" s="4" t="s">
        <v>6</v>
      </c>
      <c r="S17" s="4" t="s">
        <v>9</v>
      </c>
      <c r="T17" s="4" t="s">
        <v>10</v>
      </c>
      <c r="U17" s="4" t="s">
        <v>9</v>
      </c>
      <c r="V17" s="4" t="s">
        <v>10</v>
      </c>
      <c r="W17" s="4" t="s">
        <v>12</v>
      </c>
      <c r="X17" s="4" t="s">
        <v>6</v>
      </c>
      <c r="Y17" s="4" t="s">
        <v>10</v>
      </c>
      <c r="Z17" s="4" t="s">
        <v>6</v>
      </c>
      <c r="AA17" s="4" t="s">
        <v>10</v>
      </c>
      <c r="AB17" s="4" t="s">
        <v>8</v>
      </c>
      <c r="AC17" s="4" t="s">
        <v>9</v>
      </c>
      <c r="AD17" s="4" t="s">
        <v>9</v>
      </c>
      <c r="AE17" s="4" t="s">
        <v>12</v>
      </c>
      <c r="AF17" s="4" t="s">
        <v>9</v>
      </c>
      <c r="AG17" s="4" t="s">
        <v>10</v>
      </c>
      <c r="AH17" s="4" t="s">
        <v>6</v>
      </c>
      <c r="AI17" s="4" t="s">
        <v>6</v>
      </c>
      <c r="AJ17" s="4" t="s">
        <v>9</v>
      </c>
      <c r="AK17" s="4" t="s">
        <v>9</v>
      </c>
      <c r="AL17" s="4" t="s">
        <v>8</v>
      </c>
      <c r="AM17" s="4" t="s">
        <v>9</v>
      </c>
    </row>
    <row r="18" spans="1:39" x14ac:dyDescent="0.2">
      <c r="A18" t="s">
        <v>9</v>
      </c>
      <c r="B18" s="12">
        <v>928878</v>
      </c>
      <c r="C18" t="s">
        <v>93</v>
      </c>
      <c r="D18" s="12">
        <v>928878</v>
      </c>
      <c r="E18">
        <v>43958</v>
      </c>
      <c r="F18" t="s">
        <v>94</v>
      </c>
      <c r="G18" cm="1">
        <f t="array" ref="G18">SUMPRODUCT(--(J18:AM18=IF(A18="A",$K$58:$AN$58,IF(A18="B",$K$59:$AN$59,$K$60:$AN$60))))</f>
        <v>19</v>
      </c>
      <c r="H18" s="17">
        <f>G18*100/30</f>
        <v>63.333333333333336</v>
      </c>
      <c r="I18" s="22">
        <f t="shared" si="0"/>
        <v>0.96178746588557651</v>
      </c>
      <c r="J18" s="4" t="s">
        <v>10</v>
      </c>
      <c r="K18" s="4" t="s">
        <v>9</v>
      </c>
      <c r="L18" s="4" t="s">
        <v>6</v>
      </c>
      <c r="M18" s="4" t="s">
        <v>8</v>
      </c>
      <c r="N18" s="4" t="s">
        <v>6</v>
      </c>
      <c r="O18" s="4" t="s">
        <v>6</v>
      </c>
      <c r="P18" s="4" t="s">
        <v>9</v>
      </c>
      <c r="Q18" s="4" t="s">
        <v>9</v>
      </c>
      <c r="R18" s="4" t="s">
        <v>9</v>
      </c>
      <c r="S18" s="4" t="s">
        <v>8</v>
      </c>
      <c r="T18" s="4" t="s">
        <v>8</v>
      </c>
      <c r="U18" s="4" t="s">
        <v>10</v>
      </c>
      <c r="V18" s="4" t="s">
        <v>6</v>
      </c>
      <c r="W18" s="4" t="s">
        <v>6</v>
      </c>
      <c r="X18" s="4" t="s">
        <v>10</v>
      </c>
      <c r="Y18" s="4" t="s">
        <v>9</v>
      </c>
      <c r="Z18" s="4" t="s">
        <v>10</v>
      </c>
      <c r="AA18" s="4" t="s">
        <v>6</v>
      </c>
      <c r="AB18" s="4" t="s">
        <v>10</v>
      </c>
      <c r="AC18" s="4" t="s">
        <v>6</v>
      </c>
      <c r="AD18" s="4" t="s">
        <v>9</v>
      </c>
      <c r="AE18" s="4" t="s">
        <v>9</v>
      </c>
      <c r="AF18" s="4" t="s">
        <v>9</v>
      </c>
      <c r="AG18" s="4" t="s">
        <v>9</v>
      </c>
      <c r="AH18" s="4" t="s">
        <v>8</v>
      </c>
      <c r="AI18" s="4" t="s">
        <v>8</v>
      </c>
      <c r="AJ18" s="4" t="s">
        <v>6</v>
      </c>
      <c r="AK18" s="4" t="s">
        <v>6</v>
      </c>
      <c r="AL18" s="4" t="s">
        <v>9</v>
      </c>
      <c r="AM18" s="4" t="s">
        <v>9</v>
      </c>
    </row>
    <row r="19" spans="1:39" x14ac:dyDescent="0.2">
      <c r="A19" t="s">
        <v>8</v>
      </c>
      <c r="B19" s="12">
        <v>871988</v>
      </c>
      <c r="C19" t="s">
        <v>31</v>
      </c>
      <c r="D19" s="12">
        <v>871988</v>
      </c>
      <c r="E19">
        <v>43957</v>
      </c>
      <c r="F19" t="s">
        <v>32</v>
      </c>
      <c r="G19" cm="1">
        <f t="array" ref="G19">SUMPRODUCT(--(J19:AM19=IF(A19="A",$K$58:$AN$58,IF(A19="B",$K$59:$AN$59,$K$60:$AN$60))))</f>
        <v>7</v>
      </c>
      <c r="H19" s="17">
        <f>G19*100/30</f>
        <v>23.333333333333332</v>
      </c>
      <c r="I19" s="22">
        <f t="shared" si="0"/>
        <v>-1.6655343921433152</v>
      </c>
      <c r="J19" s="4" t="s">
        <v>6</v>
      </c>
      <c r="K19" s="4" t="s">
        <v>6</v>
      </c>
      <c r="L19" s="4" t="s">
        <v>8</v>
      </c>
      <c r="M19" s="4" t="s">
        <v>8</v>
      </c>
      <c r="N19" s="4" t="s">
        <v>12</v>
      </c>
      <c r="O19" s="4" t="s">
        <v>8</v>
      </c>
      <c r="P19" s="4" t="s">
        <v>10</v>
      </c>
      <c r="Q19" s="4" t="s">
        <v>12</v>
      </c>
      <c r="R19" s="4" t="s">
        <v>6</v>
      </c>
      <c r="S19" s="4" t="s">
        <v>6</v>
      </c>
      <c r="T19" s="4" t="s">
        <v>9</v>
      </c>
      <c r="U19" s="4" t="s">
        <v>6</v>
      </c>
      <c r="V19" s="4" t="s">
        <v>9</v>
      </c>
      <c r="W19" s="4" t="s">
        <v>10</v>
      </c>
      <c r="X19" s="4" t="s">
        <v>9</v>
      </c>
      <c r="Y19" s="4" t="s">
        <v>9</v>
      </c>
      <c r="Z19" s="4" t="s">
        <v>8</v>
      </c>
      <c r="AA19" s="4" t="s">
        <v>6</v>
      </c>
      <c r="AB19" s="4" t="s">
        <v>8</v>
      </c>
      <c r="AC19" s="4" t="s">
        <v>9</v>
      </c>
      <c r="AD19" s="4" t="s">
        <v>9</v>
      </c>
      <c r="AE19" s="4" t="s">
        <v>6</v>
      </c>
      <c r="AF19" s="4" t="s">
        <v>6</v>
      </c>
      <c r="AG19" s="4" t="s">
        <v>10</v>
      </c>
      <c r="AH19" s="4" t="s">
        <v>8</v>
      </c>
      <c r="AI19" s="4" t="s">
        <v>9</v>
      </c>
      <c r="AJ19" s="4" t="s">
        <v>12</v>
      </c>
      <c r="AK19" s="4" t="s">
        <v>9</v>
      </c>
      <c r="AL19" s="4" t="s">
        <v>6</v>
      </c>
      <c r="AM19" s="4" t="s">
        <v>10</v>
      </c>
    </row>
    <row r="20" spans="1:39" x14ac:dyDescent="0.2">
      <c r="A20" t="s">
        <v>8</v>
      </c>
      <c r="B20" s="12">
        <v>982244</v>
      </c>
      <c r="C20" t="s">
        <v>71</v>
      </c>
      <c r="D20" s="12">
        <v>982244</v>
      </c>
      <c r="E20">
        <v>43958</v>
      </c>
      <c r="F20" t="s">
        <v>72</v>
      </c>
      <c r="G20" cm="1">
        <f t="array" ref="G20">SUMPRODUCT(--(J20:AM20=IF(A20="A",$K$58:$AN$58,IF(A20="B",$K$59:$AN$59,$K$60:$AN$60))))</f>
        <v>14</v>
      </c>
      <c r="H20" s="17">
        <f>G20*100/30</f>
        <v>46.666666666666664</v>
      </c>
      <c r="I20" s="22">
        <f t="shared" si="0"/>
        <v>-0.13292997495979522</v>
      </c>
      <c r="J20" s="4" t="s">
        <v>10</v>
      </c>
      <c r="K20" s="4" t="s">
        <v>12</v>
      </c>
      <c r="L20" s="4" t="s">
        <v>10</v>
      </c>
      <c r="M20" s="4" t="s">
        <v>10</v>
      </c>
      <c r="N20" s="4" t="s">
        <v>8</v>
      </c>
      <c r="O20" s="4" t="s">
        <v>8</v>
      </c>
      <c r="P20" s="4" t="s">
        <v>10</v>
      </c>
      <c r="Q20" s="4" t="s">
        <v>9</v>
      </c>
      <c r="R20" s="4" t="s">
        <v>6</v>
      </c>
      <c r="S20" s="4" t="s">
        <v>9</v>
      </c>
      <c r="T20" s="4" t="s">
        <v>10</v>
      </c>
      <c r="U20" s="4" t="s">
        <v>10</v>
      </c>
      <c r="V20" s="4" t="s">
        <v>9</v>
      </c>
      <c r="W20" s="4" t="s">
        <v>6</v>
      </c>
      <c r="X20" s="4" t="s">
        <v>9</v>
      </c>
      <c r="Y20" s="4" t="s">
        <v>10</v>
      </c>
      <c r="Z20" s="4" t="s">
        <v>10</v>
      </c>
      <c r="AA20" s="4" t="s">
        <v>6</v>
      </c>
      <c r="AB20" s="4" t="s">
        <v>8</v>
      </c>
      <c r="AC20" s="4" t="s">
        <v>9</v>
      </c>
      <c r="AD20" s="4" t="s">
        <v>10</v>
      </c>
      <c r="AE20" s="4" t="s">
        <v>8</v>
      </c>
      <c r="AF20" s="4" t="s">
        <v>8</v>
      </c>
      <c r="AG20" s="4" t="s">
        <v>10</v>
      </c>
      <c r="AH20" s="4" t="s">
        <v>9</v>
      </c>
      <c r="AI20" s="4" t="s">
        <v>6</v>
      </c>
      <c r="AJ20" s="4" t="s">
        <v>6</v>
      </c>
      <c r="AK20" s="4" t="s">
        <v>9</v>
      </c>
      <c r="AL20" s="4" t="s">
        <v>10</v>
      </c>
      <c r="AM20" s="4" t="s">
        <v>10</v>
      </c>
    </row>
    <row r="21" spans="1:39" x14ac:dyDescent="0.2">
      <c r="A21" t="s">
        <v>6</v>
      </c>
      <c r="B21" s="12">
        <v>1038679</v>
      </c>
      <c r="C21" t="s">
        <v>115</v>
      </c>
      <c r="D21" s="12">
        <v>1038679</v>
      </c>
      <c r="E21">
        <v>43958</v>
      </c>
      <c r="F21" t="s">
        <v>116</v>
      </c>
      <c r="G21" cm="1">
        <f t="array" ref="G21">SUMPRODUCT(--(J21:AM21=IF(A21="A",$K$58:$AN$58,IF(A21="B",$K$59:$AN$59,$K$60:$AN$60))))</f>
        <v>13</v>
      </c>
      <c r="H21" s="17">
        <f>G21*100/30</f>
        <v>43.333333333333336</v>
      </c>
      <c r="I21" s="22">
        <f t="shared" si="0"/>
        <v>-0.35187346312886919</v>
      </c>
      <c r="J21" s="4" t="s">
        <v>10</v>
      </c>
      <c r="K21" s="4" t="s">
        <v>6</v>
      </c>
      <c r="L21" s="4" t="s">
        <v>8</v>
      </c>
      <c r="M21" s="4" t="s">
        <v>9</v>
      </c>
      <c r="N21" s="4" t="s">
        <v>6</v>
      </c>
      <c r="O21" s="4" t="s">
        <v>6</v>
      </c>
      <c r="P21" s="4" t="s">
        <v>6</v>
      </c>
      <c r="Q21" s="4" t="s">
        <v>9</v>
      </c>
      <c r="R21" s="4" t="s">
        <v>9</v>
      </c>
      <c r="S21" s="4" t="s">
        <v>9</v>
      </c>
      <c r="T21" s="4" t="s">
        <v>10</v>
      </c>
      <c r="U21" s="4" t="s">
        <v>10</v>
      </c>
      <c r="V21" s="4" t="s">
        <v>6</v>
      </c>
      <c r="W21" s="4" t="s">
        <v>6</v>
      </c>
      <c r="X21" s="4" t="s">
        <v>8</v>
      </c>
      <c r="Y21" s="4" t="s">
        <v>10</v>
      </c>
      <c r="Z21" s="4" t="s">
        <v>9</v>
      </c>
      <c r="AA21" s="4" t="s">
        <v>10</v>
      </c>
      <c r="AB21" s="4" t="s">
        <v>8</v>
      </c>
      <c r="AC21" s="4" t="s">
        <v>6</v>
      </c>
      <c r="AD21" s="4" t="s">
        <v>10</v>
      </c>
      <c r="AE21" s="4" t="s">
        <v>10</v>
      </c>
      <c r="AF21" s="4" t="s">
        <v>9</v>
      </c>
      <c r="AG21" s="4" t="s">
        <v>9</v>
      </c>
      <c r="AH21" s="4" t="s">
        <v>6</v>
      </c>
      <c r="AI21" s="4" t="s">
        <v>10</v>
      </c>
      <c r="AJ21" s="4" t="s">
        <v>6</v>
      </c>
      <c r="AK21" s="4" t="s">
        <v>9</v>
      </c>
      <c r="AL21" s="4" t="s">
        <v>8</v>
      </c>
      <c r="AM21" s="4" t="s">
        <v>9</v>
      </c>
    </row>
    <row r="22" spans="1:39" x14ac:dyDescent="0.2">
      <c r="A22" t="s">
        <v>8</v>
      </c>
      <c r="B22" s="12">
        <v>958268</v>
      </c>
      <c r="C22" t="s">
        <v>97</v>
      </c>
      <c r="D22" s="12">
        <v>958268</v>
      </c>
      <c r="E22">
        <v>43958</v>
      </c>
      <c r="F22" t="s">
        <v>98</v>
      </c>
      <c r="G22" cm="1">
        <f t="array" ref="G22">SUMPRODUCT(--(J22:AM22=IF(A22="A",$K$58:$AN$58,IF(A22="B",$K$59:$AN$59,$K$60:$AN$60))))</f>
        <v>17</v>
      </c>
      <c r="H22" s="17">
        <f>G22*100/30</f>
        <v>56.666666666666664</v>
      </c>
      <c r="I22" s="22">
        <f t="shared" si="0"/>
        <v>0.52390048954742763</v>
      </c>
      <c r="J22" s="4" t="s">
        <v>10</v>
      </c>
      <c r="K22" s="4" t="s">
        <v>9</v>
      </c>
      <c r="L22" s="4" t="s">
        <v>9</v>
      </c>
      <c r="M22" s="4" t="s">
        <v>10</v>
      </c>
      <c r="N22" s="4" t="s">
        <v>8</v>
      </c>
      <c r="O22" s="4" t="s">
        <v>8</v>
      </c>
      <c r="P22" s="4" t="s">
        <v>10</v>
      </c>
      <c r="Q22" s="4" t="s">
        <v>9</v>
      </c>
      <c r="R22" s="4" t="s">
        <v>9</v>
      </c>
      <c r="S22" s="4" t="s">
        <v>6</v>
      </c>
      <c r="T22" s="4" t="s">
        <v>9</v>
      </c>
      <c r="U22" s="4" t="s">
        <v>8</v>
      </c>
      <c r="V22" s="4" t="s">
        <v>10</v>
      </c>
      <c r="W22" s="4" t="s">
        <v>12</v>
      </c>
      <c r="X22" s="4" t="s">
        <v>12</v>
      </c>
      <c r="Y22" s="4" t="s">
        <v>10</v>
      </c>
      <c r="Z22" s="4" t="s">
        <v>10</v>
      </c>
      <c r="AA22" s="4" t="s">
        <v>6</v>
      </c>
      <c r="AB22" s="4" t="s">
        <v>6</v>
      </c>
      <c r="AC22" s="4" t="s">
        <v>6</v>
      </c>
      <c r="AD22" s="4" t="s">
        <v>6</v>
      </c>
      <c r="AE22" s="4" t="s">
        <v>9</v>
      </c>
      <c r="AF22" s="4" t="s">
        <v>9</v>
      </c>
      <c r="AG22" s="4" t="s">
        <v>9</v>
      </c>
      <c r="AH22" s="4" t="s">
        <v>8</v>
      </c>
      <c r="AI22" s="4" t="s">
        <v>6</v>
      </c>
      <c r="AJ22" s="4" t="s">
        <v>6</v>
      </c>
      <c r="AK22" s="4" t="s">
        <v>9</v>
      </c>
      <c r="AL22" s="4" t="s">
        <v>8</v>
      </c>
      <c r="AM22" s="4" t="s">
        <v>9</v>
      </c>
    </row>
    <row r="23" spans="1:39" x14ac:dyDescent="0.2">
      <c r="A23" t="s">
        <v>8</v>
      </c>
      <c r="B23" s="12">
        <v>1036964</v>
      </c>
      <c r="C23" t="s">
        <v>113</v>
      </c>
      <c r="D23" s="12">
        <v>1036964</v>
      </c>
      <c r="E23">
        <v>43958</v>
      </c>
      <c r="F23" t="s">
        <v>114</v>
      </c>
      <c r="G23" cm="1">
        <f t="array" ref="G23">SUMPRODUCT(--(J23:AM23=IF(A23="A",$K$58:$AN$58,IF(A23="B",$K$59:$AN$59,$K$60:$AN$60))))</f>
        <v>15</v>
      </c>
      <c r="H23" s="17">
        <f>G23*100/30</f>
        <v>50</v>
      </c>
      <c r="I23" s="22">
        <f t="shared" si="0"/>
        <v>8.6013513209279233E-2</v>
      </c>
      <c r="J23" s="4" t="s">
        <v>10</v>
      </c>
      <c r="K23" s="4" t="s">
        <v>12</v>
      </c>
      <c r="L23" s="4" t="s">
        <v>9</v>
      </c>
      <c r="M23" s="4" t="s">
        <v>8</v>
      </c>
      <c r="N23" s="4" t="s">
        <v>10</v>
      </c>
      <c r="O23" s="4" t="s">
        <v>8</v>
      </c>
      <c r="P23" s="4" t="s">
        <v>9</v>
      </c>
      <c r="Q23" s="4" t="s">
        <v>12</v>
      </c>
      <c r="R23" s="4" t="s">
        <v>6</v>
      </c>
      <c r="S23" s="4" t="s">
        <v>6</v>
      </c>
      <c r="T23" s="4" t="s">
        <v>9</v>
      </c>
      <c r="U23" s="4" t="s">
        <v>8</v>
      </c>
      <c r="V23" s="4" t="s">
        <v>9</v>
      </c>
      <c r="W23" s="4" t="s">
        <v>6</v>
      </c>
      <c r="X23" s="4" t="s">
        <v>10</v>
      </c>
      <c r="Y23" s="4" t="s">
        <v>6</v>
      </c>
      <c r="Z23" s="4" t="s">
        <v>10</v>
      </c>
      <c r="AA23" s="4" t="s">
        <v>12</v>
      </c>
      <c r="AB23" s="4" t="s">
        <v>6</v>
      </c>
      <c r="AC23" s="4" t="s">
        <v>6</v>
      </c>
      <c r="AD23" s="4" t="s">
        <v>10</v>
      </c>
      <c r="AE23" s="4" t="s">
        <v>8</v>
      </c>
      <c r="AF23" s="4" t="s">
        <v>9</v>
      </c>
      <c r="AG23" s="4" t="s">
        <v>10</v>
      </c>
      <c r="AH23" s="4" t="s">
        <v>8</v>
      </c>
      <c r="AI23" s="4" t="s">
        <v>9</v>
      </c>
      <c r="AJ23" s="4" t="s">
        <v>6</v>
      </c>
      <c r="AK23" s="4" t="s">
        <v>9</v>
      </c>
      <c r="AL23" s="4" t="s">
        <v>8</v>
      </c>
      <c r="AM23" s="4" t="s">
        <v>12</v>
      </c>
    </row>
    <row r="24" spans="1:39" x14ac:dyDescent="0.2">
      <c r="A24" t="s">
        <v>6</v>
      </c>
      <c r="B24" s="12">
        <v>1043694</v>
      </c>
      <c r="C24" t="s">
        <v>117</v>
      </c>
      <c r="D24" s="12">
        <v>1043694</v>
      </c>
      <c r="E24">
        <v>43958</v>
      </c>
      <c r="F24" t="s">
        <v>118</v>
      </c>
      <c r="G24" cm="1">
        <f t="array" ref="G24">SUMPRODUCT(--(J24:AM24=IF(A24="A",$K$58:$AN$58,IF(A24="B",$K$59:$AN$59,$K$60:$AN$60))))</f>
        <v>19</v>
      </c>
      <c r="H24" s="17">
        <f>G24*100/30</f>
        <v>63.333333333333336</v>
      </c>
      <c r="I24" s="22">
        <f t="shared" si="0"/>
        <v>0.96178746588557651</v>
      </c>
      <c r="J24" s="4" t="s">
        <v>6</v>
      </c>
      <c r="K24" s="4" t="s">
        <v>8</v>
      </c>
      <c r="L24" s="4" t="s">
        <v>10</v>
      </c>
      <c r="M24" s="4" t="s">
        <v>8</v>
      </c>
      <c r="N24" s="4" t="s">
        <v>9</v>
      </c>
      <c r="O24" s="4" t="s">
        <v>9</v>
      </c>
      <c r="P24" s="4" t="s">
        <v>9</v>
      </c>
      <c r="Q24" s="4" t="s">
        <v>12</v>
      </c>
      <c r="R24" s="4" t="s">
        <v>6</v>
      </c>
      <c r="S24" s="4" t="s">
        <v>9</v>
      </c>
      <c r="T24" s="4" t="s">
        <v>6</v>
      </c>
      <c r="U24" s="4" t="s">
        <v>10</v>
      </c>
      <c r="V24" s="4" t="s">
        <v>8</v>
      </c>
      <c r="W24" s="4" t="s">
        <v>6</v>
      </c>
      <c r="X24" s="4" t="s">
        <v>6</v>
      </c>
      <c r="Y24" s="4" t="s">
        <v>9</v>
      </c>
      <c r="Z24" s="4" t="s">
        <v>10</v>
      </c>
      <c r="AA24" s="4" t="s">
        <v>6</v>
      </c>
      <c r="AB24" s="4" t="s">
        <v>6</v>
      </c>
      <c r="AC24" s="4" t="s">
        <v>9</v>
      </c>
      <c r="AD24" s="4" t="s">
        <v>8</v>
      </c>
      <c r="AE24" s="4" t="s">
        <v>10</v>
      </c>
      <c r="AF24" s="4" t="s">
        <v>9</v>
      </c>
      <c r="AG24" s="4" t="s">
        <v>9</v>
      </c>
      <c r="AH24" s="4" t="s">
        <v>8</v>
      </c>
      <c r="AI24" s="4" t="s">
        <v>8</v>
      </c>
      <c r="AJ24" s="4" t="s">
        <v>10</v>
      </c>
      <c r="AK24" s="4" t="s">
        <v>9</v>
      </c>
      <c r="AL24" s="4" t="s">
        <v>8</v>
      </c>
      <c r="AM24" s="4" t="s">
        <v>6</v>
      </c>
    </row>
    <row r="25" spans="1:39" x14ac:dyDescent="0.2">
      <c r="A25" t="s">
        <v>8</v>
      </c>
      <c r="B25" s="12">
        <v>997908</v>
      </c>
      <c r="C25" t="s">
        <v>105</v>
      </c>
      <c r="D25" s="12">
        <v>997908</v>
      </c>
      <c r="E25">
        <v>43958</v>
      </c>
      <c r="F25" t="s">
        <v>106</v>
      </c>
      <c r="G25" cm="1">
        <f t="array" ref="G25">SUMPRODUCT(--(J25:AM25=IF(A25="A",$K$58:$AN$58,IF(A25="B",$K$59:$AN$59,$K$60:$AN$60))))</f>
        <v>16</v>
      </c>
      <c r="H25" s="17">
        <f>G25*100/30</f>
        <v>53.333333333333336</v>
      </c>
      <c r="I25" s="22">
        <f t="shared" si="0"/>
        <v>0.30495700137835369</v>
      </c>
      <c r="J25" s="4" t="s">
        <v>10</v>
      </c>
      <c r="K25" s="4" t="s">
        <v>12</v>
      </c>
      <c r="L25" s="4" t="s">
        <v>6</v>
      </c>
      <c r="M25" s="4" t="s">
        <v>9</v>
      </c>
      <c r="N25" s="4" t="s">
        <v>12</v>
      </c>
      <c r="O25" s="4" t="s">
        <v>10</v>
      </c>
      <c r="P25" s="4" t="s">
        <v>10</v>
      </c>
      <c r="Q25" s="4" t="s">
        <v>12</v>
      </c>
      <c r="R25" s="4" t="s">
        <v>10</v>
      </c>
      <c r="S25" s="4" t="s">
        <v>6</v>
      </c>
      <c r="T25" s="4" t="s">
        <v>12</v>
      </c>
      <c r="U25" s="4" t="s">
        <v>6</v>
      </c>
      <c r="V25" s="4" t="s">
        <v>10</v>
      </c>
      <c r="W25" s="4" t="s">
        <v>6</v>
      </c>
      <c r="X25" s="4" t="s">
        <v>10</v>
      </c>
      <c r="Y25" s="4" t="s">
        <v>9</v>
      </c>
      <c r="Z25" s="4" t="s">
        <v>10</v>
      </c>
      <c r="AA25" s="4" t="s">
        <v>10</v>
      </c>
      <c r="AB25" s="4" t="s">
        <v>6</v>
      </c>
      <c r="AC25" s="4" t="s">
        <v>6</v>
      </c>
      <c r="AD25" s="4" t="s">
        <v>8</v>
      </c>
      <c r="AE25" s="4" t="s">
        <v>9</v>
      </c>
      <c r="AF25" s="4" t="s">
        <v>9</v>
      </c>
      <c r="AG25" s="4" t="s">
        <v>10</v>
      </c>
      <c r="AH25" s="4" t="s">
        <v>9</v>
      </c>
      <c r="AI25" s="4" t="s">
        <v>6</v>
      </c>
      <c r="AJ25" s="4" t="s">
        <v>6</v>
      </c>
      <c r="AK25" s="4" t="s">
        <v>9</v>
      </c>
      <c r="AL25" s="4" t="s">
        <v>8</v>
      </c>
      <c r="AM25" s="4" t="s">
        <v>6</v>
      </c>
    </row>
    <row r="26" spans="1:39" x14ac:dyDescent="0.2">
      <c r="A26" t="s">
        <v>9</v>
      </c>
      <c r="B26" s="12">
        <v>1028207</v>
      </c>
      <c r="C26" t="s">
        <v>59</v>
      </c>
      <c r="D26" s="12">
        <v>1028207</v>
      </c>
      <c r="E26">
        <v>43957</v>
      </c>
      <c r="F26" t="s">
        <v>60</v>
      </c>
      <c r="G26" cm="1">
        <f t="array" ref="G26">SUMPRODUCT(--(J26:AM26=IF(A26="A",$K$58:$AN$58,IF(A26="B",$K$59:$AN$59,$K$60:$AN$60))))</f>
        <v>15</v>
      </c>
      <c r="H26" s="17">
        <f>G26*100/30</f>
        <v>50</v>
      </c>
      <c r="I26" s="22">
        <f t="shared" si="0"/>
        <v>8.6013513209279233E-2</v>
      </c>
      <c r="J26" s="4" t="s">
        <v>9</v>
      </c>
      <c r="K26" s="4" t="s">
        <v>10</v>
      </c>
      <c r="L26" s="4" t="s">
        <v>10</v>
      </c>
      <c r="M26" s="4" t="s">
        <v>6</v>
      </c>
      <c r="N26" s="4" t="s">
        <v>10</v>
      </c>
      <c r="O26" s="4" t="s">
        <v>6</v>
      </c>
      <c r="P26" s="4" t="s">
        <v>9</v>
      </c>
      <c r="Q26" s="4" t="s">
        <v>9</v>
      </c>
      <c r="R26" s="4" t="s">
        <v>6</v>
      </c>
      <c r="S26" s="4" t="s">
        <v>10</v>
      </c>
      <c r="T26" s="4" t="s">
        <v>8</v>
      </c>
      <c r="U26" s="4" t="s">
        <v>10</v>
      </c>
      <c r="V26" s="4" t="s">
        <v>6</v>
      </c>
      <c r="W26" s="4" t="s">
        <v>9</v>
      </c>
      <c r="X26" s="4" t="s">
        <v>8</v>
      </c>
      <c r="Y26" s="4" t="s">
        <v>9</v>
      </c>
      <c r="Z26" s="4" t="s">
        <v>10</v>
      </c>
      <c r="AA26" s="4" t="s">
        <v>6</v>
      </c>
      <c r="AB26" s="4" t="s">
        <v>10</v>
      </c>
      <c r="AC26" s="4" t="s">
        <v>6</v>
      </c>
      <c r="AD26" s="4" t="s">
        <v>6</v>
      </c>
      <c r="AE26" s="4" t="s">
        <v>9</v>
      </c>
      <c r="AF26" s="4" t="s">
        <v>12</v>
      </c>
      <c r="AG26" s="4" t="s">
        <v>9</v>
      </c>
      <c r="AH26" s="4" t="s">
        <v>10</v>
      </c>
      <c r="AI26" s="4" t="s">
        <v>12</v>
      </c>
      <c r="AJ26" s="4" t="s">
        <v>8</v>
      </c>
      <c r="AK26" s="4" t="s">
        <v>6</v>
      </c>
      <c r="AL26" s="4" t="s">
        <v>9</v>
      </c>
      <c r="AM26" s="4" t="s">
        <v>10</v>
      </c>
    </row>
    <row r="27" spans="1:39" x14ac:dyDescent="0.2">
      <c r="A27" t="s">
        <v>9</v>
      </c>
      <c r="B27" s="12">
        <v>977963</v>
      </c>
      <c r="C27" t="s">
        <v>101</v>
      </c>
      <c r="D27" s="12">
        <v>977963</v>
      </c>
      <c r="E27">
        <v>43958</v>
      </c>
      <c r="F27" t="s">
        <v>102</v>
      </c>
      <c r="G27" cm="1">
        <f t="array" ref="G27">SUMPRODUCT(--(J27:AM27=IF(A27="A",$K$58:$AN$58,IF(A27="B",$K$59:$AN$59,$K$60:$AN$60))))</f>
        <v>13</v>
      </c>
      <c r="H27" s="17">
        <f>G27*100/30</f>
        <v>43.333333333333336</v>
      </c>
      <c r="I27" s="22">
        <f t="shared" si="0"/>
        <v>-0.35187346312886919</v>
      </c>
      <c r="J27" s="4" t="s">
        <v>11</v>
      </c>
      <c r="K27" s="4" t="s">
        <v>9</v>
      </c>
      <c r="L27" s="4" t="s">
        <v>9</v>
      </c>
      <c r="M27" s="4" t="s">
        <v>9</v>
      </c>
      <c r="N27" s="4" t="s">
        <v>10</v>
      </c>
      <c r="O27" s="4" t="s">
        <v>9</v>
      </c>
      <c r="P27" s="4" t="s">
        <v>12</v>
      </c>
      <c r="Q27" s="4" t="s">
        <v>8</v>
      </c>
      <c r="R27" s="4" t="s">
        <v>10</v>
      </c>
      <c r="S27" s="4" t="s">
        <v>6</v>
      </c>
      <c r="T27" s="4" t="s">
        <v>8</v>
      </c>
      <c r="U27" s="4" t="s">
        <v>6</v>
      </c>
      <c r="V27" s="4" t="s">
        <v>10</v>
      </c>
      <c r="W27" s="4" t="s">
        <v>6</v>
      </c>
      <c r="X27" s="4" t="s">
        <v>8</v>
      </c>
      <c r="Y27" s="4" t="s">
        <v>6</v>
      </c>
      <c r="Z27" s="4" t="s">
        <v>10</v>
      </c>
      <c r="AA27" s="4" t="s">
        <v>10</v>
      </c>
      <c r="AB27" s="4" t="s">
        <v>10</v>
      </c>
      <c r="AC27" s="4" t="s">
        <v>6</v>
      </c>
      <c r="AD27" s="4" t="s">
        <v>9</v>
      </c>
      <c r="AE27" s="4" t="s">
        <v>9</v>
      </c>
      <c r="AF27" s="4" t="s">
        <v>6</v>
      </c>
      <c r="AG27" s="4" t="s">
        <v>9</v>
      </c>
      <c r="AH27" s="4" t="s">
        <v>10</v>
      </c>
      <c r="AI27" s="4" t="s">
        <v>9</v>
      </c>
      <c r="AJ27" s="4" t="s">
        <v>6</v>
      </c>
      <c r="AK27" s="4" t="s">
        <v>11</v>
      </c>
      <c r="AL27" s="4" t="s">
        <v>9</v>
      </c>
      <c r="AM27" s="4" t="s">
        <v>8</v>
      </c>
    </row>
    <row r="28" spans="1:39" x14ac:dyDescent="0.2">
      <c r="A28" t="s">
        <v>6</v>
      </c>
      <c r="B28" s="12">
        <v>345856</v>
      </c>
      <c r="C28" t="s">
        <v>13</v>
      </c>
      <c r="D28" s="12">
        <v>345856</v>
      </c>
      <c r="E28">
        <v>43957</v>
      </c>
      <c r="F28" t="s">
        <v>14</v>
      </c>
      <c r="G28" cm="1">
        <f t="array" ref="G28">SUMPRODUCT(--(J28:AM28=IF(A28="A",$K$58:$AN$58,IF(A28="B",$K$59:$AN$59,$K$60:$AN$60))))</f>
        <v>19</v>
      </c>
      <c r="H28" s="17">
        <f>G28*100/30</f>
        <v>63.333333333333336</v>
      </c>
      <c r="I28" s="22">
        <f t="shared" si="0"/>
        <v>0.96178746588557651</v>
      </c>
      <c r="J28" s="4" t="s">
        <v>6</v>
      </c>
      <c r="K28" s="4" t="s">
        <v>8</v>
      </c>
      <c r="L28" s="4" t="s">
        <v>6</v>
      </c>
      <c r="M28" s="4" t="s">
        <v>8</v>
      </c>
      <c r="N28" s="4" t="s">
        <v>8</v>
      </c>
      <c r="O28" s="4" t="s">
        <v>9</v>
      </c>
      <c r="P28" s="4" t="s">
        <v>10</v>
      </c>
      <c r="Q28" s="4" t="s">
        <v>9</v>
      </c>
      <c r="R28" s="4" t="s">
        <v>6</v>
      </c>
      <c r="S28" s="4" t="s">
        <v>9</v>
      </c>
      <c r="T28" s="4" t="s">
        <v>6</v>
      </c>
      <c r="U28" s="4" t="s">
        <v>10</v>
      </c>
      <c r="V28" s="4" t="s">
        <v>8</v>
      </c>
      <c r="W28" s="4" t="s">
        <v>10</v>
      </c>
      <c r="X28" s="4" t="s">
        <v>8</v>
      </c>
      <c r="Y28" s="4" t="s">
        <v>9</v>
      </c>
      <c r="Z28" s="4" t="s">
        <v>10</v>
      </c>
      <c r="AA28" s="4" t="s">
        <v>10</v>
      </c>
      <c r="AB28" s="4" t="s">
        <v>6</v>
      </c>
      <c r="AC28" s="4" t="s">
        <v>6</v>
      </c>
      <c r="AD28" s="4" t="s">
        <v>10</v>
      </c>
      <c r="AE28" s="4" t="s">
        <v>10</v>
      </c>
      <c r="AF28" s="4" t="s">
        <v>9</v>
      </c>
      <c r="AG28" s="4" t="s">
        <v>9</v>
      </c>
      <c r="AH28" s="4" t="s">
        <v>10</v>
      </c>
      <c r="AI28" s="4" t="s">
        <v>6</v>
      </c>
      <c r="AJ28" s="4" t="s">
        <v>6</v>
      </c>
      <c r="AK28" s="4" t="s">
        <v>9</v>
      </c>
      <c r="AL28" s="4" t="s">
        <v>8</v>
      </c>
      <c r="AM28" s="4" t="s">
        <v>6</v>
      </c>
    </row>
    <row r="29" spans="1:39" x14ac:dyDescent="0.2">
      <c r="A29" t="s">
        <v>6</v>
      </c>
      <c r="B29" s="12">
        <v>808147</v>
      </c>
      <c r="C29" t="s">
        <v>87</v>
      </c>
      <c r="D29" s="12">
        <v>808147</v>
      </c>
      <c r="E29">
        <v>43958</v>
      </c>
      <c r="F29" t="s">
        <v>88</v>
      </c>
      <c r="G29" cm="1">
        <f t="array" ref="G29">SUMPRODUCT(--(J29:AM29=IF(A29="A",$K$58:$AN$58,IF(A29="B",$K$59:$AN$59,$K$60:$AN$60))))</f>
        <v>14</v>
      </c>
      <c r="H29" s="17">
        <f>G29*100/30</f>
        <v>46.666666666666664</v>
      </c>
      <c r="I29" s="22">
        <f t="shared" si="0"/>
        <v>-0.13292997495979522</v>
      </c>
      <c r="J29" s="4" t="s">
        <v>6</v>
      </c>
      <c r="K29" s="4" t="s">
        <v>10</v>
      </c>
      <c r="L29" s="4" t="s">
        <v>9</v>
      </c>
      <c r="M29" s="4" t="s">
        <v>8</v>
      </c>
      <c r="N29" s="4" t="s">
        <v>6</v>
      </c>
      <c r="O29" s="4" t="s">
        <v>6</v>
      </c>
      <c r="P29" s="4" t="s">
        <v>6</v>
      </c>
      <c r="Q29" s="4" t="s">
        <v>8</v>
      </c>
      <c r="R29" s="4" t="s">
        <v>9</v>
      </c>
      <c r="S29" s="4" t="s">
        <v>9</v>
      </c>
      <c r="T29" s="4" t="s">
        <v>6</v>
      </c>
      <c r="U29" s="4" t="s">
        <v>9</v>
      </c>
      <c r="V29" s="4" t="s">
        <v>6</v>
      </c>
      <c r="W29" s="4" t="s">
        <v>6</v>
      </c>
      <c r="X29" s="4" t="s">
        <v>12</v>
      </c>
      <c r="Y29" s="4" t="s">
        <v>6</v>
      </c>
      <c r="Z29" s="4" t="s">
        <v>10</v>
      </c>
      <c r="AA29" s="4" t="s">
        <v>8</v>
      </c>
      <c r="AB29" s="4" t="s">
        <v>6</v>
      </c>
      <c r="AC29" s="4" t="s">
        <v>6</v>
      </c>
      <c r="AD29" s="4" t="s">
        <v>10</v>
      </c>
      <c r="AE29" s="4" t="s">
        <v>10</v>
      </c>
      <c r="AF29" s="4" t="s">
        <v>10</v>
      </c>
      <c r="AG29" s="4" t="s">
        <v>9</v>
      </c>
      <c r="AH29" s="4" t="s">
        <v>6</v>
      </c>
      <c r="AI29" s="4" t="s">
        <v>6</v>
      </c>
      <c r="AJ29" s="4" t="s">
        <v>6</v>
      </c>
      <c r="AK29" s="4" t="s">
        <v>9</v>
      </c>
      <c r="AL29" s="4" t="s">
        <v>8</v>
      </c>
      <c r="AM29" s="4" t="s">
        <v>10</v>
      </c>
    </row>
    <row r="30" spans="1:39" x14ac:dyDescent="0.2">
      <c r="A30" t="s">
        <v>9</v>
      </c>
      <c r="B30" s="12">
        <v>1023372</v>
      </c>
      <c r="C30" t="s">
        <v>111</v>
      </c>
      <c r="D30" s="12">
        <v>1023372</v>
      </c>
      <c r="E30">
        <v>43958</v>
      </c>
      <c r="F30" t="s">
        <v>112</v>
      </c>
      <c r="G30" cm="1">
        <f t="array" ref="G30">SUMPRODUCT(--(J30:AM30=IF(A30="A",$K$58:$AN$58,IF(A30="B",$K$59:$AN$59,$K$60:$AN$60))))</f>
        <v>15</v>
      </c>
      <c r="H30" s="17">
        <f>G30*100/30</f>
        <v>50</v>
      </c>
      <c r="I30" s="22">
        <f t="shared" si="0"/>
        <v>8.6013513209279233E-2</v>
      </c>
      <c r="J30" s="4" t="s">
        <v>12</v>
      </c>
      <c r="K30" s="4" t="s">
        <v>10</v>
      </c>
      <c r="L30" s="4" t="s">
        <v>6</v>
      </c>
      <c r="M30" s="4" t="s">
        <v>8</v>
      </c>
      <c r="N30" s="4" t="s">
        <v>10</v>
      </c>
      <c r="O30" s="4" t="s">
        <v>6</v>
      </c>
      <c r="P30" s="4" t="s">
        <v>9</v>
      </c>
      <c r="Q30" s="4" t="s">
        <v>6</v>
      </c>
      <c r="R30" s="4" t="s">
        <v>9</v>
      </c>
      <c r="S30" s="4" t="s">
        <v>8</v>
      </c>
      <c r="T30" s="4" t="s">
        <v>8</v>
      </c>
      <c r="U30" s="4" t="s">
        <v>6</v>
      </c>
      <c r="V30" s="4" t="s">
        <v>9</v>
      </c>
      <c r="W30" s="4" t="s">
        <v>6</v>
      </c>
      <c r="X30" s="4" t="s">
        <v>10</v>
      </c>
      <c r="Y30" s="4" t="s">
        <v>10</v>
      </c>
      <c r="Z30" s="4" t="s">
        <v>10</v>
      </c>
      <c r="AA30" s="4" t="s">
        <v>6</v>
      </c>
      <c r="AB30" s="4" t="s">
        <v>9</v>
      </c>
      <c r="AC30" s="4" t="s">
        <v>8</v>
      </c>
      <c r="AD30" s="4" t="s">
        <v>6</v>
      </c>
      <c r="AE30" s="4" t="s">
        <v>9</v>
      </c>
      <c r="AF30" s="4" t="s">
        <v>12</v>
      </c>
      <c r="AG30" s="4" t="s">
        <v>9</v>
      </c>
      <c r="AH30" s="4" t="s">
        <v>10</v>
      </c>
      <c r="AI30" s="4" t="s">
        <v>9</v>
      </c>
      <c r="AJ30" s="4" t="s">
        <v>6</v>
      </c>
      <c r="AK30" s="4" t="s">
        <v>6</v>
      </c>
      <c r="AL30" s="4" t="s">
        <v>9</v>
      </c>
      <c r="AM30" s="4" t="s">
        <v>8</v>
      </c>
    </row>
    <row r="31" spans="1:39" x14ac:dyDescent="0.2">
      <c r="A31" t="s">
        <v>9</v>
      </c>
      <c r="B31" s="12">
        <v>684403</v>
      </c>
      <c r="C31" t="s">
        <v>77</v>
      </c>
      <c r="D31" s="12">
        <v>684403</v>
      </c>
      <c r="E31">
        <v>43958</v>
      </c>
      <c r="F31" t="s">
        <v>78</v>
      </c>
      <c r="G31" cm="1">
        <f t="array" ref="G31">SUMPRODUCT(--(J31:AM31=IF(A31="A",$K$58:$AN$58,IF(A31="B",$K$59:$AN$59,$K$60:$AN$60))))</f>
        <v>21</v>
      </c>
      <c r="H31" s="17">
        <f>G31*100/30</f>
        <v>70</v>
      </c>
      <c r="I31" s="22">
        <f t="shared" si="0"/>
        <v>1.3996744422237248</v>
      </c>
      <c r="J31" s="4" t="s">
        <v>9</v>
      </c>
      <c r="K31" s="4" t="s">
        <v>9</v>
      </c>
      <c r="L31" s="4" t="s">
        <v>9</v>
      </c>
      <c r="M31" s="4" t="s">
        <v>10</v>
      </c>
      <c r="N31" s="4" t="s">
        <v>10</v>
      </c>
      <c r="O31" s="4" t="s">
        <v>10</v>
      </c>
      <c r="P31" s="4" t="s">
        <v>9</v>
      </c>
      <c r="Q31" s="4" t="s">
        <v>6</v>
      </c>
      <c r="R31" s="4" t="s">
        <v>6</v>
      </c>
      <c r="S31" s="4" t="s">
        <v>8</v>
      </c>
      <c r="T31" s="4" t="s">
        <v>8</v>
      </c>
      <c r="U31" s="4" t="s">
        <v>10</v>
      </c>
      <c r="V31" s="4" t="s">
        <v>12</v>
      </c>
      <c r="W31" s="4" t="s">
        <v>12</v>
      </c>
      <c r="X31" s="4" t="s">
        <v>9</v>
      </c>
      <c r="Y31" s="4" t="s">
        <v>9</v>
      </c>
      <c r="Z31" s="4" t="s">
        <v>10</v>
      </c>
      <c r="AA31" s="4" t="s">
        <v>8</v>
      </c>
      <c r="AB31" s="4" t="s">
        <v>10</v>
      </c>
      <c r="AC31" s="4" t="s">
        <v>6</v>
      </c>
      <c r="AD31" s="4" t="s">
        <v>6</v>
      </c>
      <c r="AE31" s="4" t="s">
        <v>10</v>
      </c>
      <c r="AF31" s="4" t="s">
        <v>9</v>
      </c>
      <c r="AG31" s="4" t="s">
        <v>6</v>
      </c>
      <c r="AH31" s="4" t="s">
        <v>10</v>
      </c>
      <c r="AI31" s="4" t="s">
        <v>9</v>
      </c>
      <c r="AJ31" s="4" t="s">
        <v>6</v>
      </c>
      <c r="AK31" s="4" t="s">
        <v>6</v>
      </c>
      <c r="AL31" s="4" t="s">
        <v>9</v>
      </c>
      <c r="AM31" s="4" t="s">
        <v>8</v>
      </c>
    </row>
    <row r="32" spans="1:39" x14ac:dyDescent="0.2">
      <c r="A32" t="s">
        <v>9</v>
      </c>
      <c r="B32" s="12">
        <v>986455</v>
      </c>
      <c r="C32" t="s">
        <v>49</v>
      </c>
      <c r="D32" s="12">
        <v>986455</v>
      </c>
      <c r="E32">
        <v>43957</v>
      </c>
      <c r="F32" t="s">
        <v>50</v>
      </c>
      <c r="G32" cm="1">
        <f t="array" ref="G32">SUMPRODUCT(--(J32:AM32=IF(A32="A",$K$58:$AN$58,IF(A32="B",$K$59:$AN$59,$K$60:$AN$60))))</f>
        <v>10</v>
      </c>
      <c r="H32" s="17">
        <f>G32*100/30</f>
        <v>33.333333333333336</v>
      </c>
      <c r="I32" s="22">
        <f t="shared" si="0"/>
        <v>-1.0087039276360921</v>
      </c>
      <c r="J32" s="4" t="s">
        <v>12</v>
      </c>
      <c r="K32" s="4" t="s">
        <v>9</v>
      </c>
      <c r="L32" s="4" t="s">
        <v>12</v>
      </c>
      <c r="M32" s="4" t="s">
        <v>8</v>
      </c>
      <c r="N32" s="4" t="s">
        <v>9</v>
      </c>
      <c r="O32" s="4" t="s">
        <v>10</v>
      </c>
      <c r="P32" s="4" t="s">
        <v>8</v>
      </c>
      <c r="Q32" s="4" t="s">
        <v>8</v>
      </c>
      <c r="R32" s="4" t="s">
        <v>9</v>
      </c>
      <c r="S32" s="4" t="s">
        <v>6</v>
      </c>
      <c r="T32" s="4" t="s">
        <v>8</v>
      </c>
      <c r="U32" s="4" t="s">
        <v>10</v>
      </c>
      <c r="V32" s="4" t="s">
        <v>12</v>
      </c>
      <c r="W32" s="4" t="s">
        <v>12</v>
      </c>
      <c r="X32" s="4" t="s">
        <v>8</v>
      </c>
      <c r="Y32" s="4" t="s">
        <v>6</v>
      </c>
      <c r="Z32" s="4" t="s">
        <v>10</v>
      </c>
      <c r="AA32" s="4" t="s">
        <v>12</v>
      </c>
      <c r="AB32" s="4" t="s">
        <v>8</v>
      </c>
      <c r="AC32" s="4" t="s">
        <v>8</v>
      </c>
      <c r="AD32" s="4" t="s">
        <v>6</v>
      </c>
      <c r="AE32" s="4" t="s">
        <v>9</v>
      </c>
      <c r="AF32" s="4" t="s">
        <v>9</v>
      </c>
      <c r="AG32" s="4" t="s">
        <v>9</v>
      </c>
      <c r="AH32" s="4" t="s">
        <v>10</v>
      </c>
      <c r="AI32" s="4" t="s">
        <v>6</v>
      </c>
      <c r="AJ32" s="4" t="s">
        <v>8</v>
      </c>
      <c r="AK32" s="4" t="s">
        <v>9</v>
      </c>
      <c r="AL32" s="4" t="s">
        <v>9</v>
      </c>
      <c r="AM32" s="4" t="s">
        <v>9</v>
      </c>
    </row>
    <row r="33" spans="1:39" x14ac:dyDescent="0.2">
      <c r="A33" t="s">
        <v>8</v>
      </c>
      <c r="B33" s="12">
        <v>1047765</v>
      </c>
      <c r="C33" t="s">
        <v>67</v>
      </c>
      <c r="D33" s="12">
        <v>1047765</v>
      </c>
      <c r="E33">
        <v>43957</v>
      </c>
      <c r="F33" t="s">
        <v>68</v>
      </c>
      <c r="G33" cm="1">
        <f t="array" ref="G33">SUMPRODUCT(--(J33:AM33=IF(A33="A",$K$58:$AN$58,IF(A33="B",$K$59:$AN$59,$K$60:$AN$60))))</f>
        <v>7</v>
      </c>
      <c r="H33" s="17">
        <f>G33*100/30</f>
        <v>23.333333333333332</v>
      </c>
      <c r="I33" s="22">
        <f t="shared" si="0"/>
        <v>-1.6655343921433152</v>
      </c>
      <c r="J33" s="4" t="s">
        <v>6</v>
      </c>
      <c r="K33" s="4" t="s">
        <v>10</v>
      </c>
      <c r="L33" s="4" t="s">
        <v>8</v>
      </c>
      <c r="M33" s="4" t="s">
        <v>6</v>
      </c>
      <c r="N33" s="4" t="s">
        <v>12</v>
      </c>
      <c r="O33" s="4" t="s">
        <v>9</v>
      </c>
      <c r="P33" s="4" t="s">
        <v>10</v>
      </c>
      <c r="Q33" s="4" t="s">
        <v>12</v>
      </c>
      <c r="R33" s="4" t="s">
        <v>6</v>
      </c>
      <c r="S33" s="4" t="s">
        <v>12</v>
      </c>
      <c r="T33" s="4" t="s">
        <v>6</v>
      </c>
      <c r="U33" s="4" t="s">
        <v>8</v>
      </c>
      <c r="V33" s="4" t="s">
        <v>9</v>
      </c>
      <c r="W33" s="4" t="s">
        <v>6</v>
      </c>
      <c r="X33" s="4" t="s">
        <v>8</v>
      </c>
      <c r="Y33" s="4" t="s">
        <v>8</v>
      </c>
      <c r="Z33" s="4" t="s">
        <v>9</v>
      </c>
      <c r="AA33" s="4" t="s">
        <v>10</v>
      </c>
      <c r="AB33" s="4" t="s">
        <v>6</v>
      </c>
      <c r="AC33" s="4" t="s">
        <v>6</v>
      </c>
      <c r="AD33" s="4" t="s">
        <v>8</v>
      </c>
      <c r="AE33" s="4" t="s">
        <v>9</v>
      </c>
      <c r="AF33" s="4" t="s">
        <v>6</v>
      </c>
      <c r="AG33" s="4" t="s">
        <v>8</v>
      </c>
      <c r="AH33" s="4" t="s">
        <v>9</v>
      </c>
      <c r="AI33" s="4" t="s">
        <v>9</v>
      </c>
      <c r="AJ33" s="4" t="s">
        <v>8</v>
      </c>
      <c r="AK33" s="4" t="s">
        <v>9</v>
      </c>
      <c r="AL33" s="4" t="s">
        <v>6</v>
      </c>
      <c r="AM33" s="4" t="s">
        <v>8</v>
      </c>
    </row>
    <row r="34" spans="1:39" x14ac:dyDescent="0.2">
      <c r="A34" t="s">
        <v>8</v>
      </c>
      <c r="B34" s="12">
        <v>1014825</v>
      </c>
      <c r="C34" t="s">
        <v>107</v>
      </c>
      <c r="D34" s="12">
        <v>1014825</v>
      </c>
      <c r="E34">
        <v>43958</v>
      </c>
      <c r="F34" t="s">
        <v>108</v>
      </c>
      <c r="G34" cm="1">
        <f t="array" ref="G34">SUMPRODUCT(--(J34:AM34=IF(A34="A",$K$58:$AN$58,IF(A34="B",$K$59:$AN$59,$K$60:$AN$60))))</f>
        <v>24</v>
      </c>
      <c r="H34" s="17">
        <f>G34*100/30</f>
        <v>80</v>
      </c>
      <c r="I34" s="22">
        <f t="shared" si="0"/>
        <v>2.056504906730948</v>
      </c>
      <c r="J34" s="4" t="s">
        <v>10</v>
      </c>
      <c r="K34" s="4" t="s">
        <v>10</v>
      </c>
      <c r="L34" s="4" t="s">
        <v>9</v>
      </c>
      <c r="M34" s="4" t="s">
        <v>10</v>
      </c>
      <c r="N34" s="4" t="s">
        <v>8</v>
      </c>
      <c r="O34" s="4" t="s">
        <v>8</v>
      </c>
      <c r="P34" s="4" t="s">
        <v>10</v>
      </c>
      <c r="Q34" s="4" t="s">
        <v>9</v>
      </c>
      <c r="R34" s="4" t="s">
        <v>6</v>
      </c>
      <c r="S34" s="4" t="s">
        <v>6</v>
      </c>
      <c r="T34" s="4" t="s">
        <v>10</v>
      </c>
      <c r="U34" s="4" t="s">
        <v>8</v>
      </c>
      <c r="V34" s="4" t="s">
        <v>10</v>
      </c>
      <c r="W34" s="4" t="s">
        <v>12</v>
      </c>
      <c r="X34" s="4" t="s">
        <v>6</v>
      </c>
      <c r="Y34" s="4" t="s">
        <v>6</v>
      </c>
      <c r="Z34" s="4" t="s">
        <v>10</v>
      </c>
      <c r="AA34" s="4" t="s">
        <v>10</v>
      </c>
      <c r="AB34" s="4" t="s">
        <v>6</v>
      </c>
      <c r="AC34" s="4" t="s">
        <v>6</v>
      </c>
      <c r="AD34" s="4" t="s">
        <v>10</v>
      </c>
      <c r="AE34" s="4" t="s">
        <v>9</v>
      </c>
      <c r="AF34" s="4" t="s">
        <v>9</v>
      </c>
      <c r="AG34" s="4" t="s">
        <v>10</v>
      </c>
      <c r="AH34" s="4" t="s">
        <v>6</v>
      </c>
      <c r="AI34" s="4" t="s">
        <v>6</v>
      </c>
      <c r="AJ34" s="4" t="s">
        <v>6</v>
      </c>
      <c r="AK34" s="4" t="s">
        <v>9</v>
      </c>
      <c r="AL34" s="4" t="s">
        <v>8</v>
      </c>
      <c r="AM34" s="4" t="s">
        <v>9</v>
      </c>
    </row>
    <row r="35" spans="1:39" x14ac:dyDescent="0.2">
      <c r="A35" t="s">
        <v>8</v>
      </c>
      <c r="B35" s="12">
        <v>977589</v>
      </c>
      <c r="C35" t="s">
        <v>99</v>
      </c>
      <c r="D35" s="12">
        <v>977589</v>
      </c>
      <c r="E35">
        <v>43958</v>
      </c>
      <c r="F35" t="s">
        <v>100</v>
      </c>
      <c r="G35" cm="1">
        <f t="array" ref="G35">SUMPRODUCT(--(J35:AM35=IF(A35="A",$K$58:$AN$58,IF(A35="B",$K$59:$AN$59,$K$60:$AN$60))))</f>
        <v>16</v>
      </c>
      <c r="H35" s="17">
        <f>G35*100/30</f>
        <v>53.333333333333336</v>
      </c>
      <c r="I35" s="22">
        <f t="shared" si="0"/>
        <v>0.30495700137835369</v>
      </c>
      <c r="J35" s="4" t="s">
        <v>10</v>
      </c>
      <c r="K35" s="4" t="s">
        <v>6</v>
      </c>
      <c r="L35" s="4" t="s">
        <v>9</v>
      </c>
      <c r="M35" s="4" t="s">
        <v>10</v>
      </c>
      <c r="N35" s="4" t="s">
        <v>9</v>
      </c>
      <c r="O35" s="4" t="s">
        <v>6</v>
      </c>
      <c r="P35" s="4" t="s">
        <v>10</v>
      </c>
      <c r="Q35" s="4" t="s">
        <v>9</v>
      </c>
      <c r="R35" s="4" t="s">
        <v>9</v>
      </c>
      <c r="S35" s="4" t="s">
        <v>6</v>
      </c>
      <c r="T35" s="4" t="s">
        <v>9</v>
      </c>
      <c r="U35" s="4" t="s">
        <v>8</v>
      </c>
      <c r="V35" s="4" t="s">
        <v>10</v>
      </c>
      <c r="W35" s="4" t="s">
        <v>12</v>
      </c>
      <c r="X35" s="4" t="s">
        <v>8</v>
      </c>
      <c r="Y35" s="4" t="s">
        <v>6</v>
      </c>
      <c r="Z35" s="4" t="s">
        <v>10</v>
      </c>
      <c r="AA35" s="4" t="s">
        <v>6</v>
      </c>
      <c r="AB35" s="4" t="s">
        <v>6</v>
      </c>
      <c r="AC35" s="4" t="s">
        <v>9</v>
      </c>
      <c r="AD35" s="4" t="s">
        <v>9</v>
      </c>
      <c r="AE35" s="4" t="s">
        <v>6</v>
      </c>
      <c r="AF35" s="4" t="s">
        <v>6</v>
      </c>
      <c r="AG35" s="4" t="s">
        <v>10</v>
      </c>
      <c r="AH35" s="4" t="s">
        <v>12</v>
      </c>
      <c r="AI35" s="4" t="s">
        <v>9</v>
      </c>
      <c r="AJ35" s="4" t="s">
        <v>6</v>
      </c>
      <c r="AK35" s="4" t="s">
        <v>9</v>
      </c>
      <c r="AL35" s="4" t="s">
        <v>8</v>
      </c>
      <c r="AM35" s="4" t="s">
        <v>9</v>
      </c>
    </row>
    <row r="36" spans="1:39" x14ac:dyDescent="0.2">
      <c r="A36" t="s">
        <v>6</v>
      </c>
      <c r="B36" s="12">
        <v>1012960</v>
      </c>
      <c r="C36" t="s">
        <v>53</v>
      </c>
      <c r="D36" s="12">
        <v>1012960</v>
      </c>
      <c r="E36">
        <v>43957</v>
      </c>
      <c r="F36" t="s">
        <v>54</v>
      </c>
      <c r="G36" cm="1">
        <f t="array" ref="G36">SUMPRODUCT(--(J36:AM36=IF(A36="A",$K$58:$AN$58,IF(A36="B",$K$59:$AN$59,$K$60:$AN$60))))</f>
        <v>19</v>
      </c>
      <c r="H36" s="17">
        <f>G36*100/30</f>
        <v>63.333333333333336</v>
      </c>
      <c r="I36" s="22">
        <f t="shared" si="0"/>
        <v>0.96178746588557651</v>
      </c>
      <c r="J36" s="4" t="s">
        <v>9</v>
      </c>
      <c r="K36" s="4" t="s">
        <v>9</v>
      </c>
      <c r="L36" s="4" t="s">
        <v>12</v>
      </c>
      <c r="M36" s="4" t="s">
        <v>8</v>
      </c>
      <c r="N36" s="4" t="s">
        <v>10</v>
      </c>
      <c r="O36" s="4" t="s">
        <v>9</v>
      </c>
      <c r="P36" s="4" t="s">
        <v>12</v>
      </c>
      <c r="Q36" s="4" t="s">
        <v>12</v>
      </c>
      <c r="R36" s="4" t="s">
        <v>6</v>
      </c>
      <c r="S36" s="4" t="s">
        <v>10</v>
      </c>
      <c r="T36" s="4" t="s">
        <v>9</v>
      </c>
      <c r="U36" s="4" t="s">
        <v>12</v>
      </c>
      <c r="V36" s="4" t="s">
        <v>8</v>
      </c>
      <c r="W36" s="4" t="s">
        <v>6</v>
      </c>
      <c r="X36" s="4" t="s">
        <v>6</v>
      </c>
      <c r="Y36" s="4" t="s">
        <v>9</v>
      </c>
      <c r="Z36" s="4" t="s">
        <v>8</v>
      </c>
      <c r="AA36" s="4" t="s">
        <v>6</v>
      </c>
      <c r="AB36" s="4" t="s">
        <v>6</v>
      </c>
      <c r="AC36" s="4" t="s">
        <v>9</v>
      </c>
      <c r="AD36" s="4" t="s">
        <v>10</v>
      </c>
      <c r="AE36" s="4" t="s">
        <v>10</v>
      </c>
      <c r="AF36" s="4" t="s">
        <v>12</v>
      </c>
      <c r="AG36" s="4" t="s">
        <v>9</v>
      </c>
      <c r="AH36" s="4" t="s">
        <v>6</v>
      </c>
      <c r="AI36" s="4" t="s">
        <v>10</v>
      </c>
      <c r="AJ36" s="4" t="s">
        <v>6</v>
      </c>
      <c r="AK36" s="4" t="s">
        <v>9</v>
      </c>
      <c r="AL36" s="4" t="s">
        <v>8</v>
      </c>
      <c r="AM36" s="4" t="s">
        <v>9</v>
      </c>
    </row>
    <row r="37" spans="1:39" x14ac:dyDescent="0.2">
      <c r="A37" t="s">
        <v>9</v>
      </c>
      <c r="B37" s="12">
        <v>1039827</v>
      </c>
      <c r="C37" t="s">
        <v>63</v>
      </c>
      <c r="D37" s="12">
        <v>1039827</v>
      </c>
      <c r="E37">
        <v>43957</v>
      </c>
      <c r="F37" t="s">
        <v>64</v>
      </c>
      <c r="G37" cm="1">
        <f t="array" ref="G37">SUMPRODUCT(--(J37:AM37=IF(A37="A",$K$58:$AN$58,IF(A37="B",$K$59:$AN$59,$K$60:$AN$60))))</f>
        <v>22</v>
      </c>
      <c r="H37" s="17">
        <f>G37*100/30</f>
        <v>73.333333333333329</v>
      </c>
      <c r="I37" s="22">
        <f t="shared" si="0"/>
        <v>1.618617930392799</v>
      </c>
      <c r="J37" s="4" t="s">
        <v>12</v>
      </c>
      <c r="K37" s="4" t="s">
        <v>9</v>
      </c>
      <c r="L37" s="4" t="s">
        <v>10</v>
      </c>
      <c r="M37" s="4" t="s">
        <v>8</v>
      </c>
      <c r="N37" s="4" t="s">
        <v>9</v>
      </c>
      <c r="O37" s="4" t="s">
        <v>12</v>
      </c>
      <c r="P37" s="4" t="s">
        <v>9</v>
      </c>
      <c r="Q37" s="4" t="s">
        <v>8</v>
      </c>
      <c r="R37" s="4" t="s">
        <v>6</v>
      </c>
      <c r="S37" s="4" t="s">
        <v>12</v>
      </c>
      <c r="T37" s="4" t="s">
        <v>8</v>
      </c>
      <c r="U37" s="4" t="s">
        <v>10</v>
      </c>
      <c r="V37" s="4" t="s">
        <v>6</v>
      </c>
      <c r="W37" s="4" t="s">
        <v>8</v>
      </c>
      <c r="X37" s="4" t="s">
        <v>10</v>
      </c>
      <c r="Y37" s="4" t="s">
        <v>9</v>
      </c>
      <c r="Z37" s="4" t="s">
        <v>6</v>
      </c>
      <c r="AA37" s="4" t="s">
        <v>6</v>
      </c>
      <c r="AB37" s="4" t="s">
        <v>12</v>
      </c>
      <c r="AC37" s="4" t="s">
        <v>6</v>
      </c>
      <c r="AD37" s="4" t="s">
        <v>9</v>
      </c>
      <c r="AE37" s="4" t="s">
        <v>10</v>
      </c>
      <c r="AF37" s="4" t="s">
        <v>9</v>
      </c>
      <c r="AG37" s="4" t="s">
        <v>9</v>
      </c>
      <c r="AH37" s="4" t="s">
        <v>10</v>
      </c>
      <c r="AI37" s="4" t="s">
        <v>9</v>
      </c>
      <c r="AJ37" s="4" t="s">
        <v>6</v>
      </c>
      <c r="AK37" s="4" t="s">
        <v>6</v>
      </c>
      <c r="AL37" s="4" t="s">
        <v>9</v>
      </c>
      <c r="AM37" s="4" t="s">
        <v>8</v>
      </c>
    </row>
    <row r="38" spans="1:39" x14ac:dyDescent="0.2">
      <c r="A38" t="s">
        <v>8</v>
      </c>
      <c r="B38" s="12">
        <v>792916</v>
      </c>
      <c r="C38" t="s">
        <v>85</v>
      </c>
      <c r="D38" s="12">
        <v>792916</v>
      </c>
      <c r="E38">
        <v>43958</v>
      </c>
      <c r="F38" t="s">
        <v>86</v>
      </c>
      <c r="G38" cm="1">
        <f t="array" ref="G38">SUMPRODUCT(--(J38:AM38=IF(A38="A",$K$58:$AN$58,IF(A38="B",$K$59:$AN$59,$K$60:$AN$60))))</f>
        <v>12</v>
      </c>
      <c r="H38" s="17">
        <f>G38*100/30</f>
        <v>40</v>
      </c>
      <c r="I38" s="22">
        <f t="shared" si="0"/>
        <v>-0.57081695129794363</v>
      </c>
      <c r="J38" s="4" t="s">
        <v>6</v>
      </c>
      <c r="K38" s="4" t="s">
        <v>8</v>
      </c>
      <c r="L38" s="4" t="s">
        <v>6</v>
      </c>
      <c r="M38" s="4" t="s">
        <v>8</v>
      </c>
      <c r="N38" s="4" t="s">
        <v>12</v>
      </c>
      <c r="O38" s="4" t="s">
        <v>9</v>
      </c>
      <c r="P38" s="4" t="s">
        <v>10</v>
      </c>
      <c r="Q38" s="4" t="s">
        <v>12</v>
      </c>
      <c r="R38" s="4" t="s">
        <v>6</v>
      </c>
      <c r="S38" s="4" t="s">
        <v>6</v>
      </c>
      <c r="T38" s="4" t="s">
        <v>10</v>
      </c>
      <c r="U38" s="4" t="s">
        <v>6</v>
      </c>
      <c r="V38" s="4" t="s">
        <v>6</v>
      </c>
      <c r="W38" s="4" t="s">
        <v>6</v>
      </c>
      <c r="X38" s="4" t="s">
        <v>6</v>
      </c>
      <c r="Y38" s="4" t="s">
        <v>8</v>
      </c>
      <c r="Z38" s="4" t="s">
        <v>10</v>
      </c>
      <c r="AA38" s="4" t="s">
        <v>6</v>
      </c>
      <c r="AB38" s="4" t="s">
        <v>6</v>
      </c>
      <c r="AC38" s="4" t="s">
        <v>6</v>
      </c>
      <c r="AD38" s="4" t="s">
        <v>9</v>
      </c>
      <c r="AE38" s="4" t="s">
        <v>6</v>
      </c>
      <c r="AF38" s="4" t="s">
        <v>9</v>
      </c>
      <c r="AG38" s="4" t="s">
        <v>10</v>
      </c>
      <c r="AH38" s="4" t="s">
        <v>6</v>
      </c>
      <c r="AI38" s="4" t="s">
        <v>6</v>
      </c>
      <c r="AJ38" s="4" t="s">
        <v>9</v>
      </c>
      <c r="AK38" s="4" t="s">
        <v>9</v>
      </c>
      <c r="AL38" s="4" t="s">
        <v>6</v>
      </c>
      <c r="AM38" s="4" t="s">
        <v>8</v>
      </c>
    </row>
    <row r="39" spans="1:39" x14ac:dyDescent="0.2">
      <c r="A39" t="s">
        <v>6</v>
      </c>
      <c r="B39" s="12">
        <v>1035199</v>
      </c>
      <c r="C39" t="s">
        <v>61</v>
      </c>
      <c r="D39" s="12">
        <v>1035199</v>
      </c>
      <c r="E39">
        <v>43957</v>
      </c>
      <c r="F39" t="s">
        <v>62</v>
      </c>
      <c r="G39" cm="1">
        <f t="array" ref="G39">SUMPRODUCT(--(J39:AM39=IF(A39="A",$K$58:$AN$58,IF(A39="B",$K$59:$AN$59,$K$60:$AN$60))))</f>
        <v>15</v>
      </c>
      <c r="H39" s="17">
        <f>G39*100/30</f>
        <v>50</v>
      </c>
      <c r="I39" s="22">
        <f t="shared" si="0"/>
        <v>8.6013513209279233E-2</v>
      </c>
      <c r="J39" s="4" t="s">
        <v>10</v>
      </c>
      <c r="K39" s="4" t="s">
        <v>10</v>
      </c>
      <c r="L39" s="4" t="s">
        <v>10</v>
      </c>
      <c r="M39" s="4" t="s">
        <v>9</v>
      </c>
      <c r="N39" s="4" t="s">
        <v>8</v>
      </c>
      <c r="O39" s="4" t="s">
        <v>10</v>
      </c>
      <c r="P39" s="4" t="s">
        <v>10</v>
      </c>
      <c r="Q39" s="4" t="s">
        <v>9</v>
      </c>
      <c r="R39" s="4" t="s">
        <v>9</v>
      </c>
      <c r="S39" s="4" t="s">
        <v>10</v>
      </c>
      <c r="T39" s="4" t="s">
        <v>9</v>
      </c>
      <c r="U39" s="4" t="s">
        <v>10</v>
      </c>
      <c r="V39" s="4" t="s">
        <v>10</v>
      </c>
      <c r="W39" s="4" t="s">
        <v>6</v>
      </c>
      <c r="X39" s="4" t="s">
        <v>6</v>
      </c>
      <c r="Y39" s="4" t="s">
        <v>9</v>
      </c>
      <c r="Z39" s="4" t="s">
        <v>6</v>
      </c>
      <c r="AA39" s="4" t="s">
        <v>6</v>
      </c>
      <c r="AB39" s="4" t="s">
        <v>6</v>
      </c>
      <c r="AC39" s="4" t="s">
        <v>9</v>
      </c>
      <c r="AD39" s="4" t="s">
        <v>9</v>
      </c>
      <c r="AE39" s="4" t="s">
        <v>10</v>
      </c>
      <c r="AF39" s="4" t="s">
        <v>9</v>
      </c>
      <c r="AG39" s="4" t="s">
        <v>10</v>
      </c>
      <c r="AH39" s="4" t="s">
        <v>8</v>
      </c>
      <c r="AI39" s="4" t="s">
        <v>6</v>
      </c>
      <c r="AJ39" s="4" t="s">
        <v>6</v>
      </c>
      <c r="AK39" s="4" t="s">
        <v>9</v>
      </c>
      <c r="AL39" s="4" t="s">
        <v>9</v>
      </c>
      <c r="AM39" s="4" t="s">
        <v>6</v>
      </c>
    </row>
    <row r="40" spans="1:39" x14ac:dyDescent="0.2">
      <c r="A40" t="s">
        <v>6</v>
      </c>
      <c r="B40" s="12">
        <v>895473</v>
      </c>
      <c r="C40" t="s">
        <v>39</v>
      </c>
      <c r="D40" s="12">
        <v>895473</v>
      </c>
      <c r="E40">
        <v>43957</v>
      </c>
      <c r="F40" t="s">
        <v>40</v>
      </c>
      <c r="G40" cm="1">
        <f t="array" ref="G40">SUMPRODUCT(--(J40:AM40=IF(A40="A",$K$58:$AN$58,IF(A40="B",$K$59:$AN$59,$K$60:$AN$60))))</f>
        <v>14</v>
      </c>
      <c r="H40" s="17">
        <f>G40*100/30</f>
        <v>46.666666666666664</v>
      </c>
      <c r="I40" s="22">
        <f t="shared" si="0"/>
        <v>-0.13292997495979522</v>
      </c>
      <c r="J40" s="4" t="s">
        <v>8</v>
      </c>
      <c r="K40" s="4" t="s">
        <v>10</v>
      </c>
      <c r="L40" s="4" t="s">
        <v>9</v>
      </c>
      <c r="M40" s="4" t="s">
        <v>6</v>
      </c>
      <c r="N40" s="4" t="s">
        <v>6</v>
      </c>
      <c r="O40" s="4" t="s">
        <v>9</v>
      </c>
      <c r="P40" s="4" t="s">
        <v>10</v>
      </c>
      <c r="Q40" s="4" t="s">
        <v>9</v>
      </c>
      <c r="R40" s="4" t="s">
        <v>6</v>
      </c>
      <c r="S40" s="4" t="s">
        <v>9</v>
      </c>
      <c r="T40" s="4" t="s">
        <v>6</v>
      </c>
      <c r="U40" s="4" t="s">
        <v>9</v>
      </c>
      <c r="V40" s="4" t="s">
        <v>6</v>
      </c>
      <c r="W40" s="4" t="s">
        <v>6</v>
      </c>
      <c r="X40" s="4" t="s">
        <v>12</v>
      </c>
      <c r="Y40" s="4" t="s">
        <v>6</v>
      </c>
      <c r="Z40" s="4" t="s">
        <v>10</v>
      </c>
      <c r="AA40" s="4" t="s">
        <v>6</v>
      </c>
      <c r="AB40" s="4" t="s">
        <v>6</v>
      </c>
      <c r="AC40" s="4" t="s">
        <v>9</v>
      </c>
      <c r="AD40" s="4" t="s">
        <v>10</v>
      </c>
      <c r="AE40" s="4" t="s">
        <v>10</v>
      </c>
      <c r="AF40" s="4" t="s">
        <v>6</v>
      </c>
      <c r="AG40" s="4" t="s">
        <v>9</v>
      </c>
      <c r="AH40" s="4" t="s">
        <v>6</v>
      </c>
      <c r="AI40" s="4" t="s">
        <v>6</v>
      </c>
      <c r="AJ40" s="4" t="s">
        <v>9</v>
      </c>
      <c r="AK40" s="4" t="s">
        <v>9</v>
      </c>
      <c r="AL40" s="4" t="s">
        <v>8</v>
      </c>
      <c r="AM40" s="4" t="s">
        <v>12</v>
      </c>
    </row>
    <row r="41" spans="1:39" x14ac:dyDescent="0.2">
      <c r="A41" t="s">
        <v>9</v>
      </c>
      <c r="B41" s="12">
        <v>833771</v>
      </c>
      <c r="C41" t="s">
        <v>89</v>
      </c>
      <c r="D41" s="12">
        <v>833771</v>
      </c>
      <c r="E41">
        <v>43958</v>
      </c>
      <c r="F41" t="s">
        <v>90</v>
      </c>
      <c r="G41" cm="1">
        <f t="array" ref="G41">SUMPRODUCT(--(J41:AM41=IF(A41="A",$K$58:$AN$58,IF(A41="B",$K$59:$AN$59,$K$60:$AN$60))))</f>
        <v>13</v>
      </c>
      <c r="H41" s="17">
        <f>G41*100/30</f>
        <v>43.333333333333336</v>
      </c>
      <c r="I41" s="22">
        <f t="shared" si="0"/>
        <v>-0.35187346312886919</v>
      </c>
      <c r="J41" s="4" t="s">
        <v>9</v>
      </c>
      <c r="K41" s="4" t="s">
        <v>6</v>
      </c>
      <c r="L41" s="4" t="s">
        <v>6</v>
      </c>
      <c r="M41" s="4" t="s">
        <v>8</v>
      </c>
      <c r="N41" s="4" t="s">
        <v>8</v>
      </c>
      <c r="O41" s="4" t="s">
        <v>6</v>
      </c>
      <c r="P41" s="4" t="s">
        <v>12</v>
      </c>
      <c r="Q41" s="4" t="s">
        <v>9</v>
      </c>
      <c r="R41" s="4" t="s">
        <v>6</v>
      </c>
      <c r="S41" s="4" t="s">
        <v>8</v>
      </c>
      <c r="T41" s="4" t="s">
        <v>8</v>
      </c>
      <c r="U41" s="4" t="s">
        <v>9</v>
      </c>
      <c r="V41" s="4" t="s">
        <v>10</v>
      </c>
      <c r="W41" s="4" t="s">
        <v>9</v>
      </c>
      <c r="X41" s="4" t="s">
        <v>10</v>
      </c>
      <c r="Y41" s="4" t="s">
        <v>9</v>
      </c>
      <c r="Z41" s="4" t="s">
        <v>10</v>
      </c>
      <c r="AA41" s="4" t="s">
        <v>6</v>
      </c>
      <c r="AB41" s="4" t="s">
        <v>8</v>
      </c>
      <c r="AC41" s="4" t="s">
        <v>6</v>
      </c>
      <c r="AD41" s="4" t="s">
        <v>6</v>
      </c>
      <c r="AE41" s="4" t="s">
        <v>9</v>
      </c>
      <c r="AF41" s="4" t="s">
        <v>9</v>
      </c>
      <c r="AG41" s="4" t="s">
        <v>6</v>
      </c>
      <c r="AH41" s="4" t="s">
        <v>8</v>
      </c>
      <c r="AI41" s="4" t="s">
        <v>9</v>
      </c>
      <c r="AJ41" s="4" t="s">
        <v>6</v>
      </c>
      <c r="AK41" s="4" t="s">
        <v>6</v>
      </c>
      <c r="AL41" s="4" t="s">
        <v>9</v>
      </c>
      <c r="AM41" s="4" t="s">
        <v>10</v>
      </c>
    </row>
    <row r="42" spans="1:39" x14ac:dyDescent="0.2">
      <c r="A42" t="s">
        <v>9</v>
      </c>
      <c r="B42" s="12">
        <v>523330</v>
      </c>
      <c r="C42" t="s">
        <v>19</v>
      </c>
      <c r="D42" s="12">
        <v>523330</v>
      </c>
      <c r="E42">
        <v>43957</v>
      </c>
      <c r="F42" t="s">
        <v>20</v>
      </c>
      <c r="G42" cm="1">
        <f t="array" ref="G42">SUMPRODUCT(--(J42:AM42=IF(A42="A",$K$58:$AN$58,IF(A42="B",$K$59:$AN$59,$K$60:$AN$60))))</f>
        <v>15</v>
      </c>
      <c r="H42" s="17">
        <f>G42*100/30</f>
        <v>50</v>
      </c>
      <c r="I42" s="22">
        <f t="shared" si="0"/>
        <v>8.6013513209279233E-2</v>
      </c>
      <c r="J42" s="4" t="s">
        <v>8</v>
      </c>
      <c r="K42" s="4" t="s">
        <v>8</v>
      </c>
      <c r="L42" s="4" t="s">
        <v>10</v>
      </c>
      <c r="M42" s="4" t="s">
        <v>6</v>
      </c>
      <c r="N42" s="4" t="s">
        <v>10</v>
      </c>
      <c r="O42" s="4" t="s">
        <v>6</v>
      </c>
      <c r="P42" s="4" t="s">
        <v>9</v>
      </c>
      <c r="Q42" s="4" t="s">
        <v>6</v>
      </c>
      <c r="R42" s="4" t="s">
        <v>9</v>
      </c>
      <c r="S42" s="4" t="s">
        <v>12</v>
      </c>
      <c r="T42" s="4" t="s">
        <v>8</v>
      </c>
      <c r="U42" s="4" t="s">
        <v>9</v>
      </c>
      <c r="V42" s="4" t="s">
        <v>12</v>
      </c>
      <c r="W42" s="4" t="s">
        <v>12</v>
      </c>
      <c r="X42" s="4" t="s">
        <v>10</v>
      </c>
      <c r="Y42" s="4" t="s">
        <v>6</v>
      </c>
      <c r="Z42" s="4" t="s">
        <v>6</v>
      </c>
      <c r="AA42" s="4" t="s">
        <v>6</v>
      </c>
      <c r="AB42" s="4" t="s">
        <v>6</v>
      </c>
      <c r="AC42" s="4" t="s">
        <v>6</v>
      </c>
      <c r="AD42" s="4" t="s">
        <v>6</v>
      </c>
      <c r="AE42" s="4" t="s">
        <v>10</v>
      </c>
      <c r="AF42" s="4" t="s">
        <v>9</v>
      </c>
      <c r="AG42" s="4" t="s">
        <v>9</v>
      </c>
      <c r="AH42" s="4" t="s">
        <v>10</v>
      </c>
      <c r="AI42" s="4" t="s">
        <v>9</v>
      </c>
      <c r="AJ42" s="4" t="s">
        <v>6</v>
      </c>
      <c r="AK42" s="4" t="s">
        <v>6</v>
      </c>
      <c r="AL42" s="4" t="s">
        <v>9</v>
      </c>
      <c r="AM42" s="4" t="s">
        <v>6</v>
      </c>
    </row>
    <row r="43" spans="1:39" x14ac:dyDescent="0.2">
      <c r="A43" t="s">
        <v>6</v>
      </c>
      <c r="B43" s="12">
        <v>934915</v>
      </c>
      <c r="C43" t="s">
        <v>95</v>
      </c>
      <c r="D43" s="12">
        <v>934915</v>
      </c>
      <c r="E43">
        <v>43958</v>
      </c>
      <c r="F43" t="s">
        <v>96</v>
      </c>
      <c r="G43" cm="1">
        <f t="array" ref="G43">SUMPRODUCT(--(J43:AM43=IF(A43="A",$K$58:$AN$58,IF(A43="B",$K$59:$AN$59,$K$60:$AN$60))))</f>
        <v>14</v>
      </c>
      <c r="H43" s="17">
        <f>G43*100/30</f>
        <v>46.666666666666664</v>
      </c>
      <c r="I43" s="22">
        <f t="shared" si="0"/>
        <v>-0.13292997495979522</v>
      </c>
      <c r="J43" s="4" t="s">
        <v>10</v>
      </c>
      <c r="K43" s="4" t="s">
        <v>8</v>
      </c>
      <c r="L43" s="4" t="s">
        <v>8</v>
      </c>
      <c r="M43" s="4" t="s">
        <v>12</v>
      </c>
      <c r="N43" s="4" t="s">
        <v>9</v>
      </c>
      <c r="O43" s="4" t="s">
        <v>10</v>
      </c>
      <c r="P43" s="4" t="s">
        <v>10</v>
      </c>
      <c r="Q43" s="4" t="s">
        <v>9</v>
      </c>
      <c r="R43" s="4" t="s">
        <v>10</v>
      </c>
      <c r="S43" s="4" t="s">
        <v>9</v>
      </c>
      <c r="T43" s="4" t="s">
        <v>6</v>
      </c>
      <c r="U43" s="4" t="s">
        <v>9</v>
      </c>
      <c r="V43" s="4" t="s">
        <v>8</v>
      </c>
      <c r="W43" s="4" t="s">
        <v>12</v>
      </c>
      <c r="X43" s="4" t="s">
        <v>9</v>
      </c>
      <c r="Y43" s="4" t="s">
        <v>10</v>
      </c>
      <c r="Z43" s="4" t="s">
        <v>10</v>
      </c>
      <c r="AA43" s="4" t="s">
        <v>10</v>
      </c>
      <c r="AB43" s="4" t="s">
        <v>6</v>
      </c>
      <c r="AC43" s="4" t="s">
        <v>9</v>
      </c>
      <c r="AD43" s="4" t="s">
        <v>12</v>
      </c>
      <c r="AE43" s="4" t="s">
        <v>10</v>
      </c>
      <c r="AF43" s="4" t="s">
        <v>9</v>
      </c>
      <c r="AG43" s="4" t="s">
        <v>9</v>
      </c>
      <c r="AH43" s="4" t="s">
        <v>6</v>
      </c>
      <c r="AI43" s="4" t="s">
        <v>9</v>
      </c>
      <c r="AJ43" s="4" t="s">
        <v>9</v>
      </c>
      <c r="AK43" s="4" t="s">
        <v>9</v>
      </c>
      <c r="AL43" s="4" t="s">
        <v>8</v>
      </c>
      <c r="AM43" s="4" t="s">
        <v>10</v>
      </c>
    </row>
    <row r="44" spans="1:39" x14ac:dyDescent="0.2">
      <c r="A44" t="s">
        <v>8</v>
      </c>
      <c r="B44" s="12">
        <v>574404</v>
      </c>
      <c r="C44" t="s">
        <v>75</v>
      </c>
      <c r="D44" s="12">
        <v>574404</v>
      </c>
      <c r="E44">
        <v>43958</v>
      </c>
      <c r="F44" t="s">
        <v>76</v>
      </c>
      <c r="G44" cm="1">
        <f t="array" ref="G44">SUMPRODUCT(--(J44:AM44=IF(A44="A",$K$58:$AN$58,IF(A44="B",$K$59:$AN$59,$K$60:$AN$60))))</f>
        <v>13</v>
      </c>
      <c r="H44" s="17">
        <f>G44*100/30</f>
        <v>43.333333333333336</v>
      </c>
      <c r="I44" s="22">
        <f t="shared" si="0"/>
        <v>-0.35187346312886919</v>
      </c>
      <c r="J44" s="4" t="s">
        <v>9</v>
      </c>
      <c r="K44" s="4" t="s">
        <v>10</v>
      </c>
      <c r="L44" s="4" t="s">
        <v>9</v>
      </c>
      <c r="M44" s="4" t="s">
        <v>8</v>
      </c>
      <c r="N44" s="4" t="s">
        <v>6</v>
      </c>
      <c r="O44" s="4" t="s">
        <v>8</v>
      </c>
      <c r="P44" s="4" t="s">
        <v>10</v>
      </c>
      <c r="Q44" s="4" t="s">
        <v>9</v>
      </c>
      <c r="R44" s="4" t="s">
        <v>6</v>
      </c>
      <c r="S44" s="4" t="s">
        <v>6</v>
      </c>
      <c r="T44" s="4" t="s">
        <v>9</v>
      </c>
      <c r="U44" s="4" t="s">
        <v>6</v>
      </c>
      <c r="V44" s="4" t="s">
        <v>9</v>
      </c>
      <c r="W44" s="4" t="s">
        <v>6</v>
      </c>
      <c r="X44" s="4" t="s">
        <v>8</v>
      </c>
      <c r="Y44" s="4" t="s">
        <v>10</v>
      </c>
      <c r="Z44" s="4" t="s">
        <v>10</v>
      </c>
      <c r="AA44" s="4" t="s">
        <v>12</v>
      </c>
      <c r="AB44" s="4" t="s">
        <v>6</v>
      </c>
      <c r="AC44" s="4" t="s">
        <v>9</v>
      </c>
      <c r="AD44" s="4" t="s">
        <v>9</v>
      </c>
      <c r="AE44" s="4" t="s">
        <v>12</v>
      </c>
      <c r="AF44" s="4" t="s">
        <v>9</v>
      </c>
      <c r="AG44" s="4" t="s">
        <v>10</v>
      </c>
      <c r="AH44" s="4" t="s">
        <v>12</v>
      </c>
      <c r="AI44" s="4" t="s">
        <v>6</v>
      </c>
      <c r="AJ44" s="4" t="s">
        <v>6</v>
      </c>
      <c r="AK44" s="4" t="s">
        <v>9</v>
      </c>
      <c r="AL44" s="4" t="s">
        <v>10</v>
      </c>
      <c r="AM44" s="4" t="s">
        <v>6</v>
      </c>
    </row>
    <row r="45" spans="1:39" x14ac:dyDescent="0.2">
      <c r="A45" t="s">
        <v>8</v>
      </c>
      <c r="B45" s="12">
        <v>964444</v>
      </c>
      <c r="C45" t="s">
        <v>47</v>
      </c>
      <c r="D45" s="12">
        <v>964444</v>
      </c>
      <c r="E45">
        <v>43957</v>
      </c>
      <c r="F45" t="s">
        <v>48</v>
      </c>
      <c r="G45" cm="1">
        <f t="array" ref="G45">SUMPRODUCT(--(J45:AM45=IF(A45="A",$K$58:$AN$58,IF(A45="B",$K$59:$AN$59,$K$60:$AN$60))))</f>
        <v>14</v>
      </c>
      <c r="H45" s="17">
        <f>G45*100/30</f>
        <v>46.666666666666664</v>
      </c>
      <c r="I45" s="22">
        <f t="shared" si="0"/>
        <v>-0.13292997495979522</v>
      </c>
      <c r="J45" s="4" t="s">
        <v>10</v>
      </c>
      <c r="K45" s="4" t="s">
        <v>8</v>
      </c>
      <c r="L45" s="4" t="s">
        <v>6</v>
      </c>
      <c r="M45" s="4" t="s">
        <v>6</v>
      </c>
      <c r="N45" s="4" t="s">
        <v>12</v>
      </c>
      <c r="O45" s="4" t="s">
        <v>12</v>
      </c>
      <c r="P45" s="4" t="s">
        <v>6</v>
      </c>
      <c r="Q45" s="4" t="s">
        <v>9</v>
      </c>
      <c r="R45" s="4" t="s">
        <v>9</v>
      </c>
      <c r="S45" s="4" t="s">
        <v>6</v>
      </c>
      <c r="T45" s="4" t="s">
        <v>12</v>
      </c>
      <c r="U45" s="4" t="s">
        <v>8</v>
      </c>
      <c r="V45" s="4" t="s">
        <v>9</v>
      </c>
      <c r="W45" s="4" t="s">
        <v>10</v>
      </c>
      <c r="X45" s="4" t="s">
        <v>9</v>
      </c>
      <c r="Y45" s="4" t="s">
        <v>9</v>
      </c>
      <c r="Z45" s="4" t="s">
        <v>10</v>
      </c>
      <c r="AA45" s="4" t="s">
        <v>12</v>
      </c>
      <c r="AB45" s="4" t="s">
        <v>6</v>
      </c>
      <c r="AC45" s="4" t="s">
        <v>9</v>
      </c>
      <c r="AD45" s="4" t="s">
        <v>8</v>
      </c>
      <c r="AE45" s="4" t="s">
        <v>9</v>
      </c>
      <c r="AF45" s="4" t="s">
        <v>9</v>
      </c>
      <c r="AG45" s="4" t="s">
        <v>10</v>
      </c>
      <c r="AH45" s="4" t="s">
        <v>6</v>
      </c>
      <c r="AI45" s="4" t="s">
        <v>6</v>
      </c>
      <c r="AJ45" s="4" t="s">
        <v>8</v>
      </c>
      <c r="AK45" s="4" t="s">
        <v>9</v>
      </c>
      <c r="AL45" s="4" t="s">
        <v>12</v>
      </c>
      <c r="AM45" s="4" t="s">
        <v>8</v>
      </c>
    </row>
    <row r="46" spans="1:39" x14ac:dyDescent="0.2">
      <c r="A46" t="s">
        <v>9</v>
      </c>
      <c r="B46" s="12">
        <v>547169</v>
      </c>
      <c r="C46" t="s">
        <v>73</v>
      </c>
      <c r="D46" s="12">
        <v>547169</v>
      </c>
      <c r="E46">
        <v>43958</v>
      </c>
      <c r="F46" t="s">
        <v>74</v>
      </c>
      <c r="G46" cm="1">
        <f t="array" ref="G46">SUMPRODUCT(--(J46:AM46=IF(A46="A",$K$58:$AN$58,IF(A46="B",$K$59:$AN$59,$K$60:$AN$60))))</f>
        <v>16</v>
      </c>
      <c r="H46" s="17">
        <f>G46*100/30</f>
        <v>53.333333333333336</v>
      </c>
      <c r="I46" s="22">
        <f t="shared" si="0"/>
        <v>0.30495700137835369</v>
      </c>
      <c r="J46" s="4" t="s">
        <v>8</v>
      </c>
      <c r="K46" s="4" t="s">
        <v>9</v>
      </c>
      <c r="L46" s="4" t="s">
        <v>12</v>
      </c>
      <c r="M46" s="4" t="s">
        <v>8</v>
      </c>
      <c r="N46" s="4" t="s">
        <v>6</v>
      </c>
      <c r="O46" s="4" t="s">
        <v>8</v>
      </c>
      <c r="P46" s="4" t="s">
        <v>12</v>
      </c>
      <c r="Q46" s="4" t="s">
        <v>6</v>
      </c>
      <c r="R46" s="4" t="s">
        <v>6</v>
      </c>
      <c r="S46" s="4" t="s">
        <v>12</v>
      </c>
      <c r="T46" s="4" t="s">
        <v>8</v>
      </c>
      <c r="U46" s="4" t="s">
        <v>9</v>
      </c>
      <c r="V46" s="4" t="s">
        <v>12</v>
      </c>
      <c r="W46" s="4" t="s">
        <v>9</v>
      </c>
      <c r="X46" s="4" t="s">
        <v>6</v>
      </c>
      <c r="Y46" s="4" t="s">
        <v>10</v>
      </c>
      <c r="Z46" s="4" t="s">
        <v>10</v>
      </c>
      <c r="AA46" s="4" t="s">
        <v>6</v>
      </c>
      <c r="AB46" s="4" t="s">
        <v>12</v>
      </c>
      <c r="AC46" s="4" t="s">
        <v>6</v>
      </c>
      <c r="AD46" s="4" t="s">
        <v>9</v>
      </c>
      <c r="AE46" s="4" t="s">
        <v>10</v>
      </c>
      <c r="AF46" s="4" t="s">
        <v>9</v>
      </c>
      <c r="AG46" s="4" t="s">
        <v>6</v>
      </c>
      <c r="AH46" s="4" t="s">
        <v>10</v>
      </c>
      <c r="AI46" s="4" t="s">
        <v>9</v>
      </c>
      <c r="AJ46" s="4" t="s">
        <v>6</v>
      </c>
      <c r="AK46" s="4" t="s">
        <v>6</v>
      </c>
      <c r="AL46" s="4" t="s">
        <v>9</v>
      </c>
      <c r="AM46" s="4" t="s">
        <v>8</v>
      </c>
    </row>
    <row r="47" spans="1:39" x14ac:dyDescent="0.2">
      <c r="A47" t="s">
        <v>6</v>
      </c>
      <c r="B47" s="12">
        <v>1065569</v>
      </c>
      <c r="C47" s="2" t="s">
        <v>190</v>
      </c>
      <c r="D47" s="12">
        <v>1065569</v>
      </c>
      <c r="E47">
        <v>43958</v>
      </c>
      <c r="F47" t="s">
        <v>191</v>
      </c>
      <c r="G47" cm="1">
        <f t="array" ref="G47">SUMPRODUCT(--(J47:AM47=IF(A47="A",$K$58:$AN$58,IF(A47="B",$K$59:$AN$59,$K$60:$AN$60))))</f>
        <v>17</v>
      </c>
      <c r="H47" s="17">
        <f>G47*100/30</f>
        <v>56.666666666666664</v>
      </c>
      <c r="I47" s="22">
        <f t="shared" si="0"/>
        <v>0.52390048954742763</v>
      </c>
      <c r="J47" s="4" t="s">
        <v>9</v>
      </c>
      <c r="K47" s="4" t="s">
        <v>9</v>
      </c>
      <c r="L47" s="4" t="s">
        <v>6</v>
      </c>
      <c r="M47" s="4" t="s">
        <v>10</v>
      </c>
      <c r="N47" s="4" t="s">
        <v>8</v>
      </c>
      <c r="O47" s="4" t="s">
        <v>10</v>
      </c>
      <c r="P47" s="4" t="s">
        <v>10</v>
      </c>
      <c r="Q47" s="4" t="s">
        <v>9</v>
      </c>
      <c r="R47" s="4" t="s">
        <v>9</v>
      </c>
      <c r="S47" s="4" t="s">
        <v>10</v>
      </c>
      <c r="T47" s="4" t="s">
        <v>6</v>
      </c>
      <c r="U47" s="4" t="s">
        <v>10</v>
      </c>
      <c r="V47" s="4" t="s">
        <v>8</v>
      </c>
      <c r="W47" s="4" t="s">
        <v>10</v>
      </c>
      <c r="X47" s="4" t="s">
        <v>8</v>
      </c>
      <c r="Y47" s="4" t="s">
        <v>9</v>
      </c>
      <c r="Z47" s="4" t="s">
        <v>10</v>
      </c>
      <c r="AA47" s="4" t="s">
        <v>10</v>
      </c>
      <c r="AB47" s="4" t="s">
        <v>6</v>
      </c>
      <c r="AC47" s="4" t="s">
        <v>9</v>
      </c>
      <c r="AD47" s="4" t="s">
        <v>6</v>
      </c>
      <c r="AE47" s="4" t="s">
        <v>10</v>
      </c>
      <c r="AF47" s="4" t="s">
        <v>9</v>
      </c>
      <c r="AG47" s="4" t="s">
        <v>6</v>
      </c>
      <c r="AH47" s="4" t="s">
        <v>8</v>
      </c>
      <c r="AI47" s="4" t="s">
        <v>6</v>
      </c>
      <c r="AJ47" s="4" t="s">
        <v>10</v>
      </c>
      <c r="AK47" s="4" t="s">
        <v>9</v>
      </c>
      <c r="AL47" s="4" t="s">
        <v>8</v>
      </c>
      <c r="AM47" s="4" t="s">
        <v>10</v>
      </c>
    </row>
    <row r="48" spans="1:39" x14ac:dyDescent="0.2">
      <c r="A48" t="s">
        <v>8</v>
      </c>
      <c r="B48" s="12">
        <v>1022282</v>
      </c>
      <c r="C48" t="s">
        <v>55</v>
      </c>
      <c r="D48" s="12">
        <v>1022282</v>
      </c>
      <c r="E48">
        <v>43957</v>
      </c>
      <c r="F48" t="s">
        <v>56</v>
      </c>
      <c r="G48" cm="1">
        <f t="array" ref="G48">SUMPRODUCT(--(J48:AM48=IF(A48="A",$K$58:$AN$58,IF(A48="B",$K$59:$AN$59,$K$60:$AN$60))))</f>
        <v>18</v>
      </c>
      <c r="H48" s="17">
        <f>G48*100/30</f>
        <v>60</v>
      </c>
      <c r="I48" s="22">
        <f t="shared" si="0"/>
        <v>0.74284397771650212</v>
      </c>
      <c r="J48" s="4" t="s">
        <v>6</v>
      </c>
      <c r="K48" s="4" t="s">
        <v>12</v>
      </c>
      <c r="L48" s="4" t="s">
        <v>8</v>
      </c>
      <c r="M48" s="4" t="s">
        <v>10</v>
      </c>
      <c r="N48" s="4" t="s">
        <v>8</v>
      </c>
      <c r="O48" s="4" t="s">
        <v>8</v>
      </c>
      <c r="P48" s="4" t="s">
        <v>9</v>
      </c>
      <c r="Q48" s="4" t="s">
        <v>9</v>
      </c>
      <c r="R48" s="4" t="s">
        <v>10</v>
      </c>
      <c r="S48" s="4" t="s">
        <v>9</v>
      </c>
      <c r="T48" s="4" t="s">
        <v>12</v>
      </c>
      <c r="U48" s="4" t="s">
        <v>12</v>
      </c>
      <c r="V48" s="4" t="s">
        <v>9</v>
      </c>
      <c r="W48" s="4" t="s">
        <v>6</v>
      </c>
      <c r="X48" s="4" t="s">
        <v>8</v>
      </c>
      <c r="Y48" s="4" t="s">
        <v>9</v>
      </c>
      <c r="Z48" s="4" t="s">
        <v>10</v>
      </c>
      <c r="AA48" s="4" t="s">
        <v>10</v>
      </c>
      <c r="AB48" s="4" t="s">
        <v>6</v>
      </c>
      <c r="AC48" s="4" t="s">
        <v>6</v>
      </c>
      <c r="AD48" s="4" t="s">
        <v>10</v>
      </c>
      <c r="AE48" s="4" t="s">
        <v>9</v>
      </c>
      <c r="AF48" s="4" t="s">
        <v>6</v>
      </c>
      <c r="AG48" s="4" t="s">
        <v>10</v>
      </c>
      <c r="AH48" s="4" t="s">
        <v>6</v>
      </c>
      <c r="AI48" s="4" t="s">
        <v>6</v>
      </c>
      <c r="AJ48" s="4" t="s">
        <v>6</v>
      </c>
      <c r="AK48" s="4" t="s">
        <v>9</v>
      </c>
      <c r="AL48" s="4" t="s">
        <v>8</v>
      </c>
      <c r="AM48" s="4" t="s">
        <v>9</v>
      </c>
    </row>
    <row r="49" spans="1:40" x14ac:dyDescent="0.2">
      <c r="A49" t="s">
        <v>9</v>
      </c>
      <c r="B49" s="12">
        <v>924739</v>
      </c>
      <c r="C49" t="s">
        <v>43</v>
      </c>
      <c r="D49" s="12">
        <v>924739</v>
      </c>
      <c r="E49">
        <v>43957</v>
      </c>
      <c r="F49" t="s">
        <v>44</v>
      </c>
      <c r="G49" cm="1">
        <f t="array" ref="G49">SUMPRODUCT(--(J49:AM49=IF(A49="A",$K$58:$AN$58,IF(A49="B",$K$59:$AN$59,$K$60:$AN$60))))</f>
        <v>13</v>
      </c>
      <c r="H49" s="17">
        <f>G49*100/30</f>
        <v>43.333333333333336</v>
      </c>
      <c r="I49" s="22">
        <f t="shared" si="0"/>
        <v>-0.35187346312886919</v>
      </c>
      <c r="J49" s="4" t="s">
        <v>9</v>
      </c>
      <c r="K49" s="4" t="s">
        <v>10</v>
      </c>
      <c r="L49" s="4" t="s">
        <v>6</v>
      </c>
      <c r="M49" s="4" t="s">
        <v>12</v>
      </c>
      <c r="N49" s="4" t="s">
        <v>8</v>
      </c>
      <c r="O49" s="4" t="s">
        <v>6</v>
      </c>
      <c r="P49" s="4" t="s">
        <v>12</v>
      </c>
      <c r="Q49" s="4" t="s">
        <v>9</v>
      </c>
      <c r="R49" s="4" t="s">
        <v>6</v>
      </c>
      <c r="S49" s="4" t="s">
        <v>8</v>
      </c>
      <c r="T49" s="4" t="s">
        <v>6</v>
      </c>
      <c r="U49" s="4" t="s">
        <v>10</v>
      </c>
      <c r="V49" s="4" t="s">
        <v>6</v>
      </c>
      <c r="W49" s="4" t="s">
        <v>8</v>
      </c>
      <c r="X49" s="4" t="s">
        <v>9</v>
      </c>
      <c r="Y49" s="4" t="s">
        <v>9</v>
      </c>
      <c r="Z49" s="4" t="s">
        <v>9</v>
      </c>
      <c r="AA49" s="4" t="s">
        <v>9</v>
      </c>
      <c r="AB49" s="4" t="s">
        <v>10</v>
      </c>
      <c r="AC49" s="4" t="s">
        <v>6</v>
      </c>
      <c r="AD49" s="4" t="s">
        <v>6</v>
      </c>
      <c r="AE49" s="4" t="s">
        <v>10</v>
      </c>
      <c r="AF49" s="4" t="s">
        <v>9</v>
      </c>
      <c r="AG49" s="4" t="s">
        <v>9</v>
      </c>
      <c r="AH49" s="4" t="s">
        <v>10</v>
      </c>
      <c r="AI49" s="4" t="s">
        <v>6</v>
      </c>
      <c r="AJ49" s="4" t="s">
        <v>8</v>
      </c>
      <c r="AK49" s="4" t="s">
        <v>9</v>
      </c>
      <c r="AL49" s="4" t="s">
        <v>9</v>
      </c>
      <c r="AM49" s="4" t="s">
        <v>8</v>
      </c>
    </row>
    <row r="50" spans="1:40" x14ac:dyDescent="0.2">
      <c r="A50" t="s">
        <v>9</v>
      </c>
      <c r="B50" s="12">
        <v>891883</v>
      </c>
      <c r="C50" t="s">
        <v>37</v>
      </c>
      <c r="D50" s="12">
        <v>891883</v>
      </c>
      <c r="E50">
        <v>43957</v>
      </c>
      <c r="F50" t="s">
        <v>38</v>
      </c>
      <c r="G50" cm="1">
        <f t="array" ref="G50">SUMPRODUCT(--(J50:AM50=IF(A50="A",$K$58:$AN$58,IF(A50="B",$K$59:$AN$59,$K$60:$AN$60))))</f>
        <v>12</v>
      </c>
      <c r="H50" s="17">
        <f>G50*100/30</f>
        <v>40</v>
      </c>
      <c r="I50" s="22">
        <f t="shared" si="0"/>
        <v>-0.57081695129794363</v>
      </c>
      <c r="J50" s="4" t="s">
        <v>8</v>
      </c>
      <c r="K50" s="4" t="s">
        <v>10</v>
      </c>
      <c r="L50" s="4" t="s">
        <v>6</v>
      </c>
      <c r="M50" s="4" t="s">
        <v>10</v>
      </c>
      <c r="N50" s="4" t="s">
        <v>8</v>
      </c>
      <c r="O50" s="4" t="s">
        <v>6</v>
      </c>
      <c r="P50" s="4" t="s">
        <v>6</v>
      </c>
      <c r="Q50" s="4" t="s">
        <v>6</v>
      </c>
      <c r="R50" s="4" t="s">
        <v>6</v>
      </c>
      <c r="S50" s="4" t="s">
        <v>8</v>
      </c>
      <c r="T50" s="4" t="s">
        <v>6</v>
      </c>
      <c r="U50" s="4" t="s">
        <v>9</v>
      </c>
      <c r="V50" s="4" t="s">
        <v>6</v>
      </c>
      <c r="W50" s="4" t="s">
        <v>8</v>
      </c>
      <c r="X50" s="4" t="s">
        <v>10</v>
      </c>
      <c r="Y50" s="4" t="s">
        <v>9</v>
      </c>
      <c r="Z50" s="4" t="s">
        <v>9</v>
      </c>
      <c r="AA50" s="4" t="s">
        <v>6</v>
      </c>
      <c r="AB50" s="4" t="s">
        <v>10</v>
      </c>
      <c r="AC50" s="4" t="s">
        <v>6</v>
      </c>
      <c r="AD50" s="4" t="s">
        <v>6</v>
      </c>
      <c r="AE50" s="4" t="s">
        <v>9</v>
      </c>
      <c r="AF50" s="4" t="s">
        <v>8</v>
      </c>
      <c r="AG50" s="4" t="s">
        <v>9</v>
      </c>
      <c r="AH50" s="4" t="s">
        <v>8</v>
      </c>
      <c r="AI50" s="4" t="s">
        <v>12</v>
      </c>
      <c r="AJ50" s="4" t="s">
        <v>9</v>
      </c>
      <c r="AK50" s="4" t="s">
        <v>9</v>
      </c>
      <c r="AL50" s="4" t="s">
        <v>9</v>
      </c>
      <c r="AM50" s="4" t="s">
        <v>10</v>
      </c>
    </row>
    <row r="51" spans="1:40" x14ac:dyDescent="0.2">
      <c r="A51" t="s">
        <v>8</v>
      </c>
      <c r="B51" s="12">
        <v>1068669</v>
      </c>
      <c r="C51" t="s">
        <v>69</v>
      </c>
      <c r="D51" s="12">
        <v>1068669</v>
      </c>
      <c r="E51">
        <v>43957</v>
      </c>
      <c r="F51" t="s">
        <v>70</v>
      </c>
      <c r="G51" cm="1">
        <f t="array" ref="G51">SUMPRODUCT(--(J51:AM51=IF(A51="A",$K$58:$AN$58,IF(A51="B",$K$59:$AN$59,$K$60:$AN$60))))</f>
        <v>28</v>
      </c>
      <c r="H51" s="17">
        <f>G51*100/30</f>
        <v>93.333333333333329</v>
      </c>
      <c r="I51" s="22">
        <f t="shared" si="0"/>
        <v>2.9322788594072446</v>
      </c>
      <c r="J51" s="4" t="s">
        <v>10</v>
      </c>
      <c r="K51" s="4" t="s">
        <v>9</v>
      </c>
      <c r="L51" s="4" t="s">
        <v>9</v>
      </c>
      <c r="M51" s="4" t="s">
        <v>10</v>
      </c>
      <c r="N51" s="4" t="s">
        <v>8</v>
      </c>
      <c r="O51" s="4" t="s">
        <v>10</v>
      </c>
      <c r="P51" s="4" t="s">
        <v>10</v>
      </c>
      <c r="Q51" s="4" t="s">
        <v>9</v>
      </c>
      <c r="R51" s="4" t="s">
        <v>6</v>
      </c>
      <c r="S51" s="4" t="s">
        <v>6</v>
      </c>
      <c r="T51" s="4" t="s">
        <v>10</v>
      </c>
      <c r="U51" s="4" t="s">
        <v>8</v>
      </c>
      <c r="V51" s="4" t="s">
        <v>10</v>
      </c>
      <c r="W51" s="4" t="s">
        <v>6</v>
      </c>
      <c r="X51" s="4" t="s">
        <v>6</v>
      </c>
      <c r="Y51" s="4" t="s">
        <v>9</v>
      </c>
      <c r="Z51" s="4" t="s">
        <v>10</v>
      </c>
      <c r="AA51" s="4" t="s">
        <v>10</v>
      </c>
      <c r="AB51" s="4" t="s">
        <v>6</v>
      </c>
      <c r="AC51" s="4" t="s">
        <v>9</v>
      </c>
      <c r="AD51" s="4" t="s">
        <v>10</v>
      </c>
      <c r="AE51" s="4" t="s">
        <v>9</v>
      </c>
      <c r="AF51" s="4" t="s">
        <v>9</v>
      </c>
      <c r="AG51" s="4" t="s">
        <v>10</v>
      </c>
      <c r="AH51" s="4" t="s">
        <v>6</v>
      </c>
      <c r="AI51" s="4" t="s">
        <v>6</v>
      </c>
      <c r="AJ51" s="4" t="s">
        <v>6</v>
      </c>
      <c r="AK51" s="4" t="s">
        <v>9</v>
      </c>
      <c r="AL51" s="4" t="s">
        <v>8</v>
      </c>
      <c r="AM51" s="4" t="s">
        <v>9</v>
      </c>
    </row>
    <row r="52" spans="1:40" x14ac:dyDescent="0.2">
      <c r="A52" t="s">
        <v>9</v>
      </c>
      <c r="B52" s="12">
        <v>896290</v>
      </c>
      <c r="C52" t="s">
        <v>41</v>
      </c>
      <c r="D52" s="12">
        <v>896290</v>
      </c>
      <c r="E52">
        <v>43957</v>
      </c>
      <c r="F52" t="s">
        <v>42</v>
      </c>
      <c r="G52" cm="1">
        <f t="array" ref="G52">SUMPRODUCT(--(J52:AM52=IF(A52="A",$K$58:$AN$58,IF(A52="B",$K$59:$AN$59,$K$60:$AN$60))))</f>
        <v>17</v>
      </c>
      <c r="H52" s="17">
        <f>G52*100/30</f>
        <v>56.666666666666664</v>
      </c>
      <c r="I52" s="22">
        <f t="shared" si="0"/>
        <v>0.52390048954742763</v>
      </c>
      <c r="J52" s="4" t="s">
        <v>8</v>
      </c>
      <c r="K52" s="4" t="s">
        <v>6</v>
      </c>
      <c r="L52" s="4" t="s">
        <v>6</v>
      </c>
      <c r="M52" s="4" t="s">
        <v>6</v>
      </c>
      <c r="N52" s="4" t="s">
        <v>10</v>
      </c>
      <c r="O52" s="4" t="s">
        <v>12</v>
      </c>
      <c r="P52" s="4" t="s">
        <v>9</v>
      </c>
      <c r="Q52" s="4" t="s">
        <v>9</v>
      </c>
      <c r="R52" s="4" t="s">
        <v>6</v>
      </c>
      <c r="S52" s="4" t="s">
        <v>10</v>
      </c>
      <c r="T52" s="4" t="s">
        <v>8</v>
      </c>
      <c r="U52" s="4" t="s">
        <v>9</v>
      </c>
      <c r="V52" s="4" t="s">
        <v>6</v>
      </c>
      <c r="W52" s="4" t="s">
        <v>12</v>
      </c>
      <c r="X52" s="4" t="s">
        <v>9</v>
      </c>
      <c r="Y52" s="4" t="s">
        <v>9</v>
      </c>
      <c r="Z52" s="4" t="s">
        <v>10</v>
      </c>
      <c r="AA52" s="4" t="s">
        <v>6</v>
      </c>
      <c r="AB52" s="4" t="s">
        <v>6</v>
      </c>
      <c r="AC52" s="4" t="s">
        <v>6</v>
      </c>
      <c r="AD52" s="4" t="s">
        <v>9</v>
      </c>
      <c r="AE52" s="4" t="s">
        <v>10</v>
      </c>
      <c r="AF52" s="4" t="s">
        <v>9</v>
      </c>
      <c r="AG52" s="4" t="s">
        <v>9</v>
      </c>
      <c r="AH52" s="4" t="s">
        <v>10</v>
      </c>
      <c r="AI52" s="4" t="s">
        <v>9</v>
      </c>
      <c r="AJ52" s="4" t="s">
        <v>6</v>
      </c>
      <c r="AK52" s="4" t="s">
        <v>6</v>
      </c>
      <c r="AL52" s="4" t="s">
        <v>9</v>
      </c>
      <c r="AM52" s="4" t="s">
        <v>9</v>
      </c>
    </row>
    <row r="53" spans="1:40" x14ac:dyDescent="0.2">
      <c r="A53" t="s">
        <v>6</v>
      </c>
      <c r="B53" s="12">
        <v>517817</v>
      </c>
      <c r="C53" t="s">
        <v>17</v>
      </c>
      <c r="D53" s="12">
        <v>517817</v>
      </c>
      <c r="E53">
        <v>43957</v>
      </c>
      <c r="F53" t="s">
        <v>18</v>
      </c>
      <c r="G53" cm="1">
        <f t="array" ref="G53">SUMPRODUCT(--(J53:AM53=IF(A53="A",$K$58:$AN$58,IF(A53="B",$K$59:$AN$59,$K$60:$AN$60))))</f>
        <v>13</v>
      </c>
      <c r="H53" s="17">
        <f>G53*100/30</f>
        <v>43.333333333333336</v>
      </c>
      <c r="I53" s="22">
        <f t="shared" si="0"/>
        <v>-0.35187346312886919</v>
      </c>
      <c r="J53" s="4" t="s">
        <v>8</v>
      </c>
      <c r="K53" s="4" t="s">
        <v>9</v>
      </c>
      <c r="L53" s="4" t="s">
        <v>6</v>
      </c>
      <c r="M53" s="4" t="s">
        <v>10</v>
      </c>
      <c r="N53" s="4" t="s">
        <v>10</v>
      </c>
      <c r="O53" s="4" t="s">
        <v>10</v>
      </c>
      <c r="P53" s="4" t="s">
        <v>9</v>
      </c>
      <c r="Q53" s="4" t="s">
        <v>12</v>
      </c>
      <c r="R53" s="4" t="s">
        <v>10</v>
      </c>
      <c r="S53" s="4" t="s">
        <v>9</v>
      </c>
      <c r="T53" s="4" t="s">
        <v>10</v>
      </c>
      <c r="U53" s="4" t="s">
        <v>10</v>
      </c>
      <c r="V53" s="4" t="s">
        <v>8</v>
      </c>
      <c r="W53" s="4" t="s">
        <v>12</v>
      </c>
      <c r="X53" s="4" t="s">
        <v>9</v>
      </c>
      <c r="Y53" s="4" t="s">
        <v>10</v>
      </c>
      <c r="Z53" s="4" t="s">
        <v>10</v>
      </c>
      <c r="AA53" s="4" t="s">
        <v>6</v>
      </c>
      <c r="AB53" s="4" t="s">
        <v>6</v>
      </c>
      <c r="AC53" s="4" t="s">
        <v>10</v>
      </c>
      <c r="AD53" s="4" t="s">
        <v>9</v>
      </c>
      <c r="AE53" s="4" t="s">
        <v>10</v>
      </c>
      <c r="AF53" s="4" t="s">
        <v>6</v>
      </c>
      <c r="AG53" s="4" t="s">
        <v>9</v>
      </c>
      <c r="AH53" s="4" t="s">
        <v>12</v>
      </c>
      <c r="AI53" s="4" t="s">
        <v>10</v>
      </c>
      <c r="AJ53" s="4" t="s">
        <v>6</v>
      </c>
      <c r="AK53" s="4" t="s">
        <v>9</v>
      </c>
      <c r="AL53" s="4" t="s">
        <v>8</v>
      </c>
      <c r="AM53" s="4" t="s">
        <v>10</v>
      </c>
    </row>
    <row r="54" spans="1:40" x14ac:dyDescent="0.2">
      <c r="A54" t="s">
        <v>8</v>
      </c>
      <c r="B54" s="12">
        <v>775232</v>
      </c>
      <c r="C54" t="s">
        <v>27</v>
      </c>
      <c r="D54" s="12">
        <v>775232</v>
      </c>
      <c r="E54">
        <v>43957</v>
      </c>
      <c r="F54" t="s">
        <v>28</v>
      </c>
      <c r="G54" cm="1">
        <f t="array" ref="G54">SUMPRODUCT(--(J54:AM54=IF(A54="A",$K$58:$AN$58,IF(A54="B",$K$59:$AN$59,$K$60:$AN$60))))</f>
        <v>11</v>
      </c>
      <c r="H54" s="17">
        <f>G54*100/30</f>
        <v>36.666666666666664</v>
      </c>
      <c r="I54" s="22">
        <f t="shared" si="0"/>
        <v>-0.78976043946701802</v>
      </c>
      <c r="J54" s="4" t="s">
        <v>6</v>
      </c>
      <c r="K54" s="4" t="s">
        <v>12</v>
      </c>
      <c r="L54" s="4" t="s">
        <v>10</v>
      </c>
      <c r="M54" s="4" t="s">
        <v>6</v>
      </c>
      <c r="N54" s="4" t="s">
        <v>9</v>
      </c>
      <c r="O54" s="4" t="s">
        <v>9</v>
      </c>
      <c r="P54" s="4" t="s">
        <v>10</v>
      </c>
      <c r="Q54" s="4" t="s">
        <v>9</v>
      </c>
      <c r="R54" s="4" t="s">
        <v>8</v>
      </c>
      <c r="S54" s="4" t="s">
        <v>12</v>
      </c>
      <c r="T54" s="4" t="s">
        <v>6</v>
      </c>
      <c r="U54" s="4" t="s">
        <v>6</v>
      </c>
      <c r="V54" s="4" t="s">
        <v>6</v>
      </c>
      <c r="W54" s="4" t="s">
        <v>12</v>
      </c>
      <c r="X54" s="4" t="s">
        <v>9</v>
      </c>
      <c r="Y54" s="4" t="s">
        <v>9</v>
      </c>
      <c r="Z54" s="4" t="s">
        <v>10</v>
      </c>
      <c r="AA54" s="4" t="s">
        <v>10</v>
      </c>
      <c r="AB54" s="4" t="s">
        <v>8</v>
      </c>
      <c r="AC54" s="4" t="s">
        <v>10</v>
      </c>
      <c r="AD54" s="4" t="s">
        <v>6</v>
      </c>
      <c r="AE54" s="4" t="s">
        <v>8</v>
      </c>
      <c r="AF54" s="4" t="s">
        <v>9</v>
      </c>
      <c r="AG54" s="4" t="s">
        <v>10</v>
      </c>
      <c r="AH54" s="4" t="s">
        <v>6</v>
      </c>
      <c r="AI54" s="4" t="s">
        <v>6</v>
      </c>
      <c r="AJ54" s="4" t="s">
        <v>12</v>
      </c>
      <c r="AK54" s="4" t="s">
        <v>9</v>
      </c>
      <c r="AL54" s="4" t="s">
        <v>8</v>
      </c>
      <c r="AM54" s="4" t="s">
        <v>9</v>
      </c>
    </row>
    <row r="55" spans="1:40" x14ac:dyDescent="0.2">
      <c r="A55" t="s">
        <v>6</v>
      </c>
      <c r="B55" s="12">
        <v>934216</v>
      </c>
      <c r="C55" t="s">
        <v>45</v>
      </c>
      <c r="D55" s="12">
        <v>934216</v>
      </c>
      <c r="E55">
        <v>43957</v>
      </c>
      <c r="F55" t="s">
        <v>46</v>
      </c>
      <c r="G55" cm="1">
        <f t="array" ref="G55">SUMPRODUCT(--(J55:AM55=IF(A55="A",$K$58:$AN$58,IF(A55="B",$K$59:$AN$59,$K$60:$AN$60))))</f>
        <v>12</v>
      </c>
      <c r="H55" s="17">
        <f>G55*100/30</f>
        <v>40</v>
      </c>
      <c r="I55" s="22">
        <f t="shared" si="0"/>
        <v>-0.57081695129794363</v>
      </c>
      <c r="J55" s="4" t="s">
        <v>8</v>
      </c>
      <c r="K55" s="4" t="s">
        <v>10</v>
      </c>
      <c r="L55" s="4" t="s">
        <v>9</v>
      </c>
      <c r="M55" s="4" t="s">
        <v>6</v>
      </c>
      <c r="N55" s="4" t="s">
        <v>12</v>
      </c>
      <c r="O55" s="4" t="s">
        <v>8</v>
      </c>
      <c r="P55" s="4" t="s">
        <v>9</v>
      </c>
      <c r="Q55" s="4" t="s">
        <v>6</v>
      </c>
      <c r="R55" s="4" t="s">
        <v>9</v>
      </c>
      <c r="S55" s="4" t="s">
        <v>10</v>
      </c>
      <c r="T55" s="4" t="s">
        <v>12</v>
      </c>
      <c r="U55" s="4" t="s">
        <v>9</v>
      </c>
      <c r="V55" s="4" t="s">
        <v>6</v>
      </c>
      <c r="W55" s="4" t="s">
        <v>6</v>
      </c>
      <c r="X55" s="4" t="s">
        <v>8</v>
      </c>
      <c r="Y55" s="4" t="s">
        <v>9</v>
      </c>
      <c r="Z55" s="4" t="s">
        <v>10</v>
      </c>
      <c r="AA55" s="4" t="s">
        <v>9</v>
      </c>
      <c r="AB55" s="4" t="s">
        <v>6</v>
      </c>
      <c r="AC55" s="4" t="s">
        <v>6</v>
      </c>
      <c r="AD55" s="4" t="s">
        <v>10</v>
      </c>
      <c r="AE55" s="4" t="s">
        <v>6</v>
      </c>
      <c r="AF55" s="4" t="s">
        <v>10</v>
      </c>
      <c r="AG55" s="4" t="s">
        <v>10</v>
      </c>
      <c r="AH55" s="4" t="s">
        <v>6</v>
      </c>
      <c r="AI55" s="4" t="s">
        <v>6</v>
      </c>
      <c r="AJ55" s="4" t="s">
        <v>6</v>
      </c>
      <c r="AK55" s="4" t="s">
        <v>9</v>
      </c>
      <c r="AL55" s="4" t="s">
        <v>8</v>
      </c>
      <c r="AM55" s="4" t="s">
        <v>10</v>
      </c>
    </row>
    <row r="56" spans="1:40" x14ac:dyDescent="0.2">
      <c r="A56" t="s">
        <v>6</v>
      </c>
      <c r="B56" s="12">
        <v>997376</v>
      </c>
      <c r="C56" t="s">
        <v>103</v>
      </c>
      <c r="D56" s="12">
        <v>997376</v>
      </c>
      <c r="E56">
        <v>43958</v>
      </c>
      <c r="F56" t="s">
        <v>104</v>
      </c>
      <c r="G56" cm="1">
        <f t="array" ref="G56">SUMPRODUCT(--(J56:AM56=IF(A56="A",$K$58:$AN$58,IF(A56="B",$K$59:$AN$59,$K$60:$AN$60))))</f>
        <v>13</v>
      </c>
      <c r="H56" s="17">
        <f>G56*100/30</f>
        <v>43.333333333333336</v>
      </c>
      <c r="I56" s="22">
        <f t="shared" si="0"/>
        <v>-0.35187346312886919</v>
      </c>
      <c r="J56" s="4" t="s">
        <v>12</v>
      </c>
      <c r="K56" s="4" t="s">
        <v>6</v>
      </c>
      <c r="L56" s="4" t="s">
        <v>9</v>
      </c>
      <c r="M56" s="4" t="s">
        <v>8</v>
      </c>
      <c r="N56" s="4" t="s">
        <v>10</v>
      </c>
      <c r="O56" s="4" t="s">
        <v>10</v>
      </c>
      <c r="P56" s="4" t="s">
        <v>10</v>
      </c>
      <c r="Q56" s="4" t="s">
        <v>9</v>
      </c>
      <c r="R56" s="4" t="s">
        <v>9</v>
      </c>
      <c r="S56" s="4" t="s">
        <v>10</v>
      </c>
      <c r="T56" s="4" t="s">
        <v>6</v>
      </c>
      <c r="U56" s="4" t="s">
        <v>10</v>
      </c>
      <c r="V56" s="4" t="s">
        <v>6</v>
      </c>
      <c r="W56" s="4" t="s">
        <v>6</v>
      </c>
      <c r="X56" s="4" t="s">
        <v>8</v>
      </c>
      <c r="Y56" s="4" t="s">
        <v>10</v>
      </c>
      <c r="Z56" s="4" t="s">
        <v>9</v>
      </c>
      <c r="AA56" s="4" t="s">
        <v>10</v>
      </c>
      <c r="AB56" s="4" t="s">
        <v>8</v>
      </c>
      <c r="AC56" s="4" t="s">
        <v>6</v>
      </c>
      <c r="AD56" s="4" t="s">
        <v>9</v>
      </c>
      <c r="AE56" s="4" t="s">
        <v>10</v>
      </c>
      <c r="AF56" s="4" t="s">
        <v>10</v>
      </c>
      <c r="AG56" s="4" t="s">
        <v>10</v>
      </c>
      <c r="AH56" s="4" t="s">
        <v>9</v>
      </c>
      <c r="AI56" s="4" t="s">
        <v>8</v>
      </c>
      <c r="AJ56" s="4" t="s">
        <v>6</v>
      </c>
      <c r="AK56" s="4" t="s">
        <v>9</v>
      </c>
      <c r="AL56" s="4" t="s">
        <v>8</v>
      </c>
      <c r="AM56" s="4" t="s">
        <v>8</v>
      </c>
    </row>
    <row r="57" spans="1:40" x14ac:dyDescent="0.2">
      <c r="A57" t="s">
        <v>9</v>
      </c>
      <c r="B57" s="12">
        <v>754151</v>
      </c>
      <c r="C57" t="s">
        <v>79</v>
      </c>
      <c r="D57" s="12">
        <v>754151</v>
      </c>
      <c r="E57">
        <v>43958</v>
      </c>
      <c r="F57" t="s">
        <v>80</v>
      </c>
      <c r="G57" cm="1">
        <f t="array" ref="G57">SUMPRODUCT(--(J57:AM57=IF(A57="A",$K$58:$AN$58,IF(A57="B",$K$59:$AN$59,$K$60:$AN$60))))</f>
        <v>14</v>
      </c>
      <c r="H57" s="17">
        <f>G57*100/30</f>
        <v>46.666666666666664</v>
      </c>
      <c r="I57" s="22">
        <f t="shared" si="0"/>
        <v>-0.13292997495979522</v>
      </c>
      <c r="J57" s="4" t="s">
        <v>8</v>
      </c>
      <c r="K57" s="4" t="s">
        <v>12</v>
      </c>
      <c r="L57" s="4" t="s">
        <v>12</v>
      </c>
      <c r="M57" s="4" t="s">
        <v>8</v>
      </c>
      <c r="N57" s="4" t="s">
        <v>10</v>
      </c>
      <c r="O57" s="4" t="s">
        <v>9</v>
      </c>
      <c r="P57" s="4" t="s">
        <v>9</v>
      </c>
      <c r="Q57" s="4" t="s">
        <v>6</v>
      </c>
      <c r="R57" s="4" t="s">
        <v>9</v>
      </c>
      <c r="S57" s="4" t="s">
        <v>6</v>
      </c>
      <c r="T57" s="4" t="s">
        <v>12</v>
      </c>
      <c r="U57" s="4" t="s">
        <v>10</v>
      </c>
      <c r="V57" s="4" t="s">
        <v>9</v>
      </c>
      <c r="W57" s="4" t="s">
        <v>8</v>
      </c>
      <c r="X57" s="4" t="s">
        <v>10</v>
      </c>
      <c r="Y57" s="4" t="s">
        <v>9</v>
      </c>
      <c r="Z57" s="4" t="s">
        <v>10</v>
      </c>
      <c r="AA57" s="4" t="s">
        <v>6</v>
      </c>
      <c r="AB57" s="4" t="s">
        <v>10</v>
      </c>
      <c r="AC57" s="4" t="s">
        <v>8</v>
      </c>
      <c r="AD57" s="4" t="s">
        <v>6</v>
      </c>
      <c r="AE57" s="4" t="s">
        <v>9</v>
      </c>
      <c r="AF57" s="4" t="s">
        <v>10</v>
      </c>
      <c r="AG57" s="4" t="s">
        <v>9</v>
      </c>
      <c r="AH57" s="4" t="s">
        <v>10</v>
      </c>
      <c r="AI57" s="4" t="s">
        <v>9</v>
      </c>
      <c r="AJ57" s="4" t="s">
        <v>6</v>
      </c>
      <c r="AK57" s="4" t="s">
        <v>6</v>
      </c>
      <c r="AL57" s="4" t="s">
        <v>9</v>
      </c>
      <c r="AM57" s="4" t="s">
        <v>10</v>
      </c>
    </row>
    <row r="58" spans="1:40" x14ac:dyDescent="0.2">
      <c r="A58" t="s">
        <v>8</v>
      </c>
      <c r="H58" t="s">
        <v>184</v>
      </c>
      <c r="K58" s="4" t="s">
        <v>10</v>
      </c>
      <c r="L58" s="4" t="s">
        <v>6</v>
      </c>
      <c r="M58" s="4" t="s">
        <v>9</v>
      </c>
      <c r="N58" s="4" t="s">
        <v>10</v>
      </c>
      <c r="O58" s="4" t="s">
        <v>8</v>
      </c>
      <c r="P58" s="4" t="s">
        <v>10</v>
      </c>
      <c r="Q58" s="4" t="s">
        <v>9</v>
      </c>
      <c r="R58" s="4" t="s">
        <v>9</v>
      </c>
      <c r="S58" s="4" t="s">
        <v>6</v>
      </c>
      <c r="T58" s="4" t="s">
        <v>6</v>
      </c>
      <c r="U58" s="4" t="s">
        <v>10</v>
      </c>
      <c r="V58" s="4" t="s">
        <v>8</v>
      </c>
      <c r="W58" s="4" t="s">
        <v>10</v>
      </c>
      <c r="X58" s="4" t="s">
        <v>6</v>
      </c>
      <c r="Y58" s="4" t="s">
        <v>6</v>
      </c>
      <c r="Z58" s="4" t="s">
        <v>9</v>
      </c>
      <c r="AA58" s="4" t="s">
        <v>10</v>
      </c>
      <c r="AB58" s="4" t="s">
        <v>10</v>
      </c>
      <c r="AC58" s="4" t="s">
        <v>6</v>
      </c>
      <c r="AD58" s="4" t="s">
        <v>9</v>
      </c>
      <c r="AE58" s="4" t="s">
        <v>10</v>
      </c>
      <c r="AF58" s="4" t="s">
        <v>9</v>
      </c>
      <c r="AG58" s="4" t="s">
        <v>9</v>
      </c>
      <c r="AH58" s="4" t="s">
        <v>10</v>
      </c>
      <c r="AI58" s="4" t="s">
        <v>6</v>
      </c>
      <c r="AJ58" s="4" t="s">
        <v>6</v>
      </c>
      <c r="AK58" s="4" t="s">
        <v>6</v>
      </c>
      <c r="AL58" s="4" t="s">
        <v>9</v>
      </c>
      <c r="AM58" s="4" t="s">
        <v>8</v>
      </c>
      <c r="AN58" s="4" t="s">
        <v>9</v>
      </c>
    </row>
    <row r="59" spans="1:40" x14ac:dyDescent="0.2">
      <c r="A59" t="s">
        <v>6</v>
      </c>
      <c r="E59">
        <f>COUNTA(E2:E57)</f>
        <v>56</v>
      </c>
      <c r="H59" t="s">
        <v>185</v>
      </c>
      <c r="K59" s="4" t="s">
        <v>6</v>
      </c>
      <c r="L59" s="4" t="s">
        <v>9</v>
      </c>
      <c r="M59" s="4" t="s">
        <v>10</v>
      </c>
      <c r="N59" s="4" t="s">
        <v>8</v>
      </c>
      <c r="O59" s="4" t="s">
        <v>10</v>
      </c>
      <c r="P59" s="4" t="s">
        <v>10</v>
      </c>
      <c r="Q59" s="4" t="s">
        <v>9</v>
      </c>
      <c r="R59" s="4" t="s">
        <v>9</v>
      </c>
      <c r="S59" s="4" t="s">
        <v>6</v>
      </c>
      <c r="T59" s="4" t="s">
        <v>10</v>
      </c>
      <c r="U59" s="4" t="s">
        <v>6</v>
      </c>
      <c r="V59" s="4" t="s">
        <v>10</v>
      </c>
      <c r="W59" s="4" t="s">
        <v>8</v>
      </c>
      <c r="X59" s="4" t="s">
        <v>6</v>
      </c>
      <c r="Y59" s="4" t="s">
        <v>6</v>
      </c>
      <c r="Z59" s="4" t="s">
        <v>9</v>
      </c>
      <c r="AA59" s="4" t="s">
        <v>10</v>
      </c>
      <c r="AB59" s="4" t="s">
        <v>10</v>
      </c>
      <c r="AC59" s="4" t="s">
        <v>6</v>
      </c>
      <c r="AD59" s="4" t="s">
        <v>9</v>
      </c>
      <c r="AE59" s="4" t="s">
        <v>10</v>
      </c>
      <c r="AF59" s="4" t="s">
        <v>10</v>
      </c>
      <c r="AG59" s="4" t="s">
        <v>9</v>
      </c>
      <c r="AH59" s="4" t="s">
        <v>9</v>
      </c>
      <c r="AI59" s="4" t="s">
        <v>6</v>
      </c>
      <c r="AJ59" s="4" t="s">
        <v>6</v>
      </c>
      <c r="AK59" s="4" t="s">
        <v>6</v>
      </c>
      <c r="AL59" s="4" t="s">
        <v>9</v>
      </c>
      <c r="AM59" s="4" t="s">
        <v>8</v>
      </c>
      <c r="AN59" s="4" t="s">
        <v>9</v>
      </c>
    </row>
    <row r="60" spans="1:40" x14ac:dyDescent="0.2">
      <c r="A60" t="s">
        <v>9</v>
      </c>
      <c r="C60" s="2"/>
      <c r="H60" t="s">
        <v>186</v>
      </c>
      <c r="K60" s="4" t="s">
        <v>6</v>
      </c>
      <c r="L60" s="4" t="s">
        <v>9</v>
      </c>
      <c r="M60" s="4" t="s">
        <v>10</v>
      </c>
      <c r="N60" s="4" t="s">
        <v>10</v>
      </c>
      <c r="O60" s="4" t="s">
        <v>9</v>
      </c>
      <c r="P60" s="4" t="s">
        <v>10</v>
      </c>
      <c r="Q60" s="4" t="s">
        <v>9</v>
      </c>
      <c r="R60" s="4" t="s">
        <v>6</v>
      </c>
      <c r="S60" s="4" t="s">
        <v>6</v>
      </c>
      <c r="T60" s="4" t="s">
        <v>8</v>
      </c>
      <c r="U60" s="4" t="s">
        <v>8</v>
      </c>
      <c r="V60" s="4" t="s">
        <v>10</v>
      </c>
      <c r="W60" s="4" t="s">
        <v>6</v>
      </c>
      <c r="X60" s="4" t="s">
        <v>6</v>
      </c>
      <c r="Y60" s="4" t="s">
        <v>10</v>
      </c>
      <c r="Z60" s="4" t="s">
        <v>9</v>
      </c>
      <c r="AA60" s="4" t="s">
        <v>10</v>
      </c>
      <c r="AB60" s="4" t="s">
        <v>6</v>
      </c>
      <c r="AC60" s="4" t="s">
        <v>10</v>
      </c>
      <c r="AD60" s="4" t="s">
        <v>6</v>
      </c>
      <c r="AE60" s="4" t="s">
        <v>9</v>
      </c>
      <c r="AF60" s="4" t="s">
        <v>10</v>
      </c>
      <c r="AG60" s="4" t="s">
        <v>9</v>
      </c>
      <c r="AH60" s="4" t="s">
        <v>9</v>
      </c>
      <c r="AI60" s="4" t="s">
        <v>10</v>
      </c>
      <c r="AJ60" s="4" t="s">
        <v>9</v>
      </c>
      <c r="AK60" s="4" t="s">
        <v>6</v>
      </c>
      <c r="AL60" s="4" t="s">
        <v>6</v>
      </c>
      <c r="AM60" s="4" t="s">
        <v>9</v>
      </c>
      <c r="AN60" s="4" t="s">
        <v>8</v>
      </c>
    </row>
    <row r="61" spans="1:40" x14ac:dyDescent="0.2"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40" x14ac:dyDescent="0.2">
      <c r="A62" t="s">
        <v>8</v>
      </c>
      <c r="H62" s="10" t="s">
        <v>187</v>
      </c>
      <c r="I62" s="10"/>
      <c r="K62" s="4">
        <v>1</v>
      </c>
      <c r="L62" s="4">
        <v>2</v>
      </c>
      <c r="M62" s="4">
        <v>3</v>
      </c>
      <c r="N62" s="4">
        <v>4</v>
      </c>
      <c r="O62" s="4">
        <v>5</v>
      </c>
      <c r="P62" s="4">
        <v>6</v>
      </c>
      <c r="Q62" s="4">
        <v>7</v>
      </c>
      <c r="R62" s="4">
        <v>8</v>
      </c>
      <c r="S62" s="4">
        <v>9</v>
      </c>
      <c r="T62" s="4">
        <v>10</v>
      </c>
      <c r="U62" s="4">
        <v>11</v>
      </c>
      <c r="V62" s="4">
        <v>12</v>
      </c>
      <c r="W62" s="4">
        <v>13</v>
      </c>
      <c r="X62" s="4">
        <v>14</v>
      </c>
      <c r="Y62" s="4">
        <v>15</v>
      </c>
      <c r="Z62" s="4">
        <v>16</v>
      </c>
      <c r="AA62" s="4">
        <v>17</v>
      </c>
      <c r="AB62" s="4">
        <v>18</v>
      </c>
      <c r="AC62" s="4">
        <v>19</v>
      </c>
      <c r="AD62" s="4">
        <v>20</v>
      </c>
      <c r="AE62" s="4">
        <v>21</v>
      </c>
      <c r="AF62" s="4">
        <v>22</v>
      </c>
      <c r="AG62" s="4">
        <v>23</v>
      </c>
      <c r="AH62" s="4">
        <v>24</v>
      </c>
      <c r="AI62" s="4">
        <v>25</v>
      </c>
      <c r="AJ62" s="4">
        <v>26</v>
      </c>
      <c r="AK62" s="4">
        <v>27</v>
      </c>
      <c r="AL62" s="4">
        <v>28</v>
      </c>
      <c r="AM62" s="4">
        <v>29</v>
      </c>
      <c r="AN62" s="4">
        <v>30</v>
      </c>
    </row>
    <row r="63" spans="1:40" x14ac:dyDescent="0.2">
      <c r="A63" t="s">
        <v>6</v>
      </c>
      <c r="H63" s="10" t="s">
        <v>187</v>
      </c>
      <c r="I63" s="10"/>
      <c r="K63" s="4">
        <v>2</v>
      </c>
      <c r="L63" s="4">
        <v>3</v>
      </c>
      <c r="M63" s="4">
        <v>4</v>
      </c>
      <c r="N63" s="4">
        <v>5</v>
      </c>
      <c r="O63" s="4">
        <v>6</v>
      </c>
      <c r="P63" s="4">
        <v>1</v>
      </c>
      <c r="Q63" s="4">
        <v>7</v>
      </c>
      <c r="R63" s="4">
        <v>8</v>
      </c>
      <c r="S63" s="4">
        <v>10</v>
      </c>
      <c r="T63" s="4">
        <v>13</v>
      </c>
      <c r="U63" s="4">
        <v>9</v>
      </c>
      <c r="V63" s="4">
        <v>11</v>
      </c>
      <c r="W63" s="4">
        <v>12</v>
      </c>
      <c r="X63" s="4">
        <v>14</v>
      </c>
      <c r="Y63" s="4">
        <v>15</v>
      </c>
      <c r="Z63" s="4">
        <v>16</v>
      </c>
      <c r="AA63" s="4">
        <v>17</v>
      </c>
      <c r="AB63" s="4">
        <v>19</v>
      </c>
      <c r="AC63" s="4">
        <v>20</v>
      </c>
      <c r="AD63" s="4">
        <v>21</v>
      </c>
      <c r="AE63" s="4">
        <v>22</v>
      </c>
      <c r="AF63" s="4">
        <v>24</v>
      </c>
      <c r="AG63" s="4">
        <v>23</v>
      </c>
      <c r="AH63" s="4">
        <v>25</v>
      </c>
      <c r="AI63" s="4">
        <v>27</v>
      </c>
      <c r="AJ63" s="4">
        <v>28</v>
      </c>
      <c r="AK63" s="4">
        <v>18</v>
      </c>
      <c r="AL63" s="4">
        <v>29</v>
      </c>
      <c r="AM63" s="4">
        <v>30</v>
      </c>
      <c r="AN63" s="4">
        <v>26</v>
      </c>
    </row>
    <row r="64" spans="1:40" x14ac:dyDescent="0.2">
      <c r="A64" t="s">
        <v>9</v>
      </c>
      <c r="H64" s="10" t="s">
        <v>187</v>
      </c>
      <c r="I64" s="10"/>
      <c r="K64" s="4">
        <v>2</v>
      </c>
      <c r="L64" s="4">
        <v>3</v>
      </c>
      <c r="M64" s="4">
        <v>4</v>
      </c>
      <c r="N64" s="4">
        <v>6</v>
      </c>
      <c r="O64" s="4">
        <v>7</v>
      </c>
      <c r="P64" s="4">
        <v>1</v>
      </c>
      <c r="Q64" s="4">
        <v>8</v>
      </c>
      <c r="R64" s="4">
        <v>9</v>
      </c>
      <c r="S64" s="4">
        <v>10</v>
      </c>
      <c r="T64" s="4">
        <v>5</v>
      </c>
      <c r="U64" s="4">
        <v>12</v>
      </c>
      <c r="V64" s="4">
        <v>13</v>
      </c>
      <c r="W64" s="4">
        <v>14</v>
      </c>
      <c r="X64" s="4">
        <v>15</v>
      </c>
      <c r="Y64" s="4">
        <v>11</v>
      </c>
      <c r="Z64" s="4">
        <v>16</v>
      </c>
      <c r="AA64" s="4">
        <v>17</v>
      </c>
      <c r="AB64" s="4">
        <v>18</v>
      </c>
      <c r="AC64" s="4">
        <v>19</v>
      </c>
      <c r="AD64" s="4">
        <v>20</v>
      </c>
      <c r="AE64" s="4">
        <v>21</v>
      </c>
      <c r="AF64" s="4">
        <v>22</v>
      </c>
      <c r="AG64" s="4">
        <v>23</v>
      </c>
      <c r="AH64" s="4">
        <v>25</v>
      </c>
      <c r="AI64" s="4">
        <v>24</v>
      </c>
      <c r="AJ64" s="4">
        <v>26</v>
      </c>
      <c r="AK64" s="4">
        <v>27</v>
      </c>
      <c r="AL64" s="4">
        <v>28</v>
      </c>
      <c r="AM64" s="4">
        <v>29</v>
      </c>
      <c r="AN64" s="4">
        <v>30</v>
      </c>
    </row>
    <row r="68" spans="1:40" x14ac:dyDescent="0.2">
      <c r="A68" t="s">
        <v>0</v>
      </c>
      <c r="B68" s="12" t="s">
        <v>1</v>
      </c>
      <c r="C68" t="s">
        <v>2</v>
      </c>
      <c r="D68" s="12" t="s">
        <v>3</v>
      </c>
      <c r="E68" t="s">
        <v>4</v>
      </c>
      <c r="G68" t="s">
        <v>5</v>
      </c>
      <c r="H68" t="s">
        <v>125</v>
      </c>
      <c r="K68" s="4" t="s">
        <v>127</v>
      </c>
      <c r="L68" s="4" t="s">
        <v>128</v>
      </c>
      <c r="M68" s="4" t="s">
        <v>129</v>
      </c>
      <c r="N68" s="4" t="s">
        <v>130</v>
      </c>
      <c r="O68" s="4" t="s">
        <v>131</v>
      </c>
      <c r="P68" s="4" t="s">
        <v>132</v>
      </c>
      <c r="Q68" s="4" t="s">
        <v>133</v>
      </c>
      <c r="R68" s="4" t="s">
        <v>134</v>
      </c>
      <c r="S68" s="4" t="s">
        <v>135</v>
      </c>
      <c r="T68" s="4" t="s">
        <v>136</v>
      </c>
      <c r="U68" s="4" t="s">
        <v>137</v>
      </c>
      <c r="V68" s="4" t="s">
        <v>138</v>
      </c>
      <c r="W68" s="4" t="s">
        <v>139</v>
      </c>
      <c r="X68" s="4" t="s">
        <v>140</v>
      </c>
      <c r="Y68" s="4" t="s">
        <v>141</v>
      </c>
      <c r="Z68" s="4" t="s">
        <v>142</v>
      </c>
      <c r="AA68" s="4" t="s">
        <v>143</v>
      </c>
      <c r="AB68" s="4" t="s">
        <v>144</v>
      </c>
      <c r="AC68" s="4" t="s">
        <v>145</v>
      </c>
      <c r="AD68" s="4" t="s">
        <v>146</v>
      </c>
      <c r="AE68" s="4" t="s">
        <v>147</v>
      </c>
      <c r="AF68" s="4" t="s">
        <v>148</v>
      </c>
      <c r="AG68" s="4" t="s">
        <v>149</v>
      </c>
      <c r="AH68" s="4" t="s">
        <v>150</v>
      </c>
      <c r="AI68" s="4" t="s">
        <v>151</v>
      </c>
      <c r="AJ68" s="4" t="s">
        <v>152</v>
      </c>
      <c r="AK68" s="4" t="s">
        <v>153</v>
      </c>
      <c r="AL68" s="4" t="s">
        <v>154</v>
      </c>
      <c r="AM68" s="4" t="s">
        <v>155</v>
      </c>
      <c r="AN68" s="4" t="s">
        <v>156</v>
      </c>
    </row>
    <row r="69" spans="1:40" x14ac:dyDescent="0.2">
      <c r="A69" t="s">
        <v>8</v>
      </c>
      <c r="B69" s="12">
        <v>574404</v>
      </c>
      <c r="C69" t="s">
        <v>75</v>
      </c>
      <c r="D69" s="12">
        <v>574404</v>
      </c>
      <c r="E69">
        <v>43958</v>
      </c>
      <c r="F69" t="s">
        <v>76</v>
      </c>
      <c r="G69" t="s">
        <v>7</v>
      </c>
      <c r="H69">
        <v>13</v>
      </c>
      <c r="K69" s="4" t="s">
        <v>9</v>
      </c>
      <c r="L69" s="4" t="s">
        <v>10</v>
      </c>
      <c r="M69" s="4" t="s">
        <v>9</v>
      </c>
      <c r="N69" s="4" t="s">
        <v>8</v>
      </c>
      <c r="O69" s="4" t="s">
        <v>6</v>
      </c>
      <c r="P69" s="4" t="s">
        <v>8</v>
      </c>
      <c r="Q69" s="4" t="s">
        <v>10</v>
      </c>
      <c r="R69" s="4" t="s">
        <v>9</v>
      </c>
      <c r="S69" s="4" t="s">
        <v>6</v>
      </c>
      <c r="T69" s="4" t="s">
        <v>6</v>
      </c>
      <c r="U69" s="4" t="s">
        <v>9</v>
      </c>
      <c r="V69" s="4" t="s">
        <v>6</v>
      </c>
      <c r="W69" s="4" t="s">
        <v>9</v>
      </c>
      <c r="X69" s="4" t="s">
        <v>6</v>
      </c>
      <c r="Y69" s="4" t="s">
        <v>8</v>
      </c>
      <c r="Z69" s="4" t="s">
        <v>10</v>
      </c>
      <c r="AA69" s="4" t="s">
        <v>10</v>
      </c>
      <c r="AB69" s="4" t="s">
        <v>12</v>
      </c>
      <c r="AC69" s="4" t="s">
        <v>6</v>
      </c>
      <c r="AD69" s="4" t="s">
        <v>9</v>
      </c>
      <c r="AE69" s="4" t="s">
        <v>9</v>
      </c>
      <c r="AF69" s="4" t="s">
        <v>12</v>
      </c>
      <c r="AG69" s="4" t="s">
        <v>9</v>
      </c>
      <c r="AH69" s="4" t="s">
        <v>10</v>
      </c>
      <c r="AI69" s="4" t="s">
        <v>12</v>
      </c>
      <c r="AJ69" s="4" t="s">
        <v>6</v>
      </c>
      <c r="AK69" s="4" t="s">
        <v>6</v>
      </c>
      <c r="AL69" s="4" t="s">
        <v>9</v>
      </c>
      <c r="AM69" s="4" t="s">
        <v>10</v>
      </c>
      <c r="AN69" s="4" t="s">
        <v>6</v>
      </c>
    </row>
    <row r="70" spans="1:40" x14ac:dyDescent="0.2">
      <c r="A70" t="s">
        <v>8</v>
      </c>
      <c r="B70" s="12">
        <v>737921</v>
      </c>
      <c r="C70" t="s">
        <v>25</v>
      </c>
      <c r="D70" s="12">
        <v>737921</v>
      </c>
      <c r="E70">
        <v>43957</v>
      </c>
      <c r="F70" t="s">
        <v>26</v>
      </c>
      <c r="G70" t="s">
        <v>7</v>
      </c>
      <c r="H70">
        <v>6</v>
      </c>
      <c r="K70" s="4" t="s">
        <v>8</v>
      </c>
      <c r="L70" s="4" t="s">
        <v>9</v>
      </c>
      <c r="M70" s="4" t="s">
        <v>10</v>
      </c>
      <c r="N70" s="4" t="s">
        <v>6</v>
      </c>
      <c r="O70" s="4" t="s">
        <v>12</v>
      </c>
      <c r="P70" s="4" t="s">
        <v>8</v>
      </c>
      <c r="Q70" s="4" t="s">
        <v>6</v>
      </c>
      <c r="R70" s="4" t="s">
        <v>10</v>
      </c>
      <c r="S70" s="4" t="s">
        <v>12</v>
      </c>
      <c r="T70" s="4" t="s">
        <v>10</v>
      </c>
      <c r="U70" s="4" t="s">
        <v>6</v>
      </c>
      <c r="V70" s="4" t="s">
        <v>8</v>
      </c>
      <c r="W70" s="4" t="s">
        <v>6</v>
      </c>
      <c r="X70" s="4" t="s">
        <v>10</v>
      </c>
      <c r="Y70" s="4" t="s">
        <v>8</v>
      </c>
      <c r="Z70" s="4" t="s">
        <v>10</v>
      </c>
      <c r="AA70" s="4" t="s">
        <v>10</v>
      </c>
      <c r="AB70" s="4" t="s">
        <v>8</v>
      </c>
      <c r="AC70" s="4" t="s">
        <v>8</v>
      </c>
      <c r="AD70" s="4" t="s">
        <v>9</v>
      </c>
      <c r="AE70" s="4" t="s">
        <v>9</v>
      </c>
      <c r="AF70" s="4" t="s">
        <v>12</v>
      </c>
      <c r="AG70" s="4" t="s">
        <v>10</v>
      </c>
      <c r="AH70" s="4" t="s">
        <v>9</v>
      </c>
      <c r="AI70" s="4" t="s">
        <v>6</v>
      </c>
      <c r="AJ70" s="4" t="s">
        <v>10</v>
      </c>
      <c r="AK70" s="4" t="s">
        <v>8</v>
      </c>
      <c r="AL70" s="4" t="s">
        <v>9</v>
      </c>
      <c r="AM70" s="4" t="s">
        <v>8</v>
      </c>
      <c r="AN70" s="4" t="s">
        <v>10</v>
      </c>
    </row>
    <row r="71" spans="1:40" x14ac:dyDescent="0.2">
      <c r="A71" t="s">
        <v>8</v>
      </c>
      <c r="B71" s="12">
        <v>775232</v>
      </c>
      <c r="C71" t="s">
        <v>27</v>
      </c>
      <c r="D71" s="12">
        <v>775232</v>
      </c>
      <c r="E71">
        <v>43957</v>
      </c>
      <c r="F71" t="s">
        <v>28</v>
      </c>
      <c r="G71" t="s">
        <v>7</v>
      </c>
      <c r="H71">
        <v>11</v>
      </c>
      <c r="K71" s="4" t="s">
        <v>6</v>
      </c>
      <c r="L71" s="4" t="s">
        <v>12</v>
      </c>
      <c r="M71" s="4" t="s">
        <v>10</v>
      </c>
      <c r="N71" s="4" t="s">
        <v>6</v>
      </c>
      <c r="O71" s="4" t="s">
        <v>9</v>
      </c>
      <c r="P71" s="4" t="s">
        <v>9</v>
      </c>
      <c r="Q71" s="4" t="s">
        <v>10</v>
      </c>
      <c r="R71" s="4" t="s">
        <v>9</v>
      </c>
      <c r="S71" s="4" t="s">
        <v>8</v>
      </c>
      <c r="T71" s="4" t="s">
        <v>12</v>
      </c>
      <c r="U71" s="4" t="s">
        <v>6</v>
      </c>
      <c r="V71" s="4" t="s">
        <v>6</v>
      </c>
      <c r="W71" s="4" t="s">
        <v>6</v>
      </c>
      <c r="X71" s="4" t="s">
        <v>12</v>
      </c>
      <c r="Y71" s="4" t="s">
        <v>9</v>
      </c>
      <c r="Z71" s="4" t="s">
        <v>9</v>
      </c>
      <c r="AA71" s="4" t="s">
        <v>10</v>
      </c>
      <c r="AB71" s="4" t="s">
        <v>10</v>
      </c>
      <c r="AC71" s="4" t="s">
        <v>8</v>
      </c>
      <c r="AD71" s="4" t="s">
        <v>10</v>
      </c>
      <c r="AE71" s="4" t="s">
        <v>6</v>
      </c>
      <c r="AF71" s="4" t="s">
        <v>8</v>
      </c>
      <c r="AG71" s="4" t="s">
        <v>9</v>
      </c>
      <c r="AH71" s="4" t="s">
        <v>10</v>
      </c>
      <c r="AI71" s="4" t="s">
        <v>6</v>
      </c>
      <c r="AJ71" s="4" t="s">
        <v>6</v>
      </c>
      <c r="AK71" s="4" t="s">
        <v>12</v>
      </c>
      <c r="AL71" s="4" t="s">
        <v>9</v>
      </c>
      <c r="AM71" s="4" t="s">
        <v>8</v>
      </c>
      <c r="AN71" s="4" t="s">
        <v>9</v>
      </c>
    </row>
    <row r="72" spans="1:40" x14ac:dyDescent="0.2">
      <c r="A72" t="s">
        <v>8</v>
      </c>
      <c r="B72" s="12">
        <v>792916</v>
      </c>
      <c r="C72" t="s">
        <v>85</v>
      </c>
      <c r="D72" s="12">
        <v>792916</v>
      </c>
      <c r="E72">
        <v>43958</v>
      </c>
      <c r="F72" t="s">
        <v>86</v>
      </c>
      <c r="G72" t="s">
        <v>7</v>
      </c>
      <c r="H72">
        <v>12</v>
      </c>
      <c r="K72" s="4" t="s">
        <v>6</v>
      </c>
      <c r="L72" s="4" t="s">
        <v>8</v>
      </c>
      <c r="M72" s="4" t="s">
        <v>6</v>
      </c>
      <c r="N72" s="4" t="s">
        <v>8</v>
      </c>
      <c r="O72" s="4" t="s">
        <v>12</v>
      </c>
      <c r="P72" s="4" t="s">
        <v>9</v>
      </c>
      <c r="Q72" s="4" t="s">
        <v>10</v>
      </c>
      <c r="R72" s="4" t="s">
        <v>12</v>
      </c>
      <c r="S72" s="4" t="s">
        <v>6</v>
      </c>
      <c r="T72" s="4" t="s">
        <v>6</v>
      </c>
      <c r="U72" s="4" t="s">
        <v>10</v>
      </c>
      <c r="V72" s="4" t="s">
        <v>6</v>
      </c>
      <c r="W72" s="4" t="s">
        <v>6</v>
      </c>
      <c r="X72" s="4" t="s">
        <v>6</v>
      </c>
      <c r="Y72" s="4" t="s">
        <v>6</v>
      </c>
      <c r="Z72" s="4" t="s">
        <v>8</v>
      </c>
      <c r="AA72" s="4" t="s">
        <v>10</v>
      </c>
      <c r="AB72" s="4" t="s">
        <v>6</v>
      </c>
      <c r="AC72" s="4" t="s">
        <v>6</v>
      </c>
      <c r="AD72" s="4" t="s">
        <v>6</v>
      </c>
      <c r="AE72" s="4" t="s">
        <v>9</v>
      </c>
      <c r="AF72" s="4" t="s">
        <v>6</v>
      </c>
      <c r="AG72" s="4" t="s">
        <v>9</v>
      </c>
      <c r="AH72" s="4" t="s">
        <v>10</v>
      </c>
      <c r="AI72" s="4" t="s">
        <v>6</v>
      </c>
      <c r="AJ72" s="4" t="s">
        <v>6</v>
      </c>
      <c r="AK72" s="4" t="s">
        <v>9</v>
      </c>
      <c r="AL72" s="4" t="s">
        <v>9</v>
      </c>
      <c r="AM72" s="4" t="s">
        <v>6</v>
      </c>
      <c r="AN72" s="4" t="s">
        <v>8</v>
      </c>
    </row>
    <row r="73" spans="1:40" x14ac:dyDescent="0.2">
      <c r="A73" t="s">
        <v>8</v>
      </c>
      <c r="B73" s="12">
        <v>871988</v>
      </c>
      <c r="C73" t="s">
        <v>31</v>
      </c>
      <c r="D73" s="12">
        <v>871988</v>
      </c>
      <c r="E73">
        <v>43957</v>
      </c>
      <c r="F73" t="s">
        <v>32</v>
      </c>
      <c r="G73" t="s">
        <v>7</v>
      </c>
      <c r="H73">
        <v>7</v>
      </c>
      <c r="K73" s="4" t="s">
        <v>6</v>
      </c>
      <c r="L73" s="4" t="s">
        <v>6</v>
      </c>
      <c r="M73" s="4" t="s">
        <v>8</v>
      </c>
      <c r="N73" s="4" t="s">
        <v>8</v>
      </c>
      <c r="O73" s="4" t="s">
        <v>12</v>
      </c>
      <c r="P73" s="4" t="s">
        <v>8</v>
      </c>
      <c r="Q73" s="4" t="s">
        <v>10</v>
      </c>
      <c r="R73" s="4" t="s">
        <v>12</v>
      </c>
      <c r="S73" s="4" t="s">
        <v>6</v>
      </c>
      <c r="T73" s="4" t="s">
        <v>6</v>
      </c>
      <c r="U73" s="4" t="s">
        <v>9</v>
      </c>
      <c r="V73" s="4" t="s">
        <v>6</v>
      </c>
      <c r="W73" s="4" t="s">
        <v>9</v>
      </c>
      <c r="X73" s="4" t="s">
        <v>10</v>
      </c>
      <c r="Y73" s="4" t="s">
        <v>9</v>
      </c>
      <c r="Z73" s="4" t="s">
        <v>9</v>
      </c>
      <c r="AA73" s="4" t="s">
        <v>8</v>
      </c>
      <c r="AB73" s="4" t="s">
        <v>6</v>
      </c>
      <c r="AC73" s="4" t="s">
        <v>8</v>
      </c>
      <c r="AD73" s="4" t="s">
        <v>9</v>
      </c>
      <c r="AE73" s="4" t="s">
        <v>9</v>
      </c>
      <c r="AF73" s="4" t="s">
        <v>6</v>
      </c>
      <c r="AG73" s="4" t="s">
        <v>6</v>
      </c>
      <c r="AH73" s="4" t="s">
        <v>10</v>
      </c>
      <c r="AI73" s="4" t="s">
        <v>8</v>
      </c>
      <c r="AJ73" s="4" t="s">
        <v>9</v>
      </c>
      <c r="AK73" s="4" t="s">
        <v>12</v>
      </c>
      <c r="AL73" s="4" t="s">
        <v>9</v>
      </c>
      <c r="AM73" s="4" t="s">
        <v>6</v>
      </c>
      <c r="AN73" s="4" t="s">
        <v>10</v>
      </c>
    </row>
    <row r="74" spans="1:40" x14ac:dyDescent="0.2">
      <c r="A74" t="s">
        <v>8</v>
      </c>
      <c r="B74" s="12">
        <v>873290</v>
      </c>
      <c r="C74" t="s">
        <v>33</v>
      </c>
      <c r="D74" s="12">
        <v>873290</v>
      </c>
      <c r="E74">
        <v>43957</v>
      </c>
      <c r="F74" t="s">
        <v>34</v>
      </c>
      <c r="G74" t="s">
        <v>7</v>
      </c>
      <c r="H74">
        <v>13</v>
      </c>
      <c r="K74" s="4" t="s">
        <v>9</v>
      </c>
      <c r="L74" s="4" t="s">
        <v>12</v>
      </c>
      <c r="M74" s="4" t="s">
        <v>10</v>
      </c>
      <c r="N74" s="4" t="s">
        <v>10</v>
      </c>
      <c r="O74" s="4" t="s">
        <v>10</v>
      </c>
      <c r="P74" s="4" t="s">
        <v>8</v>
      </c>
      <c r="Q74" s="4" t="s">
        <v>8</v>
      </c>
      <c r="R74" s="4" t="s">
        <v>9</v>
      </c>
      <c r="S74" s="4" t="s">
        <v>6</v>
      </c>
      <c r="T74" s="4" t="s">
        <v>6</v>
      </c>
      <c r="U74" s="4" t="s">
        <v>9</v>
      </c>
      <c r="V74" s="4" t="s">
        <v>6</v>
      </c>
      <c r="W74" s="4" t="s">
        <v>9</v>
      </c>
      <c r="X74" s="4" t="s">
        <v>6</v>
      </c>
      <c r="Y74" s="4" t="s">
        <v>12</v>
      </c>
      <c r="Z74" s="4" t="s">
        <v>6</v>
      </c>
      <c r="AA74" s="4" t="s">
        <v>10</v>
      </c>
      <c r="AB74" s="4" t="s">
        <v>6</v>
      </c>
      <c r="AC74" s="4" t="s">
        <v>6</v>
      </c>
      <c r="AD74" s="4" t="s">
        <v>6</v>
      </c>
      <c r="AE74" s="4" t="s">
        <v>8</v>
      </c>
      <c r="AF74" s="4" t="s">
        <v>9</v>
      </c>
      <c r="AG74" s="4" t="s">
        <v>6</v>
      </c>
      <c r="AH74" s="4" t="s">
        <v>10</v>
      </c>
      <c r="AI74" s="4" t="s">
        <v>6</v>
      </c>
      <c r="AJ74" s="4" t="s">
        <v>9</v>
      </c>
      <c r="AK74" s="4" t="s">
        <v>6</v>
      </c>
      <c r="AL74" s="4" t="s">
        <v>9</v>
      </c>
      <c r="AM74" s="4" t="s">
        <v>8</v>
      </c>
      <c r="AN74" s="4" t="s">
        <v>6</v>
      </c>
    </row>
    <row r="75" spans="1:40" x14ac:dyDescent="0.2">
      <c r="A75" t="s">
        <v>8</v>
      </c>
      <c r="B75" s="12">
        <v>910945</v>
      </c>
      <c r="C75" t="s">
        <v>91</v>
      </c>
      <c r="D75" s="12">
        <v>910945</v>
      </c>
      <c r="E75">
        <v>43958</v>
      </c>
      <c r="F75" t="s">
        <v>92</v>
      </c>
      <c r="G75" t="s">
        <v>7</v>
      </c>
      <c r="H75">
        <v>15</v>
      </c>
      <c r="K75" s="4" t="s">
        <v>6</v>
      </c>
      <c r="L75" s="4" t="s">
        <v>12</v>
      </c>
      <c r="M75" s="4" t="s">
        <v>10</v>
      </c>
      <c r="N75" s="4" t="s">
        <v>8</v>
      </c>
      <c r="O75" s="4" t="s">
        <v>10</v>
      </c>
      <c r="P75" s="4" t="s">
        <v>8</v>
      </c>
      <c r="Q75" s="4" t="s">
        <v>9</v>
      </c>
      <c r="R75" s="4" t="s">
        <v>9</v>
      </c>
      <c r="S75" s="4" t="s">
        <v>6</v>
      </c>
      <c r="T75" s="4" t="s">
        <v>9</v>
      </c>
      <c r="U75" s="4" t="s">
        <v>10</v>
      </c>
      <c r="V75" s="4" t="s">
        <v>9</v>
      </c>
      <c r="W75" s="4" t="s">
        <v>10</v>
      </c>
      <c r="X75" s="4" t="s">
        <v>12</v>
      </c>
      <c r="Y75" s="4" t="s">
        <v>6</v>
      </c>
      <c r="Z75" s="4" t="s">
        <v>10</v>
      </c>
      <c r="AA75" s="4" t="s">
        <v>6</v>
      </c>
      <c r="AB75" s="4" t="s">
        <v>10</v>
      </c>
      <c r="AC75" s="4" t="s">
        <v>8</v>
      </c>
      <c r="AD75" s="4" t="s">
        <v>9</v>
      </c>
      <c r="AE75" s="4" t="s">
        <v>9</v>
      </c>
      <c r="AF75" s="4" t="s">
        <v>12</v>
      </c>
      <c r="AG75" s="4" t="s">
        <v>9</v>
      </c>
      <c r="AH75" s="4" t="s">
        <v>10</v>
      </c>
      <c r="AI75" s="4" t="s">
        <v>6</v>
      </c>
      <c r="AJ75" s="4" t="s">
        <v>6</v>
      </c>
      <c r="AK75" s="4" t="s">
        <v>9</v>
      </c>
      <c r="AL75" s="4" t="s">
        <v>9</v>
      </c>
      <c r="AM75" s="4" t="s">
        <v>8</v>
      </c>
      <c r="AN75" s="4" t="s">
        <v>9</v>
      </c>
    </row>
    <row r="76" spans="1:40" x14ac:dyDescent="0.2">
      <c r="A76" t="s">
        <v>8</v>
      </c>
      <c r="B76" s="12">
        <v>958268</v>
      </c>
      <c r="C76" t="s">
        <v>97</v>
      </c>
      <c r="D76" s="12">
        <v>958268</v>
      </c>
      <c r="E76">
        <v>43958</v>
      </c>
      <c r="F76" t="s">
        <v>98</v>
      </c>
      <c r="G76" t="s">
        <v>7</v>
      </c>
      <c r="H76">
        <v>17</v>
      </c>
      <c r="K76" s="4" t="s">
        <v>10</v>
      </c>
      <c r="L76" s="4" t="s">
        <v>9</v>
      </c>
      <c r="M76" s="4" t="s">
        <v>9</v>
      </c>
      <c r="N76" s="4" t="s">
        <v>10</v>
      </c>
      <c r="O76" s="4" t="s">
        <v>8</v>
      </c>
      <c r="P76" s="4" t="s">
        <v>8</v>
      </c>
      <c r="Q76" s="4" t="s">
        <v>10</v>
      </c>
      <c r="R76" s="4" t="s">
        <v>9</v>
      </c>
      <c r="S76" s="4" t="s">
        <v>9</v>
      </c>
      <c r="T76" s="4" t="s">
        <v>6</v>
      </c>
      <c r="U76" s="4" t="s">
        <v>9</v>
      </c>
      <c r="V76" s="4" t="s">
        <v>8</v>
      </c>
      <c r="W76" s="4" t="s">
        <v>10</v>
      </c>
      <c r="X76" s="4" t="s">
        <v>12</v>
      </c>
      <c r="Y76" s="4" t="s">
        <v>12</v>
      </c>
      <c r="Z76" s="4" t="s">
        <v>10</v>
      </c>
      <c r="AA76" s="4" t="s">
        <v>10</v>
      </c>
      <c r="AB76" s="4" t="s">
        <v>6</v>
      </c>
      <c r="AC76" s="4" t="s">
        <v>6</v>
      </c>
      <c r="AD76" s="4" t="s">
        <v>6</v>
      </c>
      <c r="AE76" s="4" t="s">
        <v>6</v>
      </c>
      <c r="AF76" s="4" t="s">
        <v>9</v>
      </c>
      <c r="AG76" s="4" t="s">
        <v>9</v>
      </c>
      <c r="AH76" s="4" t="s">
        <v>9</v>
      </c>
      <c r="AI76" s="4" t="s">
        <v>8</v>
      </c>
      <c r="AJ76" s="4" t="s">
        <v>6</v>
      </c>
      <c r="AK76" s="4" t="s">
        <v>6</v>
      </c>
      <c r="AL76" s="4" t="s">
        <v>9</v>
      </c>
      <c r="AM76" s="4" t="s">
        <v>8</v>
      </c>
      <c r="AN76" s="4" t="s">
        <v>9</v>
      </c>
    </row>
    <row r="77" spans="1:40" x14ac:dyDescent="0.2">
      <c r="A77" t="s">
        <v>8</v>
      </c>
      <c r="B77" s="12">
        <v>964444</v>
      </c>
      <c r="C77" t="s">
        <v>47</v>
      </c>
      <c r="D77" s="12">
        <v>964444</v>
      </c>
      <c r="E77">
        <v>43957</v>
      </c>
      <c r="F77" t="s">
        <v>48</v>
      </c>
      <c r="G77" t="s">
        <v>7</v>
      </c>
      <c r="H77">
        <v>14</v>
      </c>
      <c r="K77" s="4" t="s">
        <v>10</v>
      </c>
      <c r="L77" s="4" t="s">
        <v>8</v>
      </c>
      <c r="M77" s="4" t="s">
        <v>6</v>
      </c>
      <c r="N77" s="4" t="s">
        <v>6</v>
      </c>
      <c r="O77" s="4" t="s">
        <v>12</v>
      </c>
      <c r="P77" s="4" t="s">
        <v>12</v>
      </c>
      <c r="Q77" s="4" t="s">
        <v>6</v>
      </c>
      <c r="R77" s="4" t="s">
        <v>9</v>
      </c>
      <c r="S77" s="4" t="s">
        <v>9</v>
      </c>
      <c r="T77" s="4" t="s">
        <v>6</v>
      </c>
      <c r="U77" s="4" t="s">
        <v>12</v>
      </c>
      <c r="V77" s="4" t="s">
        <v>8</v>
      </c>
      <c r="W77" s="4" t="s">
        <v>9</v>
      </c>
      <c r="X77" s="4" t="s">
        <v>10</v>
      </c>
      <c r="Y77" s="4" t="s">
        <v>9</v>
      </c>
      <c r="Z77" s="4" t="s">
        <v>9</v>
      </c>
      <c r="AA77" s="4" t="s">
        <v>10</v>
      </c>
      <c r="AB77" s="4" t="s">
        <v>12</v>
      </c>
      <c r="AC77" s="4" t="s">
        <v>6</v>
      </c>
      <c r="AD77" s="4" t="s">
        <v>9</v>
      </c>
      <c r="AE77" s="4" t="s">
        <v>8</v>
      </c>
      <c r="AF77" s="4" t="s">
        <v>9</v>
      </c>
      <c r="AG77" s="4" t="s">
        <v>9</v>
      </c>
      <c r="AH77" s="4" t="s">
        <v>10</v>
      </c>
      <c r="AI77" s="4" t="s">
        <v>6</v>
      </c>
      <c r="AJ77" s="4" t="s">
        <v>6</v>
      </c>
      <c r="AK77" s="4" t="s">
        <v>8</v>
      </c>
      <c r="AL77" s="4" t="s">
        <v>9</v>
      </c>
      <c r="AM77" s="4" t="s">
        <v>12</v>
      </c>
      <c r="AN77" s="4" t="s">
        <v>8</v>
      </c>
    </row>
    <row r="78" spans="1:40" x14ac:dyDescent="0.2">
      <c r="A78" t="s">
        <v>8</v>
      </c>
      <c r="B78" s="12">
        <v>977589</v>
      </c>
      <c r="C78" t="s">
        <v>99</v>
      </c>
      <c r="D78" s="12">
        <v>977589</v>
      </c>
      <c r="E78">
        <v>43958</v>
      </c>
      <c r="F78" t="s">
        <v>100</v>
      </c>
      <c r="G78" t="s">
        <v>7</v>
      </c>
      <c r="H78">
        <v>16</v>
      </c>
      <c r="K78" s="4" t="s">
        <v>10</v>
      </c>
      <c r="L78" s="4" t="s">
        <v>6</v>
      </c>
      <c r="M78" s="4" t="s">
        <v>9</v>
      </c>
      <c r="N78" s="4" t="s">
        <v>10</v>
      </c>
      <c r="O78" s="4" t="s">
        <v>9</v>
      </c>
      <c r="P78" s="4" t="s">
        <v>6</v>
      </c>
      <c r="Q78" s="4" t="s">
        <v>10</v>
      </c>
      <c r="R78" s="4" t="s">
        <v>9</v>
      </c>
      <c r="S78" s="4" t="s">
        <v>9</v>
      </c>
      <c r="T78" s="4" t="s">
        <v>6</v>
      </c>
      <c r="U78" s="4" t="s">
        <v>9</v>
      </c>
      <c r="V78" s="4" t="s">
        <v>8</v>
      </c>
      <c r="W78" s="4" t="s">
        <v>10</v>
      </c>
      <c r="X78" s="4" t="s">
        <v>12</v>
      </c>
      <c r="Y78" s="4" t="s">
        <v>8</v>
      </c>
      <c r="Z78" s="4" t="s">
        <v>6</v>
      </c>
      <c r="AA78" s="4" t="s">
        <v>10</v>
      </c>
      <c r="AB78" s="4" t="s">
        <v>6</v>
      </c>
      <c r="AC78" s="4" t="s">
        <v>6</v>
      </c>
      <c r="AD78" s="4" t="s">
        <v>9</v>
      </c>
      <c r="AE78" s="4" t="s">
        <v>9</v>
      </c>
      <c r="AF78" s="4" t="s">
        <v>6</v>
      </c>
      <c r="AG78" s="4" t="s">
        <v>6</v>
      </c>
      <c r="AH78" s="4" t="s">
        <v>10</v>
      </c>
      <c r="AI78" s="4" t="s">
        <v>12</v>
      </c>
      <c r="AJ78" s="4" t="s">
        <v>9</v>
      </c>
      <c r="AK78" s="4" t="s">
        <v>6</v>
      </c>
      <c r="AL78" s="4" t="s">
        <v>9</v>
      </c>
      <c r="AM78" s="4" t="s">
        <v>8</v>
      </c>
      <c r="AN78" s="4" t="s">
        <v>9</v>
      </c>
    </row>
    <row r="79" spans="1:40" x14ac:dyDescent="0.2">
      <c r="A79" t="s">
        <v>8</v>
      </c>
      <c r="B79" s="12">
        <v>982244</v>
      </c>
      <c r="C79" t="s">
        <v>71</v>
      </c>
      <c r="D79" s="12">
        <v>982244</v>
      </c>
      <c r="E79">
        <v>43958</v>
      </c>
      <c r="F79" t="s">
        <v>72</v>
      </c>
      <c r="G79" t="s">
        <v>7</v>
      </c>
      <c r="H79">
        <v>14</v>
      </c>
      <c r="K79" s="4" t="s">
        <v>10</v>
      </c>
      <c r="L79" s="4" t="s">
        <v>12</v>
      </c>
      <c r="M79" s="4" t="s">
        <v>10</v>
      </c>
      <c r="N79" s="4" t="s">
        <v>10</v>
      </c>
      <c r="O79" s="4" t="s">
        <v>8</v>
      </c>
      <c r="P79" s="4" t="s">
        <v>8</v>
      </c>
      <c r="Q79" s="4" t="s">
        <v>10</v>
      </c>
      <c r="R79" s="4" t="s">
        <v>9</v>
      </c>
      <c r="S79" s="4" t="s">
        <v>6</v>
      </c>
      <c r="T79" s="4" t="s">
        <v>9</v>
      </c>
      <c r="U79" s="4" t="s">
        <v>10</v>
      </c>
      <c r="V79" s="4" t="s">
        <v>10</v>
      </c>
      <c r="W79" s="4" t="s">
        <v>9</v>
      </c>
      <c r="X79" s="4" t="s">
        <v>6</v>
      </c>
      <c r="Y79" s="4" t="s">
        <v>9</v>
      </c>
      <c r="Z79" s="4" t="s">
        <v>10</v>
      </c>
      <c r="AA79" s="4" t="s">
        <v>10</v>
      </c>
      <c r="AB79" s="4" t="s">
        <v>6</v>
      </c>
      <c r="AC79" s="4" t="s">
        <v>8</v>
      </c>
      <c r="AD79" s="4" t="s">
        <v>9</v>
      </c>
      <c r="AE79" s="4" t="s">
        <v>10</v>
      </c>
      <c r="AF79" s="4" t="s">
        <v>8</v>
      </c>
      <c r="AG79" s="4" t="s">
        <v>8</v>
      </c>
      <c r="AH79" s="4" t="s">
        <v>10</v>
      </c>
      <c r="AI79" s="4" t="s">
        <v>9</v>
      </c>
      <c r="AJ79" s="4" t="s">
        <v>6</v>
      </c>
      <c r="AK79" s="4" t="s">
        <v>6</v>
      </c>
      <c r="AL79" s="4" t="s">
        <v>9</v>
      </c>
      <c r="AM79" s="4" t="s">
        <v>10</v>
      </c>
      <c r="AN79" s="4" t="s">
        <v>10</v>
      </c>
    </row>
    <row r="80" spans="1:40" x14ac:dyDescent="0.2">
      <c r="A80" t="s">
        <v>8</v>
      </c>
      <c r="B80" s="12">
        <v>994114</v>
      </c>
      <c r="C80" t="s">
        <v>51</v>
      </c>
      <c r="D80" s="12">
        <v>994114</v>
      </c>
      <c r="E80">
        <v>43957</v>
      </c>
      <c r="F80" t="s">
        <v>52</v>
      </c>
      <c r="G80" t="s">
        <v>7</v>
      </c>
      <c r="H80">
        <v>9</v>
      </c>
      <c r="K80" s="4" t="s">
        <v>12</v>
      </c>
      <c r="L80" s="4" t="s">
        <v>6</v>
      </c>
      <c r="M80" s="4" t="s">
        <v>10</v>
      </c>
      <c r="N80" s="4" t="s">
        <v>12</v>
      </c>
      <c r="O80" s="4" t="s">
        <v>8</v>
      </c>
      <c r="P80" s="4" t="s">
        <v>9</v>
      </c>
      <c r="Q80" s="4" t="s">
        <v>8</v>
      </c>
      <c r="R80" s="4" t="s">
        <v>9</v>
      </c>
      <c r="S80" s="4" t="s">
        <v>6</v>
      </c>
      <c r="T80" s="4" t="s">
        <v>8</v>
      </c>
      <c r="U80" s="4" t="s">
        <v>9</v>
      </c>
      <c r="V80" s="4" t="s">
        <v>6</v>
      </c>
      <c r="W80" s="4" t="s">
        <v>6</v>
      </c>
      <c r="X80" s="4" t="s">
        <v>12</v>
      </c>
      <c r="Y80" s="4" t="s">
        <v>10</v>
      </c>
      <c r="Z80" s="4" t="s">
        <v>12</v>
      </c>
      <c r="AA80" s="4" t="s">
        <v>10</v>
      </c>
      <c r="AB80" s="4" t="s">
        <v>12</v>
      </c>
      <c r="AC80" s="4" t="s">
        <v>6</v>
      </c>
      <c r="AD80" s="4" t="s">
        <v>6</v>
      </c>
      <c r="AE80" s="4" t="s">
        <v>6</v>
      </c>
      <c r="AF80" s="4" t="s">
        <v>12</v>
      </c>
      <c r="AG80" s="4" t="s">
        <v>6</v>
      </c>
      <c r="AH80" s="4" t="s">
        <v>8</v>
      </c>
      <c r="AI80" s="4" t="s">
        <v>8</v>
      </c>
      <c r="AJ80" s="4" t="s">
        <v>9</v>
      </c>
      <c r="AK80" s="4" t="s">
        <v>6</v>
      </c>
      <c r="AL80" s="4" t="s">
        <v>9</v>
      </c>
      <c r="AM80" s="4" t="s">
        <v>8</v>
      </c>
      <c r="AN80" s="4" t="s">
        <v>12</v>
      </c>
    </row>
    <row r="81" spans="1:40" x14ac:dyDescent="0.2">
      <c r="A81" t="s">
        <v>8</v>
      </c>
      <c r="B81" s="12">
        <v>997908</v>
      </c>
      <c r="C81" t="s">
        <v>105</v>
      </c>
      <c r="D81" s="12">
        <v>997908</v>
      </c>
      <c r="E81">
        <v>43958</v>
      </c>
      <c r="F81" t="s">
        <v>106</v>
      </c>
      <c r="G81" t="s">
        <v>7</v>
      </c>
      <c r="H81">
        <v>16</v>
      </c>
      <c r="K81" s="4" t="s">
        <v>10</v>
      </c>
      <c r="L81" s="4" t="s">
        <v>12</v>
      </c>
      <c r="M81" s="4" t="s">
        <v>6</v>
      </c>
      <c r="N81" s="4" t="s">
        <v>9</v>
      </c>
      <c r="O81" s="4" t="s">
        <v>12</v>
      </c>
      <c r="P81" s="4" t="s">
        <v>10</v>
      </c>
      <c r="Q81" s="4" t="s">
        <v>10</v>
      </c>
      <c r="R81" s="4" t="s">
        <v>12</v>
      </c>
      <c r="S81" s="4" t="s">
        <v>10</v>
      </c>
      <c r="T81" s="4" t="s">
        <v>6</v>
      </c>
      <c r="U81" s="4" t="s">
        <v>12</v>
      </c>
      <c r="V81" s="4" t="s">
        <v>6</v>
      </c>
      <c r="W81" s="4" t="s">
        <v>10</v>
      </c>
      <c r="X81" s="4" t="s">
        <v>6</v>
      </c>
      <c r="Y81" s="4" t="s">
        <v>10</v>
      </c>
      <c r="Z81" s="4" t="s">
        <v>9</v>
      </c>
      <c r="AA81" s="4" t="s">
        <v>10</v>
      </c>
      <c r="AB81" s="4" t="s">
        <v>10</v>
      </c>
      <c r="AC81" s="4" t="s">
        <v>6</v>
      </c>
      <c r="AD81" s="4" t="s">
        <v>6</v>
      </c>
      <c r="AE81" s="4" t="s">
        <v>8</v>
      </c>
      <c r="AF81" s="4" t="s">
        <v>9</v>
      </c>
      <c r="AG81" s="4" t="s">
        <v>9</v>
      </c>
      <c r="AH81" s="4" t="s">
        <v>10</v>
      </c>
      <c r="AI81" s="4" t="s">
        <v>9</v>
      </c>
      <c r="AJ81" s="4" t="s">
        <v>6</v>
      </c>
      <c r="AK81" s="4" t="s">
        <v>6</v>
      </c>
      <c r="AL81" s="4" t="s">
        <v>9</v>
      </c>
      <c r="AM81" s="4" t="s">
        <v>8</v>
      </c>
      <c r="AN81" s="4" t="s">
        <v>6</v>
      </c>
    </row>
    <row r="82" spans="1:40" x14ac:dyDescent="0.2">
      <c r="A82" t="s">
        <v>8</v>
      </c>
      <c r="B82" s="12">
        <v>1014825</v>
      </c>
      <c r="C82" t="s">
        <v>107</v>
      </c>
      <c r="D82" s="12">
        <v>1014825</v>
      </c>
      <c r="E82">
        <v>43958</v>
      </c>
      <c r="F82" t="s">
        <v>108</v>
      </c>
      <c r="G82" t="s">
        <v>7</v>
      </c>
      <c r="H82">
        <v>24</v>
      </c>
      <c r="K82" s="4" t="s">
        <v>10</v>
      </c>
      <c r="L82" s="4" t="s">
        <v>10</v>
      </c>
      <c r="M82" s="4" t="s">
        <v>9</v>
      </c>
      <c r="N82" s="4" t="s">
        <v>10</v>
      </c>
      <c r="O82" s="4" t="s">
        <v>8</v>
      </c>
      <c r="P82" s="4" t="s">
        <v>8</v>
      </c>
      <c r="Q82" s="4" t="s">
        <v>10</v>
      </c>
      <c r="R82" s="4" t="s">
        <v>9</v>
      </c>
      <c r="S82" s="4" t="s">
        <v>6</v>
      </c>
      <c r="T82" s="4" t="s">
        <v>6</v>
      </c>
      <c r="U82" s="4" t="s">
        <v>10</v>
      </c>
      <c r="V82" s="4" t="s">
        <v>8</v>
      </c>
      <c r="W82" s="4" t="s">
        <v>10</v>
      </c>
      <c r="X82" s="4" t="s">
        <v>12</v>
      </c>
      <c r="Y82" s="4" t="s">
        <v>6</v>
      </c>
      <c r="Z82" s="4" t="s">
        <v>6</v>
      </c>
      <c r="AA82" s="4" t="s">
        <v>10</v>
      </c>
      <c r="AB82" s="4" t="s">
        <v>10</v>
      </c>
      <c r="AC82" s="4" t="s">
        <v>6</v>
      </c>
      <c r="AD82" s="4" t="s">
        <v>6</v>
      </c>
      <c r="AE82" s="4" t="s">
        <v>10</v>
      </c>
      <c r="AF82" s="4" t="s">
        <v>9</v>
      </c>
      <c r="AG82" s="4" t="s">
        <v>9</v>
      </c>
      <c r="AH82" s="4" t="s">
        <v>10</v>
      </c>
      <c r="AI82" s="4" t="s">
        <v>6</v>
      </c>
      <c r="AJ82" s="4" t="s">
        <v>6</v>
      </c>
      <c r="AK82" s="4" t="s">
        <v>6</v>
      </c>
      <c r="AL82" s="4" t="s">
        <v>9</v>
      </c>
      <c r="AM82" s="4" t="s">
        <v>8</v>
      </c>
      <c r="AN82" s="4" t="s">
        <v>9</v>
      </c>
    </row>
    <row r="83" spans="1:40" x14ac:dyDescent="0.2">
      <c r="A83" t="s">
        <v>8</v>
      </c>
      <c r="B83" s="12">
        <v>1022282</v>
      </c>
      <c r="C83" t="s">
        <v>55</v>
      </c>
      <c r="D83" s="12">
        <v>1022282</v>
      </c>
      <c r="E83">
        <v>43957</v>
      </c>
      <c r="F83" t="s">
        <v>56</v>
      </c>
      <c r="G83" t="s">
        <v>7</v>
      </c>
      <c r="H83">
        <v>18</v>
      </c>
      <c r="K83" s="4" t="s">
        <v>6</v>
      </c>
      <c r="L83" s="4" t="s">
        <v>12</v>
      </c>
      <c r="M83" s="4" t="s">
        <v>8</v>
      </c>
      <c r="N83" s="4" t="s">
        <v>10</v>
      </c>
      <c r="O83" s="4" t="s">
        <v>8</v>
      </c>
      <c r="P83" s="4" t="s">
        <v>8</v>
      </c>
      <c r="Q83" s="4" t="s">
        <v>9</v>
      </c>
      <c r="R83" s="4" t="s">
        <v>9</v>
      </c>
      <c r="S83" s="4" t="s">
        <v>10</v>
      </c>
      <c r="T83" s="4" t="s">
        <v>9</v>
      </c>
      <c r="U83" s="4" t="s">
        <v>12</v>
      </c>
      <c r="V83" s="4" t="s">
        <v>12</v>
      </c>
      <c r="W83" s="4" t="s">
        <v>9</v>
      </c>
      <c r="X83" s="4" t="s">
        <v>6</v>
      </c>
      <c r="Y83" s="4" t="s">
        <v>8</v>
      </c>
      <c r="Z83" s="4" t="s">
        <v>9</v>
      </c>
      <c r="AA83" s="4" t="s">
        <v>10</v>
      </c>
      <c r="AB83" s="4" t="s">
        <v>10</v>
      </c>
      <c r="AC83" s="4" t="s">
        <v>6</v>
      </c>
      <c r="AD83" s="4" t="s">
        <v>6</v>
      </c>
      <c r="AE83" s="4" t="s">
        <v>10</v>
      </c>
      <c r="AF83" s="4" t="s">
        <v>9</v>
      </c>
      <c r="AG83" s="4" t="s">
        <v>6</v>
      </c>
      <c r="AH83" s="4" t="s">
        <v>10</v>
      </c>
      <c r="AI83" s="4" t="s">
        <v>6</v>
      </c>
      <c r="AJ83" s="4" t="s">
        <v>6</v>
      </c>
      <c r="AK83" s="4" t="s">
        <v>6</v>
      </c>
      <c r="AL83" s="4" t="s">
        <v>9</v>
      </c>
      <c r="AM83" s="4" t="s">
        <v>8</v>
      </c>
      <c r="AN83" s="4" t="s">
        <v>9</v>
      </c>
    </row>
    <row r="84" spans="1:40" x14ac:dyDescent="0.2">
      <c r="A84" t="s">
        <v>8</v>
      </c>
      <c r="B84" s="12">
        <v>1036964</v>
      </c>
      <c r="C84" t="s">
        <v>113</v>
      </c>
      <c r="D84" s="12">
        <v>1036964</v>
      </c>
      <c r="E84">
        <v>43958</v>
      </c>
      <c r="F84" t="s">
        <v>114</v>
      </c>
      <c r="G84" t="s">
        <v>7</v>
      </c>
      <c r="H84">
        <v>15</v>
      </c>
      <c r="K84" s="4" t="s">
        <v>10</v>
      </c>
      <c r="L84" s="4" t="s">
        <v>12</v>
      </c>
      <c r="M84" s="4" t="s">
        <v>9</v>
      </c>
      <c r="N84" s="4" t="s">
        <v>8</v>
      </c>
      <c r="O84" s="4" t="s">
        <v>10</v>
      </c>
      <c r="P84" s="4" t="s">
        <v>8</v>
      </c>
      <c r="Q84" s="4" t="s">
        <v>9</v>
      </c>
      <c r="R84" s="4" t="s">
        <v>12</v>
      </c>
      <c r="S84" s="4" t="s">
        <v>6</v>
      </c>
      <c r="T84" s="4" t="s">
        <v>6</v>
      </c>
      <c r="U84" s="4" t="s">
        <v>9</v>
      </c>
      <c r="V84" s="4" t="s">
        <v>8</v>
      </c>
      <c r="W84" s="4" t="s">
        <v>9</v>
      </c>
      <c r="X84" s="4" t="s">
        <v>6</v>
      </c>
      <c r="Y84" s="4" t="s">
        <v>10</v>
      </c>
      <c r="Z84" s="4" t="s">
        <v>6</v>
      </c>
      <c r="AA84" s="4" t="s">
        <v>10</v>
      </c>
      <c r="AB84" s="4" t="s">
        <v>12</v>
      </c>
      <c r="AC84" s="4" t="s">
        <v>6</v>
      </c>
      <c r="AD84" s="4" t="s">
        <v>6</v>
      </c>
      <c r="AE84" s="4" t="s">
        <v>10</v>
      </c>
      <c r="AF84" s="4" t="s">
        <v>8</v>
      </c>
      <c r="AG84" s="4" t="s">
        <v>9</v>
      </c>
      <c r="AH84" s="4" t="s">
        <v>10</v>
      </c>
      <c r="AI84" s="4" t="s">
        <v>8</v>
      </c>
      <c r="AJ84" s="4" t="s">
        <v>9</v>
      </c>
      <c r="AK84" s="4" t="s">
        <v>6</v>
      </c>
      <c r="AL84" s="4" t="s">
        <v>9</v>
      </c>
      <c r="AM84" s="4" t="s">
        <v>8</v>
      </c>
      <c r="AN84" s="4" t="s">
        <v>12</v>
      </c>
    </row>
    <row r="85" spans="1:40" x14ac:dyDescent="0.2">
      <c r="A85" t="s">
        <v>8</v>
      </c>
      <c r="B85" s="12">
        <v>1039936</v>
      </c>
      <c r="C85" t="s">
        <v>65</v>
      </c>
      <c r="D85" s="12">
        <v>1039936</v>
      </c>
      <c r="E85">
        <v>43957</v>
      </c>
      <c r="F85" t="s">
        <v>66</v>
      </c>
      <c r="G85" t="s">
        <v>7</v>
      </c>
      <c r="H85">
        <v>14</v>
      </c>
      <c r="K85" s="4" t="s">
        <v>10</v>
      </c>
      <c r="L85" s="4" t="s">
        <v>9</v>
      </c>
      <c r="M85" s="4" t="s">
        <v>8</v>
      </c>
      <c r="N85" s="4" t="s">
        <v>10</v>
      </c>
      <c r="O85" s="4" t="s">
        <v>8</v>
      </c>
      <c r="P85" s="4" t="s">
        <v>10</v>
      </c>
      <c r="Q85" s="4" t="s">
        <v>10</v>
      </c>
      <c r="R85" s="4" t="s">
        <v>12</v>
      </c>
      <c r="S85" s="4" t="s">
        <v>6</v>
      </c>
      <c r="T85" s="4" t="s">
        <v>9</v>
      </c>
      <c r="U85" s="4" t="s">
        <v>9</v>
      </c>
      <c r="V85" s="4" t="s">
        <v>8</v>
      </c>
      <c r="W85" s="4" t="s">
        <v>9</v>
      </c>
      <c r="X85" s="4" t="s">
        <v>6</v>
      </c>
      <c r="Y85" s="4" t="s">
        <v>6</v>
      </c>
      <c r="Z85" s="4" t="s">
        <v>9</v>
      </c>
      <c r="AA85" s="4" t="s">
        <v>6</v>
      </c>
      <c r="AB85" s="4" t="s">
        <v>6</v>
      </c>
      <c r="AC85" s="4" t="s">
        <v>8</v>
      </c>
      <c r="AD85" s="4" t="s">
        <v>6</v>
      </c>
      <c r="AE85" s="4" t="s">
        <v>9</v>
      </c>
      <c r="AF85" s="4" t="s">
        <v>12</v>
      </c>
      <c r="AG85" s="4" t="s">
        <v>9</v>
      </c>
      <c r="AH85" s="4" t="s">
        <v>10</v>
      </c>
      <c r="AI85" s="4" t="s">
        <v>6</v>
      </c>
      <c r="AJ85" s="4" t="s">
        <v>6</v>
      </c>
      <c r="AK85" s="4" t="s">
        <v>12</v>
      </c>
      <c r="AL85" s="4" t="s">
        <v>9</v>
      </c>
      <c r="AM85" s="4" t="s">
        <v>9</v>
      </c>
      <c r="AN85" s="4" t="s">
        <v>6</v>
      </c>
    </row>
    <row r="86" spans="1:40" x14ac:dyDescent="0.2">
      <c r="A86" t="s">
        <v>8</v>
      </c>
      <c r="B86" s="12">
        <v>1047765</v>
      </c>
      <c r="C86" t="s">
        <v>67</v>
      </c>
      <c r="D86" s="12">
        <v>1047765</v>
      </c>
      <c r="E86">
        <v>43957</v>
      </c>
      <c r="F86" t="s">
        <v>68</v>
      </c>
      <c r="G86" t="s">
        <v>7</v>
      </c>
      <c r="H86">
        <v>7</v>
      </c>
      <c r="K86" s="4" t="s">
        <v>6</v>
      </c>
      <c r="L86" s="4" t="s">
        <v>10</v>
      </c>
      <c r="M86" s="4" t="s">
        <v>8</v>
      </c>
      <c r="N86" s="4" t="s">
        <v>6</v>
      </c>
      <c r="O86" s="4" t="s">
        <v>12</v>
      </c>
      <c r="P86" s="4" t="s">
        <v>9</v>
      </c>
      <c r="Q86" s="4" t="s">
        <v>10</v>
      </c>
      <c r="R86" s="4" t="s">
        <v>12</v>
      </c>
      <c r="S86" s="4" t="s">
        <v>6</v>
      </c>
      <c r="T86" s="4" t="s">
        <v>12</v>
      </c>
      <c r="U86" s="4" t="s">
        <v>6</v>
      </c>
      <c r="V86" s="4" t="s">
        <v>8</v>
      </c>
      <c r="W86" s="4" t="s">
        <v>9</v>
      </c>
      <c r="X86" s="4" t="s">
        <v>6</v>
      </c>
      <c r="Y86" s="4" t="s">
        <v>8</v>
      </c>
      <c r="Z86" s="4" t="s">
        <v>8</v>
      </c>
      <c r="AA86" s="4" t="s">
        <v>9</v>
      </c>
      <c r="AB86" s="4" t="s">
        <v>10</v>
      </c>
      <c r="AC86" s="4" t="s">
        <v>6</v>
      </c>
      <c r="AD86" s="4" t="s">
        <v>6</v>
      </c>
      <c r="AE86" s="4" t="s">
        <v>8</v>
      </c>
      <c r="AF86" s="4" t="s">
        <v>9</v>
      </c>
      <c r="AG86" s="4" t="s">
        <v>6</v>
      </c>
      <c r="AH86" s="4" t="s">
        <v>8</v>
      </c>
      <c r="AI86" s="4" t="s">
        <v>9</v>
      </c>
      <c r="AJ86" s="4" t="s">
        <v>9</v>
      </c>
      <c r="AK86" s="4" t="s">
        <v>8</v>
      </c>
      <c r="AL86" s="4" t="s">
        <v>9</v>
      </c>
      <c r="AM86" s="4" t="s">
        <v>6</v>
      </c>
      <c r="AN86" s="4" t="s">
        <v>8</v>
      </c>
    </row>
    <row r="87" spans="1:40" x14ac:dyDescent="0.2">
      <c r="A87" t="s">
        <v>8</v>
      </c>
      <c r="B87" s="12">
        <v>1068669</v>
      </c>
      <c r="C87" t="s">
        <v>69</v>
      </c>
      <c r="D87" s="12">
        <v>1068669</v>
      </c>
      <c r="E87">
        <v>43957</v>
      </c>
      <c r="F87" t="s">
        <v>70</v>
      </c>
      <c r="G87" t="s">
        <v>7</v>
      </c>
      <c r="H87">
        <v>28</v>
      </c>
      <c r="K87" s="4" t="s">
        <v>10</v>
      </c>
      <c r="L87" s="4" t="s">
        <v>9</v>
      </c>
      <c r="M87" s="4" t="s">
        <v>9</v>
      </c>
      <c r="N87" s="4" t="s">
        <v>10</v>
      </c>
      <c r="O87" s="4" t="s">
        <v>8</v>
      </c>
      <c r="P87" s="4" t="s">
        <v>10</v>
      </c>
      <c r="Q87" s="4" t="s">
        <v>10</v>
      </c>
      <c r="R87" s="4" t="s">
        <v>9</v>
      </c>
      <c r="S87" s="4" t="s">
        <v>6</v>
      </c>
      <c r="T87" s="4" t="s">
        <v>6</v>
      </c>
      <c r="U87" s="4" t="s">
        <v>10</v>
      </c>
      <c r="V87" s="4" t="s">
        <v>8</v>
      </c>
      <c r="W87" s="4" t="s">
        <v>10</v>
      </c>
      <c r="X87" s="4" t="s">
        <v>6</v>
      </c>
      <c r="Y87" s="4" t="s">
        <v>6</v>
      </c>
      <c r="Z87" s="4" t="s">
        <v>9</v>
      </c>
      <c r="AA87" s="4" t="s">
        <v>10</v>
      </c>
      <c r="AB87" s="4" t="s">
        <v>10</v>
      </c>
      <c r="AC87" s="4" t="s">
        <v>6</v>
      </c>
      <c r="AD87" s="4" t="s">
        <v>9</v>
      </c>
      <c r="AE87" s="4" t="s">
        <v>10</v>
      </c>
      <c r="AF87" s="4" t="s">
        <v>9</v>
      </c>
      <c r="AG87" s="4" t="s">
        <v>9</v>
      </c>
      <c r="AH87" s="4" t="s">
        <v>10</v>
      </c>
      <c r="AI87" s="4" t="s">
        <v>6</v>
      </c>
      <c r="AJ87" s="4" t="s">
        <v>6</v>
      </c>
      <c r="AK87" s="4" t="s">
        <v>6</v>
      </c>
      <c r="AL87" s="4" t="s">
        <v>9</v>
      </c>
      <c r="AM87" s="4" t="s">
        <v>8</v>
      </c>
      <c r="AN87" s="4" t="s">
        <v>9</v>
      </c>
    </row>
    <row r="88" spans="1:40" x14ac:dyDescent="0.2">
      <c r="A88" t="s">
        <v>8</v>
      </c>
      <c r="B88" s="12">
        <v>1070102</v>
      </c>
      <c r="C88" t="s">
        <v>123</v>
      </c>
      <c r="D88" s="12">
        <v>1070102</v>
      </c>
      <c r="E88">
        <v>43958</v>
      </c>
      <c r="F88" t="s">
        <v>124</v>
      </c>
      <c r="G88" t="s">
        <v>7</v>
      </c>
      <c r="H88">
        <v>10</v>
      </c>
      <c r="K88" s="4" t="s">
        <v>10</v>
      </c>
      <c r="L88" s="4" t="s">
        <v>6</v>
      </c>
      <c r="M88" s="4" t="s">
        <v>8</v>
      </c>
      <c r="N88" s="4" t="s">
        <v>10</v>
      </c>
      <c r="O88" s="4" t="s">
        <v>12</v>
      </c>
      <c r="P88" s="4" t="s">
        <v>8</v>
      </c>
      <c r="Q88" s="4" t="s">
        <v>6</v>
      </c>
      <c r="R88" s="4" t="s">
        <v>9</v>
      </c>
      <c r="S88" s="4" t="s">
        <v>6</v>
      </c>
      <c r="T88" s="4" t="s">
        <v>9</v>
      </c>
      <c r="U88" s="4" t="s">
        <v>6</v>
      </c>
      <c r="V88" s="4" t="s">
        <v>12</v>
      </c>
      <c r="W88" s="4" t="s">
        <v>9</v>
      </c>
      <c r="X88" s="4" t="s">
        <v>10</v>
      </c>
      <c r="Y88" s="4" t="s">
        <v>8</v>
      </c>
      <c r="Z88" s="4" t="s">
        <v>9</v>
      </c>
      <c r="AA88" s="4" t="s">
        <v>10</v>
      </c>
      <c r="AB88" s="4" t="s">
        <v>6</v>
      </c>
      <c r="AC88" s="4" t="s">
        <v>9</v>
      </c>
      <c r="AD88" s="4" t="s">
        <v>6</v>
      </c>
      <c r="AE88" s="4" t="s">
        <v>10</v>
      </c>
      <c r="AF88" s="4" t="s">
        <v>10</v>
      </c>
      <c r="AG88" s="4" t="s">
        <v>9</v>
      </c>
      <c r="AH88" s="4" t="s">
        <v>8</v>
      </c>
      <c r="AI88" s="4" t="s">
        <v>8</v>
      </c>
      <c r="AJ88" s="4" t="s">
        <v>9</v>
      </c>
      <c r="AK88" s="4" t="s">
        <v>9</v>
      </c>
      <c r="AL88" s="4" t="s">
        <v>9</v>
      </c>
      <c r="AM88" s="4" t="s">
        <v>12</v>
      </c>
      <c r="AN88" s="4" t="s">
        <v>8</v>
      </c>
    </row>
    <row r="89" spans="1:40" x14ac:dyDescent="0.2">
      <c r="A89" t="s">
        <v>8</v>
      </c>
      <c r="B89" s="16" t="s">
        <v>126</v>
      </c>
      <c r="K89" s="4" t="s">
        <v>10</v>
      </c>
      <c r="L89" s="4" t="s">
        <v>6</v>
      </c>
      <c r="M89" s="4" t="s">
        <v>9</v>
      </c>
      <c r="N89" s="4" t="s">
        <v>10</v>
      </c>
      <c r="O89" s="4" t="s">
        <v>8</v>
      </c>
      <c r="P89" s="4" t="s">
        <v>10</v>
      </c>
      <c r="Q89" s="4" t="s">
        <v>9</v>
      </c>
      <c r="R89" s="4" t="s">
        <v>9</v>
      </c>
      <c r="S89" s="4" t="s">
        <v>6</v>
      </c>
      <c r="T89" s="4" t="s">
        <v>6</v>
      </c>
      <c r="U89" s="4" t="s">
        <v>10</v>
      </c>
      <c r="V89" s="4" t="s">
        <v>8</v>
      </c>
      <c r="W89" s="4" t="s">
        <v>10</v>
      </c>
      <c r="X89" s="4" t="s">
        <v>6</v>
      </c>
      <c r="Y89" s="4" t="s">
        <v>6</v>
      </c>
      <c r="Z89" s="4" t="s">
        <v>9</v>
      </c>
      <c r="AA89" s="4" t="s">
        <v>10</v>
      </c>
      <c r="AB89" s="4" t="s">
        <v>10</v>
      </c>
      <c r="AC89" s="4" t="s">
        <v>6</v>
      </c>
      <c r="AD89" s="4" t="s">
        <v>9</v>
      </c>
      <c r="AE89" s="4" t="s">
        <v>10</v>
      </c>
      <c r="AF89" s="4" t="s">
        <v>9</v>
      </c>
      <c r="AG89" s="4" t="s">
        <v>9</v>
      </c>
      <c r="AH89" s="4" t="s">
        <v>10</v>
      </c>
      <c r="AI89" s="4" t="s">
        <v>6</v>
      </c>
      <c r="AJ89" s="4" t="s">
        <v>6</v>
      </c>
      <c r="AK89" s="4" t="s">
        <v>6</v>
      </c>
      <c r="AL89" s="4" t="s">
        <v>9</v>
      </c>
      <c r="AM89" s="4" t="s">
        <v>8</v>
      </c>
      <c r="AN89" s="4" t="s">
        <v>9</v>
      </c>
    </row>
    <row r="90" spans="1:40" x14ac:dyDescent="0.2">
      <c r="B90" s="16"/>
      <c r="G90" s="2" t="s">
        <v>158</v>
      </c>
      <c r="H90">
        <f>COUNTA(H69:H88)</f>
        <v>20</v>
      </c>
      <c r="J90" t="s">
        <v>157</v>
      </c>
      <c r="K90" s="5">
        <f t="shared" ref="K90:AN90" si="1">COUNTIF(K69:K88,K89)</f>
        <v>10</v>
      </c>
      <c r="L90" s="5">
        <f t="shared" si="1"/>
        <v>4</v>
      </c>
      <c r="M90" s="5">
        <f t="shared" si="1"/>
        <v>6</v>
      </c>
      <c r="N90" s="5">
        <f t="shared" si="1"/>
        <v>9</v>
      </c>
      <c r="O90" s="5">
        <f t="shared" si="1"/>
        <v>7</v>
      </c>
      <c r="P90" s="5">
        <f t="shared" si="1"/>
        <v>3</v>
      </c>
      <c r="Q90" s="5">
        <f t="shared" si="1"/>
        <v>3</v>
      </c>
      <c r="R90" s="5">
        <f t="shared" si="1"/>
        <v>13</v>
      </c>
      <c r="S90" s="5">
        <f t="shared" si="1"/>
        <v>13</v>
      </c>
      <c r="T90" s="5">
        <f t="shared" si="1"/>
        <v>11</v>
      </c>
      <c r="U90" s="5">
        <f t="shared" si="1"/>
        <v>5</v>
      </c>
      <c r="V90" s="5">
        <f t="shared" si="1"/>
        <v>9</v>
      </c>
      <c r="W90" s="5">
        <f t="shared" si="1"/>
        <v>6</v>
      </c>
      <c r="X90" s="5">
        <f t="shared" si="1"/>
        <v>10</v>
      </c>
      <c r="Y90" s="5">
        <f t="shared" si="1"/>
        <v>5</v>
      </c>
      <c r="Z90" s="5">
        <f t="shared" si="1"/>
        <v>8</v>
      </c>
      <c r="AA90" s="5">
        <f t="shared" si="1"/>
        <v>16</v>
      </c>
      <c r="AB90" s="5">
        <f t="shared" si="1"/>
        <v>7</v>
      </c>
      <c r="AC90" s="5">
        <f t="shared" si="1"/>
        <v>13</v>
      </c>
      <c r="AD90" s="5">
        <f t="shared" si="1"/>
        <v>8</v>
      </c>
      <c r="AE90" s="5">
        <f t="shared" si="1"/>
        <v>6</v>
      </c>
      <c r="AF90" s="5">
        <f t="shared" si="1"/>
        <v>8</v>
      </c>
      <c r="AG90" s="5">
        <f t="shared" si="1"/>
        <v>12</v>
      </c>
      <c r="AH90" s="5">
        <f t="shared" si="1"/>
        <v>15</v>
      </c>
      <c r="AI90" s="5">
        <f t="shared" si="1"/>
        <v>10</v>
      </c>
      <c r="AJ90" s="5">
        <f t="shared" si="1"/>
        <v>12</v>
      </c>
      <c r="AK90" s="5">
        <f t="shared" si="1"/>
        <v>11</v>
      </c>
      <c r="AL90" s="5">
        <f t="shared" si="1"/>
        <v>20</v>
      </c>
      <c r="AM90" s="5">
        <f t="shared" si="1"/>
        <v>12</v>
      </c>
      <c r="AN90" s="5">
        <f t="shared" si="1"/>
        <v>7</v>
      </c>
    </row>
    <row r="91" spans="1:40" x14ac:dyDescent="0.2">
      <c r="B91" s="1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x14ac:dyDescent="0.2">
      <c r="B92" s="1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x14ac:dyDescent="0.2">
      <c r="B93" s="16"/>
      <c r="K93" s="4" t="s">
        <v>128</v>
      </c>
      <c r="L93" s="4" t="s">
        <v>129</v>
      </c>
      <c r="M93" s="4" t="s">
        <v>130</v>
      </c>
      <c r="N93" s="4" t="s">
        <v>131</v>
      </c>
      <c r="O93" s="4" t="s">
        <v>132</v>
      </c>
      <c r="P93" s="4" t="s">
        <v>127</v>
      </c>
      <c r="Q93" s="4" t="s">
        <v>133</v>
      </c>
      <c r="R93" s="4" t="s">
        <v>134</v>
      </c>
      <c r="S93" s="4" t="s">
        <v>136</v>
      </c>
      <c r="T93" s="4" t="s">
        <v>139</v>
      </c>
      <c r="U93" s="4" t="s">
        <v>135</v>
      </c>
      <c r="V93" s="4" t="s">
        <v>137</v>
      </c>
      <c r="W93" s="4" t="s">
        <v>138</v>
      </c>
      <c r="X93" s="4" t="s">
        <v>140</v>
      </c>
      <c r="Y93" s="4" t="s">
        <v>141</v>
      </c>
      <c r="Z93" s="4" t="s">
        <v>142</v>
      </c>
      <c r="AA93" s="4" t="s">
        <v>143</v>
      </c>
      <c r="AB93" s="4" t="s">
        <v>145</v>
      </c>
      <c r="AC93" s="4" t="s">
        <v>146</v>
      </c>
      <c r="AD93" s="4" t="s">
        <v>147</v>
      </c>
      <c r="AE93" s="4" t="s">
        <v>148</v>
      </c>
      <c r="AF93" s="4" t="s">
        <v>150</v>
      </c>
      <c r="AG93" s="4" t="s">
        <v>149</v>
      </c>
      <c r="AH93" s="4" t="s">
        <v>151</v>
      </c>
      <c r="AI93" s="4" t="s">
        <v>153</v>
      </c>
      <c r="AJ93" s="4" t="s">
        <v>154</v>
      </c>
      <c r="AK93" s="4" t="s">
        <v>144</v>
      </c>
      <c r="AL93" s="4" t="s">
        <v>155</v>
      </c>
      <c r="AM93" s="4" t="s">
        <v>156</v>
      </c>
      <c r="AN93" s="4" t="s">
        <v>152</v>
      </c>
    </row>
    <row r="94" spans="1:40" x14ac:dyDescent="0.2">
      <c r="A94" t="s">
        <v>6</v>
      </c>
      <c r="B94" s="12">
        <v>345856</v>
      </c>
      <c r="C94" t="s">
        <v>13</v>
      </c>
      <c r="D94" s="12">
        <v>345856</v>
      </c>
      <c r="E94">
        <v>43957</v>
      </c>
      <c r="F94" t="s">
        <v>14</v>
      </c>
      <c r="G94" t="s">
        <v>7</v>
      </c>
      <c r="H94">
        <v>19</v>
      </c>
      <c r="K94" s="4" t="s">
        <v>8</v>
      </c>
      <c r="L94" s="4" t="s">
        <v>6</v>
      </c>
      <c r="M94" s="4" t="s">
        <v>8</v>
      </c>
      <c r="N94" s="4" t="s">
        <v>8</v>
      </c>
      <c r="O94" s="4" t="s">
        <v>9</v>
      </c>
      <c r="P94" s="4" t="s">
        <v>6</v>
      </c>
      <c r="Q94" s="4" t="s">
        <v>10</v>
      </c>
      <c r="R94" s="4" t="s">
        <v>9</v>
      </c>
      <c r="S94" s="4" t="s">
        <v>9</v>
      </c>
      <c r="T94" s="4" t="s">
        <v>8</v>
      </c>
      <c r="U94" s="4" t="s">
        <v>6</v>
      </c>
      <c r="V94" s="4" t="s">
        <v>6</v>
      </c>
      <c r="W94" s="4" t="s">
        <v>10</v>
      </c>
      <c r="X94" s="4" t="s">
        <v>10</v>
      </c>
      <c r="Y94" s="4" t="s">
        <v>8</v>
      </c>
      <c r="Z94" s="4" t="s">
        <v>9</v>
      </c>
      <c r="AA94" s="4" t="s">
        <v>10</v>
      </c>
      <c r="AB94" s="4" t="s">
        <v>6</v>
      </c>
      <c r="AC94" s="4" t="s">
        <v>6</v>
      </c>
      <c r="AD94" s="4" t="s">
        <v>10</v>
      </c>
      <c r="AE94" s="4" t="s">
        <v>10</v>
      </c>
      <c r="AF94" s="4" t="s">
        <v>9</v>
      </c>
      <c r="AG94" s="4" t="s">
        <v>9</v>
      </c>
      <c r="AH94" s="4" t="s">
        <v>10</v>
      </c>
      <c r="AI94" s="4" t="s">
        <v>6</v>
      </c>
      <c r="AJ94" s="4" t="s">
        <v>9</v>
      </c>
      <c r="AK94" s="4" t="s">
        <v>10</v>
      </c>
      <c r="AL94" s="4" t="s">
        <v>8</v>
      </c>
      <c r="AM94" s="4" t="s">
        <v>6</v>
      </c>
      <c r="AN94" s="4" t="s">
        <v>6</v>
      </c>
    </row>
    <row r="95" spans="1:40" x14ac:dyDescent="0.2">
      <c r="A95" t="s">
        <v>6</v>
      </c>
      <c r="B95" s="12">
        <v>517817</v>
      </c>
      <c r="C95" t="s">
        <v>17</v>
      </c>
      <c r="D95" s="12">
        <v>517817</v>
      </c>
      <c r="E95">
        <v>43957</v>
      </c>
      <c r="F95" t="s">
        <v>18</v>
      </c>
      <c r="G95" t="s">
        <v>7</v>
      </c>
      <c r="H95">
        <v>13</v>
      </c>
      <c r="K95" s="4" t="s">
        <v>9</v>
      </c>
      <c r="L95" s="4" t="s">
        <v>6</v>
      </c>
      <c r="M95" s="4" t="s">
        <v>10</v>
      </c>
      <c r="N95" s="4" t="s">
        <v>10</v>
      </c>
      <c r="O95" s="4" t="s">
        <v>10</v>
      </c>
      <c r="P95" s="4" t="s">
        <v>8</v>
      </c>
      <c r="Q95" s="4" t="s">
        <v>9</v>
      </c>
      <c r="R95" s="4" t="s">
        <v>12</v>
      </c>
      <c r="S95" s="4" t="s">
        <v>9</v>
      </c>
      <c r="T95" s="4" t="s">
        <v>8</v>
      </c>
      <c r="U95" s="4" t="s">
        <v>10</v>
      </c>
      <c r="V95" s="4" t="s">
        <v>10</v>
      </c>
      <c r="W95" s="4" t="s">
        <v>10</v>
      </c>
      <c r="X95" s="4" t="s">
        <v>12</v>
      </c>
      <c r="Y95" s="4" t="s">
        <v>9</v>
      </c>
      <c r="Z95" s="4" t="s">
        <v>10</v>
      </c>
      <c r="AA95" s="4" t="s">
        <v>10</v>
      </c>
      <c r="AB95" s="4" t="s">
        <v>6</v>
      </c>
      <c r="AC95" s="4" t="s">
        <v>10</v>
      </c>
      <c r="AD95" s="4" t="s">
        <v>9</v>
      </c>
      <c r="AE95" s="4" t="s">
        <v>10</v>
      </c>
      <c r="AF95" s="4" t="s">
        <v>9</v>
      </c>
      <c r="AG95" s="4" t="s">
        <v>6</v>
      </c>
      <c r="AH95" s="4" t="s">
        <v>12</v>
      </c>
      <c r="AI95" s="4" t="s">
        <v>6</v>
      </c>
      <c r="AJ95" s="4" t="s">
        <v>9</v>
      </c>
      <c r="AK95" s="4" t="s">
        <v>6</v>
      </c>
      <c r="AL95" s="4" t="s">
        <v>8</v>
      </c>
      <c r="AM95" s="4" t="s">
        <v>10</v>
      </c>
      <c r="AN95" s="4" t="s">
        <v>10</v>
      </c>
    </row>
    <row r="96" spans="1:40" x14ac:dyDescent="0.2">
      <c r="A96" t="s">
        <v>6</v>
      </c>
      <c r="B96" s="12">
        <v>694264</v>
      </c>
      <c r="C96" t="s">
        <v>23</v>
      </c>
      <c r="D96" s="12">
        <v>694264</v>
      </c>
      <c r="E96">
        <v>43957</v>
      </c>
      <c r="F96" t="s">
        <v>24</v>
      </c>
      <c r="G96" t="s">
        <v>7</v>
      </c>
      <c r="H96">
        <v>22</v>
      </c>
      <c r="K96" s="4" t="s">
        <v>8</v>
      </c>
      <c r="L96" s="4" t="s">
        <v>6</v>
      </c>
      <c r="M96" s="4" t="s">
        <v>8</v>
      </c>
      <c r="N96" s="4" t="s">
        <v>10</v>
      </c>
      <c r="O96" s="4" t="s">
        <v>10</v>
      </c>
      <c r="P96" s="4" t="s">
        <v>6</v>
      </c>
      <c r="Q96" s="4" t="s">
        <v>10</v>
      </c>
      <c r="R96" s="4" t="s">
        <v>12</v>
      </c>
      <c r="S96" s="4" t="s">
        <v>9</v>
      </c>
      <c r="T96" s="4" t="s">
        <v>8</v>
      </c>
      <c r="U96" s="4" t="s">
        <v>6</v>
      </c>
      <c r="V96" s="4" t="s">
        <v>6</v>
      </c>
      <c r="W96" s="4" t="s">
        <v>9</v>
      </c>
      <c r="X96" s="4" t="s">
        <v>6</v>
      </c>
      <c r="Y96" s="4" t="s">
        <v>6</v>
      </c>
      <c r="Z96" s="4" t="s">
        <v>9</v>
      </c>
      <c r="AA96" s="4" t="s">
        <v>10</v>
      </c>
      <c r="AB96" s="4" t="s">
        <v>6</v>
      </c>
      <c r="AC96" s="4" t="s">
        <v>6</v>
      </c>
      <c r="AD96" s="4" t="s">
        <v>10</v>
      </c>
      <c r="AE96" s="4" t="s">
        <v>10</v>
      </c>
      <c r="AF96" s="4" t="s">
        <v>9</v>
      </c>
      <c r="AG96" s="4" t="s">
        <v>9</v>
      </c>
      <c r="AH96" s="4" t="s">
        <v>6</v>
      </c>
      <c r="AI96" s="4" t="s">
        <v>10</v>
      </c>
      <c r="AJ96" s="4" t="s">
        <v>9</v>
      </c>
      <c r="AK96" s="4" t="s">
        <v>10</v>
      </c>
      <c r="AL96" s="4" t="s">
        <v>8</v>
      </c>
      <c r="AM96" s="4" t="s">
        <v>9</v>
      </c>
      <c r="AN96" s="4" t="s">
        <v>6</v>
      </c>
    </row>
    <row r="97" spans="1:40" x14ac:dyDescent="0.2">
      <c r="A97" t="s">
        <v>6</v>
      </c>
      <c r="B97" s="12">
        <v>759215</v>
      </c>
      <c r="C97" t="s">
        <v>81</v>
      </c>
      <c r="D97" s="12">
        <v>759215</v>
      </c>
      <c r="E97">
        <v>43958</v>
      </c>
      <c r="F97" t="s">
        <v>82</v>
      </c>
      <c r="G97" t="s">
        <v>7</v>
      </c>
      <c r="H97">
        <v>6</v>
      </c>
      <c r="K97" s="4" t="s">
        <v>8</v>
      </c>
      <c r="L97" s="4" t="s">
        <v>6</v>
      </c>
      <c r="M97" s="4" t="s">
        <v>12</v>
      </c>
      <c r="N97" s="4" t="s">
        <v>9</v>
      </c>
      <c r="O97" s="4" t="s">
        <v>9</v>
      </c>
      <c r="P97" s="4" t="s">
        <v>9</v>
      </c>
      <c r="Q97" s="4" t="s">
        <v>8</v>
      </c>
      <c r="R97" s="4" t="s">
        <v>12</v>
      </c>
      <c r="S97" s="4" t="s">
        <v>9</v>
      </c>
      <c r="T97" s="4" t="s">
        <v>8</v>
      </c>
      <c r="U97" s="4" t="s">
        <v>10</v>
      </c>
      <c r="V97" s="4" t="s">
        <v>9</v>
      </c>
      <c r="W97" s="4" t="s">
        <v>9</v>
      </c>
      <c r="X97" s="4" t="s">
        <v>9</v>
      </c>
      <c r="Y97" s="4" t="s">
        <v>12</v>
      </c>
      <c r="Z97" s="4" t="s">
        <v>12</v>
      </c>
      <c r="AA97" s="4" t="s">
        <v>10</v>
      </c>
      <c r="AB97" s="4" t="s">
        <v>8</v>
      </c>
      <c r="AC97" s="4" t="s">
        <v>6</v>
      </c>
      <c r="AD97" s="4" t="s">
        <v>9</v>
      </c>
      <c r="AE97" s="4" t="s">
        <v>10</v>
      </c>
      <c r="AF97" s="4" t="s">
        <v>12</v>
      </c>
      <c r="AG97" s="4" t="s">
        <v>12</v>
      </c>
      <c r="AH97" s="4" t="s">
        <v>6</v>
      </c>
      <c r="AI97" s="4" t="s">
        <v>9</v>
      </c>
      <c r="AJ97" s="4" t="s">
        <v>9</v>
      </c>
      <c r="AK97" s="4" t="s">
        <v>6</v>
      </c>
      <c r="AL97" s="4" t="s">
        <v>8</v>
      </c>
      <c r="AM97" s="4" t="s">
        <v>12</v>
      </c>
      <c r="AN97" s="4" t="s">
        <v>9</v>
      </c>
    </row>
    <row r="98" spans="1:40" x14ac:dyDescent="0.2">
      <c r="A98" t="s">
        <v>6</v>
      </c>
      <c r="B98" s="12">
        <v>790131</v>
      </c>
      <c r="C98" t="s">
        <v>29</v>
      </c>
      <c r="D98" s="12">
        <v>790131</v>
      </c>
      <c r="E98">
        <v>43957</v>
      </c>
      <c r="F98" t="s">
        <v>30</v>
      </c>
      <c r="G98" t="s">
        <v>7</v>
      </c>
      <c r="H98">
        <v>20</v>
      </c>
      <c r="K98" s="4" t="s">
        <v>9</v>
      </c>
      <c r="L98" s="4" t="s">
        <v>6</v>
      </c>
      <c r="M98" s="4" t="s">
        <v>8</v>
      </c>
      <c r="N98" s="4" t="s">
        <v>9</v>
      </c>
      <c r="O98" s="4" t="s">
        <v>10</v>
      </c>
      <c r="P98" s="4" t="s">
        <v>12</v>
      </c>
      <c r="Q98" s="4" t="s">
        <v>10</v>
      </c>
      <c r="R98" s="4" t="s">
        <v>10</v>
      </c>
      <c r="S98" s="4" t="s">
        <v>10</v>
      </c>
      <c r="T98" s="4" t="s">
        <v>8</v>
      </c>
      <c r="U98" s="4" t="s">
        <v>8</v>
      </c>
      <c r="V98" s="4" t="s">
        <v>6</v>
      </c>
      <c r="W98" s="4" t="s">
        <v>9</v>
      </c>
      <c r="X98" s="4" t="s">
        <v>6</v>
      </c>
      <c r="Y98" s="4" t="s">
        <v>8</v>
      </c>
      <c r="Z98" s="4" t="s">
        <v>9</v>
      </c>
      <c r="AA98" s="4" t="s">
        <v>10</v>
      </c>
      <c r="AB98" s="4" t="s">
        <v>6</v>
      </c>
      <c r="AC98" s="4" t="s">
        <v>6</v>
      </c>
      <c r="AD98" s="4" t="s">
        <v>8</v>
      </c>
      <c r="AE98" s="4" t="s">
        <v>10</v>
      </c>
      <c r="AF98" s="4" t="s">
        <v>9</v>
      </c>
      <c r="AG98" s="4" t="s">
        <v>9</v>
      </c>
      <c r="AH98" s="4" t="s">
        <v>6</v>
      </c>
      <c r="AI98" s="4" t="s">
        <v>6</v>
      </c>
      <c r="AJ98" s="4" t="s">
        <v>9</v>
      </c>
      <c r="AK98" s="4" t="s">
        <v>10</v>
      </c>
      <c r="AL98" s="4" t="s">
        <v>8</v>
      </c>
      <c r="AM98" s="4" t="s">
        <v>9</v>
      </c>
      <c r="AN98" s="4" t="s">
        <v>6</v>
      </c>
    </row>
    <row r="99" spans="1:40" x14ac:dyDescent="0.2">
      <c r="A99" t="s">
        <v>6</v>
      </c>
      <c r="B99" s="12">
        <v>808147</v>
      </c>
      <c r="C99" t="s">
        <v>87</v>
      </c>
      <c r="D99" s="12">
        <v>808147</v>
      </c>
      <c r="E99">
        <v>43958</v>
      </c>
      <c r="F99" t="s">
        <v>88</v>
      </c>
      <c r="G99" t="s">
        <v>7</v>
      </c>
      <c r="H99">
        <v>14</v>
      </c>
      <c r="K99" s="4" t="s">
        <v>10</v>
      </c>
      <c r="L99" s="4" t="s">
        <v>9</v>
      </c>
      <c r="M99" s="4" t="s">
        <v>8</v>
      </c>
      <c r="N99" s="4" t="s">
        <v>6</v>
      </c>
      <c r="O99" s="4" t="s">
        <v>6</v>
      </c>
      <c r="P99" s="4" t="s">
        <v>6</v>
      </c>
      <c r="Q99" s="4" t="s">
        <v>6</v>
      </c>
      <c r="R99" s="4" t="s">
        <v>8</v>
      </c>
      <c r="S99" s="4" t="s">
        <v>9</v>
      </c>
      <c r="T99" s="4" t="s">
        <v>6</v>
      </c>
      <c r="U99" s="4" t="s">
        <v>9</v>
      </c>
      <c r="V99" s="4" t="s">
        <v>6</v>
      </c>
      <c r="W99" s="4" t="s">
        <v>9</v>
      </c>
      <c r="X99" s="4" t="s">
        <v>6</v>
      </c>
      <c r="Y99" s="4" t="s">
        <v>12</v>
      </c>
      <c r="Z99" s="4" t="s">
        <v>6</v>
      </c>
      <c r="AA99" s="4" t="s">
        <v>10</v>
      </c>
      <c r="AB99" s="4" t="s">
        <v>6</v>
      </c>
      <c r="AC99" s="4" t="s">
        <v>6</v>
      </c>
      <c r="AD99" s="4" t="s">
        <v>10</v>
      </c>
      <c r="AE99" s="4" t="s">
        <v>10</v>
      </c>
      <c r="AF99" s="4" t="s">
        <v>9</v>
      </c>
      <c r="AG99" s="4" t="s">
        <v>10</v>
      </c>
      <c r="AH99" s="4" t="s">
        <v>6</v>
      </c>
      <c r="AI99" s="4" t="s">
        <v>6</v>
      </c>
      <c r="AJ99" s="4" t="s">
        <v>9</v>
      </c>
      <c r="AK99" s="4" t="s">
        <v>8</v>
      </c>
      <c r="AL99" s="4" t="s">
        <v>8</v>
      </c>
      <c r="AM99" s="4" t="s">
        <v>10</v>
      </c>
      <c r="AN99" s="4" t="s">
        <v>6</v>
      </c>
    </row>
    <row r="100" spans="1:40" x14ac:dyDescent="0.2">
      <c r="A100" t="s">
        <v>6</v>
      </c>
      <c r="B100" s="12">
        <v>895473</v>
      </c>
      <c r="C100" t="s">
        <v>39</v>
      </c>
      <c r="D100" s="12">
        <v>895473</v>
      </c>
      <c r="E100">
        <v>43957</v>
      </c>
      <c r="F100" t="s">
        <v>40</v>
      </c>
      <c r="G100" t="s">
        <v>7</v>
      </c>
      <c r="H100">
        <v>14</v>
      </c>
      <c r="K100" s="4" t="s">
        <v>10</v>
      </c>
      <c r="L100" s="4" t="s">
        <v>9</v>
      </c>
      <c r="M100" s="4" t="s">
        <v>6</v>
      </c>
      <c r="N100" s="4" t="s">
        <v>6</v>
      </c>
      <c r="O100" s="4" t="s">
        <v>9</v>
      </c>
      <c r="P100" s="4" t="s">
        <v>8</v>
      </c>
      <c r="Q100" s="4" t="s">
        <v>10</v>
      </c>
      <c r="R100" s="4" t="s">
        <v>9</v>
      </c>
      <c r="S100" s="4" t="s">
        <v>9</v>
      </c>
      <c r="T100" s="4" t="s">
        <v>6</v>
      </c>
      <c r="U100" s="4" t="s">
        <v>6</v>
      </c>
      <c r="V100" s="4" t="s">
        <v>6</v>
      </c>
      <c r="W100" s="4" t="s">
        <v>9</v>
      </c>
      <c r="X100" s="4" t="s">
        <v>6</v>
      </c>
      <c r="Y100" s="4" t="s">
        <v>12</v>
      </c>
      <c r="Z100" s="4" t="s">
        <v>6</v>
      </c>
      <c r="AA100" s="4" t="s">
        <v>10</v>
      </c>
      <c r="AB100" s="4" t="s">
        <v>6</v>
      </c>
      <c r="AC100" s="4" t="s">
        <v>9</v>
      </c>
      <c r="AD100" s="4" t="s">
        <v>10</v>
      </c>
      <c r="AE100" s="4" t="s">
        <v>10</v>
      </c>
      <c r="AF100" s="4" t="s">
        <v>9</v>
      </c>
      <c r="AG100" s="4" t="s">
        <v>6</v>
      </c>
      <c r="AH100" s="4" t="s">
        <v>6</v>
      </c>
      <c r="AI100" s="4" t="s">
        <v>9</v>
      </c>
      <c r="AJ100" s="4" t="s">
        <v>9</v>
      </c>
      <c r="AK100" s="4" t="s">
        <v>6</v>
      </c>
      <c r="AL100" s="4" t="s">
        <v>8</v>
      </c>
      <c r="AM100" s="4" t="s">
        <v>12</v>
      </c>
      <c r="AN100" s="4" t="s">
        <v>6</v>
      </c>
    </row>
    <row r="101" spans="1:40" x14ac:dyDescent="0.2">
      <c r="A101" t="s">
        <v>6</v>
      </c>
      <c r="B101" s="12">
        <v>934216</v>
      </c>
      <c r="C101" t="s">
        <v>45</v>
      </c>
      <c r="D101" s="12">
        <v>934216</v>
      </c>
      <c r="E101">
        <v>43957</v>
      </c>
      <c r="F101" t="s">
        <v>46</v>
      </c>
      <c r="G101" t="s">
        <v>7</v>
      </c>
      <c r="H101">
        <v>12</v>
      </c>
      <c r="K101" s="4" t="s">
        <v>10</v>
      </c>
      <c r="L101" s="4" t="s">
        <v>9</v>
      </c>
      <c r="M101" s="4" t="s">
        <v>6</v>
      </c>
      <c r="N101" s="4" t="s">
        <v>12</v>
      </c>
      <c r="O101" s="4" t="s">
        <v>8</v>
      </c>
      <c r="P101" s="4" t="s">
        <v>8</v>
      </c>
      <c r="Q101" s="4" t="s">
        <v>9</v>
      </c>
      <c r="R101" s="4" t="s">
        <v>6</v>
      </c>
      <c r="S101" s="4" t="s">
        <v>10</v>
      </c>
      <c r="T101" s="4" t="s">
        <v>6</v>
      </c>
      <c r="U101" s="4" t="s">
        <v>9</v>
      </c>
      <c r="V101" s="4" t="s">
        <v>12</v>
      </c>
      <c r="W101" s="4" t="s">
        <v>9</v>
      </c>
      <c r="X101" s="4" t="s">
        <v>6</v>
      </c>
      <c r="Y101" s="4" t="s">
        <v>8</v>
      </c>
      <c r="Z101" s="4" t="s">
        <v>9</v>
      </c>
      <c r="AA101" s="4" t="s">
        <v>10</v>
      </c>
      <c r="AB101" s="4" t="s">
        <v>6</v>
      </c>
      <c r="AC101" s="4" t="s">
        <v>6</v>
      </c>
      <c r="AD101" s="4" t="s">
        <v>10</v>
      </c>
      <c r="AE101" s="4" t="s">
        <v>6</v>
      </c>
      <c r="AF101" s="4" t="s">
        <v>10</v>
      </c>
      <c r="AG101" s="4" t="s">
        <v>10</v>
      </c>
      <c r="AH101" s="4" t="s">
        <v>6</v>
      </c>
      <c r="AI101" s="4" t="s">
        <v>6</v>
      </c>
      <c r="AJ101" s="4" t="s">
        <v>9</v>
      </c>
      <c r="AK101" s="4" t="s">
        <v>9</v>
      </c>
      <c r="AL101" s="4" t="s">
        <v>8</v>
      </c>
      <c r="AM101" s="4" t="s">
        <v>10</v>
      </c>
      <c r="AN101" s="4" t="s">
        <v>6</v>
      </c>
    </row>
    <row r="102" spans="1:40" x14ac:dyDescent="0.2">
      <c r="A102" t="s">
        <v>6</v>
      </c>
      <c r="B102" s="12">
        <v>934915</v>
      </c>
      <c r="C102" t="s">
        <v>95</v>
      </c>
      <c r="D102" s="12">
        <v>934915</v>
      </c>
      <c r="E102">
        <v>43958</v>
      </c>
      <c r="F102" t="s">
        <v>96</v>
      </c>
      <c r="G102" t="s">
        <v>7</v>
      </c>
      <c r="H102">
        <v>14</v>
      </c>
      <c r="K102" s="4" t="s">
        <v>8</v>
      </c>
      <c r="L102" s="4" t="s">
        <v>8</v>
      </c>
      <c r="M102" s="4" t="s">
        <v>12</v>
      </c>
      <c r="N102" s="4" t="s">
        <v>9</v>
      </c>
      <c r="O102" s="4" t="s">
        <v>10</v>
      </c>
      <c r="P102" s="4" t="s">
        <v>10</v>
      </c>
      <c r="Q102" s="4" t="s">
        <v>10</v>
      </c>
      <c r="R102" s="4" t="s">
        <v>9</v>
      </c>
      <c r="S102" s="4" t="s">
        <v>9</v>
      </c>
      <c r="T102" s="4" t="s">
        <v>8</v>
      </c>
      <c r="U102" s="4" t="s">
        <v>10</v>
      </c>
      <c r="V102" s="4" t="s">
        <v>6</v>
      </c>
      <c r="W102" s="4" t="s">
        <v>9</v>
      </c>
      <c r="X102" s="4" t="s">
        <v>12</v>
      </c>
      <c r="Y102" s="4" t="s">
        <v>9</v>
      </c>
      <c r="Z102" s="4" t="s">
        <v>10</v>
      </c>
      <c r="AA102" s="4" t="s">
        <v>10</v>
      </c>
      <c r="AB102" s="4" t="s">
        <v>6</v>
      </c>
      <c r="AC102" s="4" t="s">
        <v>9</v>
      </c>
      <c r="AD102" s="4" t="s">
        <v>12</v>
      </c>
      <c r="AE102" s="4" t="s">
        <v>10</v>
      </c>
      <c r="AF102" s="4" t="s">
        <v>9</v>
      </c>
      <c r="AG102" s="4" t="s">
        <v>9</v>
      </c>
      <c r="AH102" s="4" t="s">
        <v>6</v>
      </c>
      <c r="AI102" s="4" t="s">
        <v>9</v>
      </c>
      <c r="AJ102" s="4" t="s">
        <v>9</v>
      </c>
      <c r="AK102" s="4" t="s">
        <v>10</v>
      </c>
      <c r="AL102" s="4" t="s">
        <v>8</v>
      </c>
      <c r="AM102" s="4" t="s">
        <v>10</v>
      </c>
      <c r="AN102" s="4" t="s">
        <v>9</v>
      </c>
    </row>
    <row r="103" spans="1:40" x14ac:dyDescent="0.2">
      <c r="A103" t="s">
        <v>6</v>
      </c>
      <c r="B103" s="12">
        <v>997376</v>
      </c>
      <c r="C103" t="s">
        <v>103</v>
      </c>
      <c r="D103" s="12">
        <v>997376</v>
      </c>
      <c r="E103">
        <v>43958</v>
      </c>
      <c r="F103" t="s">
        <v>104</v>
      </c>
      <c r="G103" t="s">
        <v>7</v>
      </c>
      <c r="H103">
        <v>13</v>
      </c>
      <c r="K103" s="4" t="s">
        <v>6</v>
      </c>
      <c r="L103" s="4" t="s">
        <v>9</v>
      </c>
      <c r="M103" s="4" t="s">
        <v>8</v>
      </c>
      <c r="N103" s="4" t="s">
        <v>10</v>
      </c>
      <c r="O103" s="4" t="s">
        <v>10</v>
      </c>
      <c r="P103" s="4" t="s">
        <v>12</v>
      </c>
      <c r="Q103" s="4" t="s">
        <v>10</v>
      </c>
      <c r="R103" s="4" t="s">
        <v>9</v>
      </c>
      <c r="S103" s="4" t="s">
        <v>10</v>
      </c>
      <c r="T103" s="4" t="s">
        <v>6</v>
      </c>
      <c r="U103" s="4" t="s">
        <v>9</v>
      </c>
      <c r="V103" s="4" t="s">
        <v>6</v>
      </c>
      <c r="W103" s="4" t="s">
        <v>10</v>
      </c>
      <c r="X103" s="4" t="s">
        <v>6</v>
      </c>
      <c r="Y103" s="4" t="s">
        <v>8</v>
      </c>
      <c r="Z103" s="4" t="s">
        <v>10</v>
      </c>
      <c r="AA103" s="4" t="s">
        <v>9</v>
      </c>
      <c r="AB103" s="4" t="s">
        <v>8</v>
      </c>
      <c r="AC103" s="4" t="s">
        <v>6</v>
      </c>
      <c r="AD103" s="4" t="s">
        <v>9</v>
      </c>
      <c r="AE103" s="4" t="s">
        <v>10</v>
      </c>
      <c r="AF103" s="4" t="s">
        <v>10</v>
      </c>
      <c r="AG103" s="4" t="s">
        <v>10</v>
      </c>
      <c r="AH103" s="4" t="s">
        <v>9</v>
      </c>
      <c r="AI103" s="4" t="s">
        <v>6</v>
      </c>
      <c r="AJ103" s="4" t="s">
        <v>9</v>
      </c>
      <c r="AK103" s="4" t="s">
        <v>10</v>
      </c>
      <c r="AL103" s="4" t="s">
        <v>8</v>
      </c>
      <c r="AM103" s="4" t="s">
        <v>8</v>
      </c>
      <c r="AN103" s="4" t="s">
        <v>8</v>
      </c>
    </row>
    <row r="104" spans="1:40" x14ac:dyDescent="0.2">
      <c r="A104" t="s">
        <v>6</v>
      </c>
      <c r="B104" s="12">
        <v>1012960</v>
      </c>
      <c r="C104" t="s">
        <v>53</v>
      </c>
      <c r="D104" s="12">
        <v>1012960</v>
      </c>
      <c r="E104">
        <v>43957</v>
      </c>
      <c r="F104" t="s">
        <v>54</v>
      </c>
      <c r="G104" t="s">
        <v>7</v>
      </c>
      <c r="H104">
        <v>19</v>
      </c>
      <c r="K104" s="4" t="s">
        <v>9</v>
      </c>
      <c r="L104" s="4" t="s">
        <v>12</v>
      </c>
      <c r="M104" s="4" t="s">
        <v>8</v>
      </c>
      <c r="N104" s="4" t="s">
        <v>10</v>
      </c>
      <c r="O104" s="4" t="s">
        <v>9</v>
      </c>
      <c r="P104" s="4" t="s">
        <v>9</v>
      </c>
      <c r="Q104" s="4" t="s">
        <v>12</v>
      </c>
      <c r="R104" s="4" t="s">
        <v>12</v>
      </c>
      <c r="S104" s="4" t="s">
        <v>10</v>
      </c>
      <c r="T104" s="4" t="s">
        <v>8</v>
      </c>
      <c r="U104" s="4" t="s">
        <v>6</v>
      </c>
      <c r="V104" s="4" t="s">
        <v>9</v>
      </c>
      <c r="W104" s="4" t="s">
        <v>12</v>
      </c>
      <c r="X104" s="4" t="s">
        <v>6</v>
      </c>
      <c r="Y104" s="4" t="s">
        <v>6</v>
      </c>
      <c r="Z104" s="4" t="s">
        <v>9</v>
      </c>
      <c r="AA104" s="4" t="s">
        <v>8</v>
      </c>
      <c r="AB104" s="4" t="s">
        <v>6</v>
      </c>
      <c r="AC104" s="4" t="s">
        <v>9</v>
      </c>
      <c r="AD104" s="4" t="s">
        <v>10</v>
      </c>
      <c r="AE104" s="4" t="s">
        <v>10</v>
      </c>
      <c r="AF104" s="4" t="s">
        <v>9</v>
      </c>
      <c r="AG104" s="4" t="s">
        <v>12</v>
      </c>
      <c r="AH104" s="4" t="s">
        <v>6</v>
      </c>
      <c r="AI104" s="4" t="s">
        <v>6</v>
      </c>
      <c r="AJ104" s="4" t="s">
        <v>9</v>
      </c>
      <c r="AK104" s="4" t="s">
        <v>6</v>
      </c>
      <c r="AL104" s="4" t="s">
        <v>8</v>
      </c>
      <c r="AM104" s="4" t="s">
        <v>9</v>
      </c>
      <c r="AN104" s="4" t="s">
        <v>10</v>
      </c>
    </row>
    <row r="105" spans="1:40" x14ac:dyDescent="0.2">
      <c r="A105" t="s">
        <v>6</v>
      </c>
      <c r="B105" s="12">
        <v>1016534</v>
      </c>
      <c r="C105" t="s">
        <v>109</v>
      </c>
      <c r="D105" s="12">
        <v>1016534</v>
      </c>
      <c r="E105">
        <v>43958</v>
      </c>
      <c r="F105" t="s">
        <v>110</v>
      </c>
      <c r="G105" t="s">
        <v>7</v>
      </c>
      <c r="H105">
        <v>9</v>
      </c>
      <c r="K105" s="4" t="s">
        <v>10</v>
      </c>
      <c r="L105" s="4" t="s">
        <v>6</v>
      </c>
      <c r="M105" s="4" t="s">
        <v>9</v>
      </c>
      <c r="N105" s="4" t="s">
        <v>8</v>
      </c>
      <c r="O105" s="4" t="s">
        <v>9</v>
      </c>
      <c r="P105" s="4" t="s">
        <v>10</v>
      </c>
      <c r="Q105" s="4" t="s">
        <v>6</v>
      </c>
      <c r="R105" s="4" t="s">
        <v>9</v>
      </c>
      <c r="S105" s="4" t="s">
        <v>6</v>
      </c>
      <c r="T105" s="4" t="s">
        <v>12</v>
      </c>
      <c r="U105" s="4" t="s">
        <v>6</v>
      </c>
      <c r="V105" s="4" t="s">
        <v>8</v>
      </c>
      <c r="W105" s="4" t="s">
        <v>8</v>
      </c>
      <c r="X105" s="4" t="s">
        <v>6</v>
      </c>
      <c r="Y105" s="4" t="s">
        <v>9</v>
      </c>
      <c r="Z105" s="4" t="s">
        <v>10</v>
      </c>
      <c r="AA105" s="4" t="s">
        <v>6</v>
      </c>
      <c r="AB105" s="4" t="s">
        <v>6</v>
      </c>
      <c r="AC105" s="4" t="s">
        <v>6</v>
      </c>
      <c r="AD105" s="4" t="s">
        <v>8</v>
      </c>
      <c r="AE105" s="4" t="s">
        <v>10</v>
      </c>
      <c r="AF105" s="4" t="s">
        <v>6</v>
      </c>
      <c r="AG105" s="4" t="s">
        <v>12</v>
      </c>
      <c r="AH105" s="4" t="s">
        <v>6</v>
      </c>
      <c r="AI105" s="4" t="s">
        <v>6</v>
      </c>
      <c r="AJ105" s="4" t="s">
        <v>9</v>
      </c>
      <c r="AK105" s="4" t="s">
        <v>6</v>
      </c>
      <c r="AL105" s="4" t="s">
        <v>12</v>
      </c>
      <c r="AM105" s="4" t="s">
        <v>9</v>
      </c>
      <c r="AN105" s="4" t="s">
        <v>12</v>
      </c>
    </row>
    <row r="106" spans="1:40" x14ac:dyDescent="0.2">
      <c r="A106" t="s">
        <v>6</v>
      </c>
      <c r="B106" s="12">
        <v>1024952</v>
      </c>
      <c r="C106" t="s">
        <v>57</v>
      </c>
      <c r="D106" s="12">
        <v>1024952</v>
      </c>
      <c r="E106">
        <v>43957</v>
      </c>
      <c r="F106" t="s">
        <v>58</v>
      </c>
      <c r="G106" t="s">
        <v>7</v>
      </c>
      <c r="H106">
        <v>24</v>
      </c>
      <c r="K106" s="4" t="s">
        <v>6</v>
      </c>
      <c r="L106" s="4" t="s">
        <v>6</v>
      </c>
      <c r="M106" s="4" t="s">
        <v>8</v>
      </c>
      <c r="N106" s="4" t="s">
        <v>9</v>
      </c>
      <c r="O106" s="4" t="s">
        <v>9</v>
      </c>
      <c r="P106" s="4" t="s">
        <v>6</v>
      </c>
      <c r="Q106" s="4" t="s">
        <v>9</v>
      </c>
      <c r="R106" s="4" t="s">
        <v>9</v>
      </c>
      <c r="S106" s="4" t="s">
        <v>10</v>
      </c>
      <c r="T106" s="4" t="s">
        <v>8</v>
      </c>
      <c r="U106" s="4" t="s">
        <v>6</v>
      </c>
      <c r="V106" s="4" t="s">
        <v>6</v>
      </c>
      <c r="W106" s="4" t="s">
        <v>10</v>
      </c>
      <c r="X106" s="4" t="s">
        <v>6</v>
      </c>
      <c r="Y106" s="4" t="s">
        <v>10</v>
      </c>
      <c r="Z106" s="4" t="s">
        <v>6</v>
      </c>
      <c r="AA106" s="4" t="s">
        <v>10</v>
      </c>
      <c r="AB106" s="4" t="s">
        <v>6</v>
      </c>
      <c r="AC106" s="4" t="s">
        <v>9</v>
      </c>
      <c r="AD106" s="4" t="s">
        <v>10</v>
      </c>
      <c r="AE106" s="4" t="s">
        <v>10</v>
      </c>
      <c r="AF106" s="4" t="s">
        <v>9</v>
      </c>
      <c r="AG106" s="4" t="s">
        <v>9</v>
      </c>
      <c r="AH106" s="4" t="s">
        <v>6</v>
      </c>
      <c r="AI106" s="4" t="s">
        <v>6</v>
      </c>
      <c r="AJ106" s="4" t="s">
        <v>9</v>
      </c>
      <c r="AK106" s="4" t="s">
        <v>10</v>
      </c>
      <c r="AL106" s="4" t="s">
        <v>8</v>
      </c>
      <c r="AM106" s="4" t="s">
        <v>9</v>
      </c>
      <c r="AN106" s="4" t="s">
        <v>6</v>
      </c>
    </row>
    <row r="107" spans="1:40" x14ac:dyDescent="0.2">
      <c r="A107" t="s">
        <v>6</v>
      </c>
      <c r="B107" s="12">
        <v>1035199</v>
      </c>
      <c r="C107" t="s">
        <v>61</v>
      </c>
      <c r="D107" s="12">
        <v>1035199</v>
      </c>
      <c r="E107">
        <v>43957</v>
      </c>
      <c r="F107" t="s">
        <v>62</v>
      </c>
      <c r="G107" t="s">
        <v>7</v>
      </c>
      <c r="H107">
        <v>15</v>
      </c>
      <c r="K107" s="4" t="s">
        <v>10</v>
      </c>
      <c r="L107" s="4" t="s">
        <v>10</v>
      </c>
      <c r="M107" s="4" t="s">
        <v>9</v>
      </c>
      <c r="N107" s="4" t="s">
        <v>8</v>
      </c>
      <c r="O107" s="4" t="s">
        <v>10</v>
      </c>
      <c r="P107" s="4" t="s">
        <v>10</v>
      </c>
      <c r="Q107" s="4" t="s">
        <v>10</v>
      </c>
      <c r="R107" s="4" t="s">
        <v>9</v>
      </c>
      <c r="S107" s="4" t="s">
        <v>10</v>
      </c>
      <c r="T107" s="4" t="s">
        <v>10</v>
      </c>
      <c r="U107" s="4" t="s">
        <v>9</v>
      </c>
      <c r="V107" s="4" t="s">
        <v>9</v>
      </c>
      <c r="W107" s="4" t="s">
        <v>10</v>
      </c>
      <c r="X107" s="4" t="s">
        <v>6</v>
      </c>
      <c r="Y107" s="4" t="s">
        <v>6</v>
      </c>
      <c r="Z107" s="4" t="s">
        <v>9</v>
      </c>
      <c r="AA107" s="4" t="s">
        <v>6</v>
      </c>
      <c r="AB107" s="4" t="s">
        <v>6</v>
      </c>
      <c r="AC107" s="4" t="s">
        <v>9</v>
      </c>
      <c r="AD107" s="4" t="s">
        <v>9</v>
      </c>
      <c r="AE107" s="4" t="s">
        <v>10</v>
      </c>
      <c r="AF107" s="4" t="s">
        <v>10</v>
      </c>
      <c r="AG107" s="4" t="s">
        <v>9</v>
      </c>
      <c r="AH107" s="4" t="s">
        <v>8</v>
      </c>
      <c r="AI107" s="4" t="s">
        <v>6</v>
      </c>
      <c r="AJ107" s="4" t="s">
        <v>9</v>
      </c>
      <c r="AK107" s="4" t="s">
        <v>6</v>
      </c>
      <c r="AL107" s="4" t="s">
        <v>9</v>
      </c>
      <c r="AM107" s="4" t="s">
        <v>6</v>
      </c>
      <c r="AN107" s="4" t="s">
        <v>6</v>
      </c>
    </row>
    <row r="108" spans="1:40" x14ac:dyDescent="0.2">
      <c r="A108" t="s">
        <v>6</v>
      </c>
      <c r="B108" s="12">
        <v>1038679</v>
      </c>
      <c r="C108" t="s">
        <v>115</v>
      </c>
      <c r="D108" s="12">
        <v>1038679</v>
      </c>
      <c r="E108">
        <v>43958</v>
      </c>
      <c r="F108" t="s">
        <v>116</v>
      </c>
      <c r="G108" t="s">
        <v>7</v>
      </c>
      <c r="H108">
        <v>13</v>
      </c>
      <c r="K108" s="4" t="s">
        <v>6</v>
      </c>
      <c r="L108" s="4" t="s">
        <v>8</v>
      </c>
      <c r="M108" s="4" t="s">
        <v>9</v>
      </c>
      <c r="N108" s="4" t="s">
        <v>6</v>
      </c>
      <c r="O108" s="4" t="s">
        <v>6</v>
      </c>
      <c r="P108" s="4" t="s">
        <v>10</v>
      </c>
      <c r="Q108" s="4" t="s">
        <v>6</v>
      </c>
      <c r="R108" s="4" t="s">
        <v>9</v>
      </c>
      <c r="S108" s="4" t="s">
        <v>9</v>
      </c>
      <c r="T108" s="4" t="s">
        <v>6</v>
      </c>
      <c r="U108" s="4" t="s">
        <v>9</v>
      </c>
      <c r="V108" s="4" t="s">
        <v>10</v>
      </c>
      <c r="W108" s="4" t="s">
        <v>10</v>
      </c>
      <c r="X108" s="4" t="s">
        <v>6</v>
      </c>
      <c r="Y108" s="4" t="s">
        <v>8</v>
      </c>
      <c r="Z108" s="4" t="s">
        <v>10</v>
      </c>
      <c r="AA108" s="4" t="s">
        <v>9</v>
      </c>
      <c r="AB108" s="4" t="s">
        <v>8</v>
      </c>
      <c r="AC108" s="4" t="s">
        <v>6</v>
      </c>
      <c r="AD108" s="4" t="s">
        <v>10</v>
      </c>
      <c r="AE108" s="4" t="s">
        <v>10</v>
      </c>
      <c r="AF108" s="4" t="s">
        <v>9</v>
      </c>
      <c r="AG108" s="4" t="s">
        <v>9</v>
      </c>
      <c r="AH108" s="4" t="s">
        <v>6</v>
      </c>
      <c r="AI108" s="4" t="s">
        <v>6</v>
      </c>
      <c r="AJ108" s="4" t="s">
        <v>9</v>
      </c>
      <c r="AK108" s="4" t="s">
        <v>10</v>
      </c>
      <c r="AL108" s="4" t="s">
        <v>8</v>
      </c>
      <c r="AM108" s="4" t="s">
        <v>9</v>
      </c>
      <c r="AN108" s="4" t="s">
        <v>10</v>
      </c>
    </row>
    <row r="109" spans="1:40" x14ac:dyDescent="0.2">
      <c r="A109" t="s">
        <v>6</v>
      </c>
      <c r="B109" s="12">
        <v>1043694</v>
      </c>
      <c r="C109" t="s">
        <v>117</v>
      </c>
      <c r="D109" s="12">
        <v>1043694</v>
      </c>
      <c r="E109">
        <v>43958</v>
      </c>
      <c r="F109" t="s">
        <v>118</v>
      </c>
      <c r="G109" t="s">
        <v>7</v>
      </c>
      <c r="H109">
        <v>19</v>
      </c>
      <c r="K109" s="4" t="s">
        <v>8</v>
      </c>
      <c r="L109" s="4" t="s">
        <v>10</v>
      </c>
      <c r="M109" s="4" t="s">
        <v>8</v>
      </c>
      <c r="N109" s="4" t="s">
        <v>9</v>
      </c>
      <c r="O109" s="4" t="s">
        <v>9</v>
      </c>
      <c r="P109" s="4" t="s">
        <v>6</v>
      </c>
      <c r="Q109" s="4" t="s">
        <v>9</v>
      </c>
      <c r="R109" s="4" t="s">
        <v>12</v>
      </c>
      <c r="S109" s="4" t="s">
        <v>9</v>
      </c>
      <c r="T109" s="4" t="s">
        <v>8</v>
      </c>
      <c r="U109" s="4" t="s">
        <v>6</v>
      </c>
      <c r="V109" s="4" t="s">
        <v>6</v>
      </c>
      <c r="W109" s="4" t="s">
        <v>10</v>
      </c>
      <c r="X109" s="4" t="s">
        <v>6</v>
      </c>
      <c r="Y109" s="4" t="s">
        <v>6</v>
      </c>
      <c r="Z109" s="4" t="s">
        <v>9</v>
      </c>
      <c r="AA109" s="4" t="s">
        <v>10</v>
      </c>
      <c r="AB109" s="4" t="s">
        <v>6</v>
      </c>
      <c r="AC109" s="4" t="s">
        <v>9</v>
      </c>
      <c r="AD109" s="4" t="s">
        <v>8</v>
      </c>
      <c r="AE109" s="4" t="s">
        <v>10</v>
      </c>
      <c r="AF109" s="4" t="s">
        <v>9</v>
      </c>
      <c r="AG109" s="4" t="s">
        <v>9</v>
      </c>
      <c r="AH109" s="4" t="s">
        <v>8</v>
      </c>
      <c r="AI109" s="4" t="s">
        <v>10</v>
      </c>
      <c r="AJ109" s="4" t="s">
        <v>9</v>
      </c>
      <c r="AK109" s="4" t="s">
        <v>6</v>
      </c>
      <c r="AL109" s="4" t="s">
        <v>8</v>
      </c>
      <c r="AM109" s="4" t="s">
        <v>6</v>
      </c>
      <c r="AN109" s="4" t="s">
        <v>8</v>
      </c>
    </row>
    <row r="110" spans="1:40" x14ac:dyDescent="0.2">
      <c r="A110" t="s">
        <v>6</v>
      </c>
      <c r="B110" s="12">
        <v>1063699</v>
      </c>
      <c r="C110" t="s">
        <v>121</v>
      </c>
      <c r="E110">
        <v>43958</v>
      </c>
      <c r="F110" t="s">
        <v>122</v>
      </c>
      <c r="G110" t="s">
        <v>7</v>
      </c>
      <c r="H110">
        <v>10</v>
      </c>
      <c r="K110" s="4" t="s">
        <v>6</v>
      </c>
      <c r="L110" s="4" t="s">
        <v>8</v>
      </c>
      <c r="M110" s="4" t="s">
        <v>12</v>
      </c>
      <c r="N110" s="4" t="s">
        <v>12</v>
      </c>
      <c r="O110" s="4" t="s">
        <v>6</v>
      </c>
      <c r="P110" s="4" t="s">
        <v>12</v>
      </c>
      <c r="Q110" s="4" t="s">
        <v>12</v>
      </c>
      <c r="R110" s="4" t="s">
        <v>12</v>
      </c>
      <c r="S110" s="4" t="s">
        <v>6</v>
      </c>
      <c r="T110" s="4" t="s">
        <v>8</v>
      </c>
      <c r="U110" s="4" t="s">
        <v>6</v>
      </c>
      <c r="V110" s="4" t="s">
        <v>10</v>
      </c>
      <c r="W110" s="4" t="s">
        <v>9</v>
      </c>
      <c r="X110" s="4" t="s">
        <v>12</v>
      </c>
      <c r="Y110" s="4" t="s">
        <v>10</v>
      </c>
      <c r="Z110" s="4" t="s">
        <v>10</v>
      </c>
      <c r="AA110" s="4" t="s">
        <v>10</v>
      </c>
      <c r="AB110" s="4" t="s">
        <v>6</v>
      </c>
      <c r="AC110" s="4" t="s">
        <v>10</v>
      </c>
      <c r="AD110" s="4" t="s">
        <v>10</v>
      </c>
      <c r="AE110" s="4" t="s">
        <v>10</v>
      </c>
      <c r="AF110" s="4" t="s">
        <v>9</v>
      </c>
      <c r="AG110" s="4" t="s">
        <v>12</v>
      </c>
      <c r="AH110" s="4" t="s">
        <v>6</v>
      </c>
      <c r="AI110" s="4" t="s">
        <v>6</v>
      </c>
      <c r="AJ110" s="4" t="s">
        <v>6</v>
      </c>
      <c r="AK110" s="4" t="s">
        <v>8</v>
      </c>
      <c r="AL110" s="4" t="s">
        <v>8</v>
      </c>
      <c r="AM110" s="4" t="s">
        <v>10</v>
      </c>
      <c r="AN110" s="4" t="s">
        <v>9</v>
      </c>
    </row>
    <row r="111" spans="1:40" x14ac:dyDescent="0.2">
      <c r="A111" t="s">
        <v>6</v>
      </c>
      <c r="B111" s="12">
        <v>1065569</v>
      </c>
      <c r="C111" t="s">
        <v>119</v>
      </c>
      <c r="D111" s="12">
        <v>1050807</v>
      </c>
      <c r="E111">
        <v>43958</v>
      </c>
      <c r="F111" t="s">
        <v>120</v>
      </c>
      <c r="G111" t="s">
        <v>7</v>
      </c>
      <c r="H111">
        <v>17</v>
      </c>
      <c r="K111" s="4" t="s">
        <v>9</v>
      </c>
      <c r="L111" s="4" t="s">
        <v>6</v>
      </c>
      <c r="M111" s="4" t="s">
        <v>10</v>
      </c>
      <c r="N111" s="4" t="s">
        <v>8</v>
      </c>
      <c r="O111" s="4" t="s">
        <v>10</v>
      </c>
      <c r="P111" s="4" t="s">
        <v>9</v>
      </c>
      <c r="Q111" s="4" t="s">
        <v>10</v>
      </c>
      <c r="R111" s="4" t="s">
        <v>9</v>
      </c>
      <c r="S111" s="4" t="s">
        <v>10</v>
      </c>
      <c r="T111" s="4" t="s">
        <v>8</v>
      </c>
      <c r="U111" s="4" t="s">
        <v>9</v>
      </c>
      <c r="V111" s="4" t="s">
        <v>6</v>
      </c>
      <c r="W111" s="4" t="s">
        <v>10</v>
      </c>
      <c r="X111" s="4" t="s">
        <v>10</v>
      </c>
      <c r="Y111" s="4" t="s">
        <v>8</v>
      </c>
      <c r="Z111" s="4" t="s">
        <v>9</v>
      </c>
      <c r="AA111" s="4" t="s">
        <v>10</v>
      </c>
      <c r="AB111" s="4" t="s">
        <v>6</v>
      </c>
      <c r="AC111" s="4" t="s">
        <v>9</v>
      </c>
      <c r="AD111" s="4" t="s">
        <v>6</v>
      </c>
      <c r="AE111" s="4" t="s">
        <v>10</v>
      </c>
      <c r="AF111" s="4" t="s">
        <v>6</v>
      </c>
      <c r="AG111" s="4" t="s">
        <v>9</v>
      </c>
      <c r="AH111" s="4" t="s">
        <v>8</v>
      </c>
      <c r="AI111" s="4" t="s">
        <v>10</v>
      </c>
      <c r="AJ111" s="4" t="s">
        <v>9</v>
      </c>
      <c r="AK111" s="4" t="s">
        <v>10</v>
      </c>
      <c r="AL111" s="4" t="s">
        <v>8</v>
      </c>
      <c r="AM111" s="4" t="s">
        <v>10</v>
      </c>
      <c r="AN111" s="4" t="s">
        <v>6</v>
      </c>
    </row>
    <row r="112" spans="1:40" x14ac:dyDescent="0.2">
      <c r="A112" t="s">
        <v>6</v>
      </c>
      <c r="B112" s="16" t="s">
        <v>126</v>
      </c>
      <c r="K112" s="4" t="s">
        <v>9</v>
      </c>
      <c r="L112" s="4" t="s">
        <v>10</v>
      </c>
      <c r="M112" s="4" t="s">
        <v>8</v>
      </c>
      <c r="N112" s="4" t="s">
        <v>10</v>
      </c>
      <c r="O112" s="4" t="s">
        <v>10</v>
      </c>
      <c r="P112" s="4" t="s">
        <v>6</v>
      </c>
      <c r="Q112" s="4" t="s">
        <v>9</v>
      </c>
      <c r="R112" s="4" t="s">
        <v>9</v>
      </c>
      <c r="S112" s="4" t="s">
        <v>10</v>
      </c>
      <c r="T112" s="4" t="s">
        <v>8</v>
      </c>
      <c r="U112" s="4" t="s">
        <v>6</v>
      </c>
      <c r="V112" s="4" t="s">
        <v>6</v>
      </c>
      <c r="W112" s="4" t="s">
        <v>10</v>
      </c>
      <c r="X112" s="4" t="s">
        <v>6</v>
      </c>
      <c r="Y112" s="4" t="s">
        <v>6</v>
      </c>
      <c r="Z112" s="4" t="s">
        <v>9</v>
      </c>
      <c r="AA112" s="4" t="s">
        <v>10</v>
      </c>
      <c r="AB112" s="4" t="s">
        <v>6</v>
      </c>
      <c r="AC112" s="4" t="s">
        <v>9</v>
      </c>
      <c r="AD112" s="4" t="s">
        <v>10</v>
      </c>
      <c r="AE112" s="4" t="s">
        <v>10</v>
      </c>
      <c r="AF112" s="4" t="s">
        <v>9</v>
      </c>
      <c r="AG112" s="4" t="s">
        <v>9</v>
      </c>
      <c r="AH112" s="4" t="s">
        <v>6</v>
      </c>
      <c r="AI112" s="4" t="s">
        <v>6</v>
      </c>
      <c r="AJ112" s="4" t="s">
        <v>9</v>
      </c>
      <c r="AK112" s="4" t="s">
        <v>10</v>
      </c>
      <c r="AL112" s="4" t="s">
        <v>8</v>
      </c>
      <c r="AM112" s="4" t="s">
        <v>9</v>
      </c>
      <c r="AN112" s="4" t="s">
        <v>6</v>
      </c>
    </row>
    <row r="113" spans="1:40" x14ac:dyDescent="0.2">
      <c r="B113" s="16"/>
      <c r="G113" s="2" t="s">
        <v>158</v>
      </c>
      <c r="H113">
        <f>COUNTA(H94:H111)</f>
        <v>18</v>
      </c>
      <c r="J113" t="s">
        <v>157</v>
      </c>
      <c r="K113" s="5">
        <f>COUNTIF(K94:K111,K112)</f>
        <v>4</v>
      </c>
      <c r="L113" s="5">
        <f t="shared" ref="L113:AL113" si="2">COUNTIF(L94:L111,L112)</f>
        <v>2</v>
      </c>
      <c r="M113" s="5">
        <f t="shared" si="2"/>
        <v>8</v>
      </c>
      <c r="N113" s="5">
        <f t="shared" si="2"/>
        <v>4</v>
      </c>
      <c r="O113" s="5">
        <f t="shared" si="2"/>
        <v>7</v>
      </c>
      <c r="P113" s="5">
        <f>COUNTIF(P94:P111,P112)</f>
        <v>5</v>
      </c>
      <c r="Q113" s="5">
        <f t="shared" si="2"/>
        <v>4</v>
      </c>
      <c r="R113" s="5">
        <f t="shared" si="2"/>
        <v>9</v>
      </c>
      <c r="S113" s="5">
        <f>COUNTIF(S94:S111,S112)</f>
        <v>7</v>
      </c>
      <c r="T113" s="5">
        <f>COUNTIF(T94:T111,T112)</f>
        <v>11</v>
      </c>
      <c r="U113" s="5">
        <f t="shared" si="2"/>
        <v>8</v>
      </c>
      <c r="V113" s="5">
        <f t="shared" si="2"/>
        <v>10</v>
      </c>
      <c r="W113" s="5">
        <f t="shared" si="2"/>
        <v>8</v>
      </c>
      <c r="X113" s="5">
        <f t="shared" si="2"/>
        <v>12</v>
      </c>
      <c r="Y113" s="5">
        <f t="shared" si="2"/>
        <v>4</v>
      </c>
      <c r="Z113" s="5">
        <f t="shared" si="2"/>
        <v>8</v>
      </c>
      <c r="AA113" s="5">
        <f t="shared" si="2"/>
        <v>13</v>
      </c>
      <c r="AB113" s="5">
        <f>COUNTIF(AB94:AB111,AB112)</f>
        <v>15</v>
      </c>
      <c r="AC113" s="5">
        <f>COUNTIF(AC94:AC111,AC112)</f>
        <v>7</v>
      </c>
      <c r="AD113" s="5">
        <f t="shared" si="2"/>
        <v>9</v>
      </c>
      <c r="AE113" s="5">
        <f t="shared" si="2"/>
        <v>17</v>
      </c>
      <c r="AF113" s="5">
        <f>COUNTIF(AF94:AF111,AF112)</f>
        <v>12</v>
      </c>
      <c r="AG113" s="5">
        <f t="shared" si="2"/>
        <v>9</v>
      </c>
      <c r="AH113" s="5">
        <f t="shared" si="2"/>
        <v>12</v>
      </c>
      <c r="AI113" s="5">
        <f>COUNTIF(AI94:AI111,AI112)</f>
        <v>12</v>
      </c>
      <c r="AJ113" s="5">
        <f>COUNTIF(AJ94:AJ111,AJ112)</f>
        <v>17</v>
      </c>
      <c r="AK113" s="5">
        <f>COUNTIF(AK94:AK111,AK112)</f>
        <v>8</v>
      </c>
      <c r="AL113" s="5">
        <f t="shared" si="2"/>
        <v>16</v>
      </c>
      <c r="AM113" s="5">
        <f>COUNTIF(AM94:AM111,AM112)</f>
        <v>6</v>
      </c>
      <c r="AN113" s="5">
        <f>COUNTIF(AN94:AN111,AN112)</f>
        <v>9</v>
      </c>
    </row>
    <row r="114" spans="1:40" x14ac:dyDescent="0.2">
      <c r="B114" s="1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x14ac:dyDescent="0.2">
      <c r="B115" s="1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x14ac:dyDescent="0.2">
      <c r="B116" s="16"/>
      <c r="K116" s="4" t="s">
        <v>128</v>
      </c>
      <c r="L116" s="4" t="s">
        <v>129</v>
      </c>
      <c r="M116" s="4" t="s">
        <v>130</v>
      </c>
      <c r="N116" s="4" t="s">
        <v>132</v>
      </c>
      <c r="O116" s="4" t="s">
        <v>133</v>
      </c>
      <c r="P116" s="4" t="s">
        <v>127</v>
      </c>
      <c r="Q116" s="4" t="s">
        <v>134</v>
      </c>
      <c r="R116" s="4" t="s">
        <v>135</v>
      </c>
      <c r="S116" s="4" t="s">
        <v>136</v>
      </c>
      <c r="T116" s="4" t="s">
        <v>131</v>
      </c>
      <c r="U116" s="4" t="s">
        <v>138</v>
      </c>
      <c r="V116" s="4" t="s">
        <v>139</v>
      </c>
      <c r="W116" s="4" t="s">
        <v>140</v>
      </c>
      <c r="X116" s="4" t="s">
        <v>141</v>
      </c>
      <c r="Y116" s="4" t="s">
        <v>137</v>
      </c>
      <c r="Z116" s="4" t="s">
        <v>142</v>
      </c>
      <c r="AA116" s="4" t="s">
        <v>143</v>
      </c>
      <c r="AB116" s="4" t="s">
        <v>144</v>
      </c>
      <c r="AC116" s="4" t="s">
        <v>145</v>
      </c>
      <c r="AD116" s="4" t="s">
        <v>146</v>
      </c>
      <c r="AE116" s="4" t="s">
        <v>147</v>
      </c>
      <c r="AF116" s="4" t="s">
        <v>148</v>
      </c>
      <c r="AG116" s="4" t="s">
        <v>149</v>
      </c>
      <c r="AH116" s="4" t="s">
        <v>151</v>
      </c>
      <c r="AI116" s="4" t="s">
        <v>150</v>
      </c>
      <c r="AJ116" s="4" t="s">
        <v>152</v>
      </c>
      <c r="AK116" s="4" t="s">
        <v>153</v>
      </c>
      <c r="AL116" s="4" t="s">
        <v>154</v>
      </c>
      <c r="AM116" s="4" t="s">
        <v>155</v>
      </c>
      <c r="AN116" s="4" t="s">
        <v>156</v>
      </c>
    </row>
    <row r="117" spans="1:40" x14ac:dyDescent="0.2">
      <c r="A117" t="s">
        <v>9</v>
      </c>
      <c r="B117" s="12">
        <v>490011</v>
      </c>
      <c r="C117" t="s">
        <v>15</v>
      </c>
      <c r="D117" s="12">
        <v>490011</v>
      </c>
      <c r="E117">
        <v>43957</v>
      </c>
      <c r="F117" t="s">
        <v>16</v>
      </c>
      <c r="G117" t="s">
        <v>7</v>
      </c>
      <c r="H117">
        <v>12</v>
      </c>
      <c r="K117" s="4" t="s">
        <v>8</v>
      </c>
      <c r="L117" s="4" t="s">
        <v>12</v>
      </c>
      <c r="M117" s="4" t="s">
        <v>8</v>
      </c>
      <c r="N117" s="4" t="s">
        <v>8</v>
      </c>
      <c r="O117" s="4" t="s">
        <v>12</v>
      </c>
      <c r="P117" s="4" t="s">
        <v>12</v>
      </c>
      <c r="Q117" s="4" t="s">
        <v>6</v>
      </c>
      <c r="R117" s="4" t="s">
        <v>9</v>
      </c>
      <c r="S117" s="4" t="s">
        <v>8</v>
      </c>
      <c r="T117" s="4" t="s">
        <v>6</v>
      </c>
      <c r="U117" s="4" t="s">
        <v>9</v>
      </c>
      <c r="V117" s="4" t="s">
        <v>6</v>
      </c>
      <c r="W117" s="4" t="s">
        <v>9</v>
      </c>
      <c r="X117" s="4" t="s">
        <v>9</v>
      </c>
      <c r="Y117" s="4" t="s">
        <v>8</v>
      </c>
      <c r="Z117" s="4" t="s">
        <v>8</v>
      </c>
      <c r="AA117" s="4" t="s">
        <v>10</v>
      </c>
      <c r="AB117" s="4" t="s">
        <v>6</v>
      </c>
      <c r="AC117" s="4" t="s">
        <v>10</v>
      </c>
      <c r="AD117" s="4" t="s">
        <v>8</v>
      </c>
      <c r="AE117" s="4" t="s">
        <v>9</v>
      </c>
      <c r="AF117" s="4" t="s">
        <v>8</v>
      </c>
      <c r="AG117" s="4" t="s">
        <v>6</v>
      </c>
      <c r="AH117" s="4" t="s">
        <v>10</v>
      </c>
      <c r="AI117" s="4" t="s">
        <v>9</v>
      </c>
      <c r="AJ117" s="4" t="s">
        <v>9</v>
      </c>
      <c r="AK117" s="4" t="s">
        <v>10</v>
      </c>
      <c r="AL117" s="4" t="s">
        <v>9</v>
      </c>
      <c r="AM117" s="4" t="s">
        <v>9</v>
      </c>
      <c r="AN117" s="4" t="s">
        <v>10</v>
      </c>
    </row>
    <row r="118" spans="1:40" x14ac:dyDescent="0.2">
      <c r="A118" t="s">
        <v>9</v>
      </c>
      <c r="B118" s="12">
        <v>523330</v>
      </c>
      <c r="C118" t="s">
        <v>19</v>
      </c>
      <c r="D118" s="12">
        <v>523330</v>
      </c>
      <c r="E118">
        <v>43957</v>
      </c>
      <c r="F118" t="s">
        <v>20</v>
      </c>
      <c r="G118" t="s">
        <v>7</v>
      </c>
      <c r="H118">
        <v>15</v>
      </c>
      <c r="K118" s="4" t="s">
        <v>8</v>
      </c>
      <c r="L118" s="4" t="s">
        <v>10</v>
      </c>
      <c r="M118" s="4" t="s">
        <v>6</v>
      </c>
      <c r="N118" s="4" t="s">
        <v>6</v>
      </c>
      <c r="O118" s="4" t="s">
        <v>9</v>
      </c>
      <c r="P118" s="4" t="s">
        <v>8</v>
      </c>
      <c r="Q118" s="4" t="s">
        <v>6</v>
      </c>
      <c r="R118" s="4" t="s">
        <v>9</v>
      </c>
      <c r="S118" s="4" t="s">
        <v>12</v>
      </c>
      <c r="T118" s="4" t="s">
        <v>10</v>
      </c>
      <c r="U118" s="4" t="s">
        <v>9</v>
      </c>
      <c r="V118" s="4" t="s">
        <v>12</v>
      </c>
      <c r="W118" s="4" t="s">
        <v>12</v>
      </c>
      <c r="X118" s="4" t="s">
        <v>10</v>
      </c>
      <c r="Y118" s="4" t="s">
        <v>8</v>
      </c>
      <c r="Z118" s="4" t="s">
        <v>6</v>
      </c>
      <c r="AA118" s="4" t="s">
        <v>6</v>
      </c>
      <c r="AB118" s="4" t="s">
        <v>6</v>
      </c>
      <c r="AC118" s="4" t="s">
        <v>6</v>
      </c>
      <c r="AD118" s="4" t="s">
        <v>6</v>
      </c>
      <c r="AE118" s="4" t="s">
        <v>6</v>
      </c>
      <c r="AF118" s="4" t="s">
        <v>10</v>
      </c>
      <c r="AG118" s="4" t="s">
        <v>9</v>
      </c>
      <c r="AH118" s="4" t="s">
        <v>10</v>
      </c>
      <c r="AI118" s="4" t="s">
        <v>9</v>
      </c>
      <c r="AJ118" s="4" t="s">
        <v>9</v>
      </c>
      <c r="AK118" s="4" t="s">
        <v>6</v>
      </c>
      <c r="AL118" s="4" t="s">
        <v>6</v>
      </c>
      <c r="AM118" s="4" t="s">
        <v>9</v>
      </c>
      <c r="AN118" s="4" t="s">
        <v>6</v>
      </c>
    </row>
    <row r="119" spans="1:40" x14ac:dyDescent="0.2">
      <c r="A119" t="s">
        <v>9</v>
      </c>
      <c r="B119" s="12">
        <v>547169</v>
      </c>
      <c r="C119" t="s">
        <v>73</v>
      </c>
      <c r="D119" s="12">
        <v>547169</v>
      </c>
      <c r="E119">
        <v>43958</v>
      </c>
      <c r="F119" t="s">
        <v>74</v>
      </c>
      <c r="G119" t="s">
        <v>7</v>
      </c>
      <c r="H119">
        <v>16</v>
      </c>
      <c r="K119" s="4" t="s">
        <v>9</v>
      </c>
      <c r="L119" s="4" t="s">
        <v>12</v>
      </c>
      <c r="M119" s="4" t="s">
        <v>8</v>
      </c>
      <c r="N119" s="4" t="s">
        <v>8</v>
      </c>
      <c r="O119" s="4" t="s">
        <v>12</v>
      </c>
      <c r="P119" s="4" t="s">
        <v>8</v>
      </c>
      <c r="Q119" s="4" t="s">
        <v>6</v>
      </c>
      <c r="R119" s="4" t="s">
        <v>6</v>
      </c>
      <c r="S119" s="4" t="s">
        <v>12</v>
      </c>
      <c r="T119" s="4" t="s">
        <v>6</v>
      </c>
      <c r="U119" s="4" t="s">
        <v>9</v>
      </c>
      <c r="V119" s="4" t="s">
        <v>12</v>
      </c>
      <c r="W119" s="4" t="s">
        <v>9</v>
      </c>
      <c r="X119" s="4" t="s">
        <v>6</v>
      </c>
      <c r="Y119" s="4" t="s">
        <v>8</v>
      </c>
      <c r="Z119" s="4" t="s">
        <v>10</v>
      </c>
      <c r="AA119" s="4" t="s">
        <v>10</v>
      </c>
      <c r="AB119" s="4" t="s">
        <v>6</v>
      </c>
      <c r="AC119" s="4" t="s">
        <v>12</v>
      </c>
      <c r="AD119" s="4" t="s">
        <v>6</v>
      </c>
      <c r="AE119" s="4" t="s">
        <v>9</v>
      </c>
      <c r="AF119" s="4" t="s">
        <v>10</v>
      </c>
      <c r="AG119" s="4" t="s">
        <v>9</v>
      </c>
      <c r="AH119" s="4" t="s">
        <v>10</v>
      </c>
      <c r="AI119" s="4" t="s">
        <v>6</v>
      </c>
      <c r="AJ119" s="4" t="s">
        <v>9</v>
      </c>
      <c r="AK119" s="4" t="s">
        <v>6</v>
      </c>
      <c r="AL119" s="4" t="s">
        <v>6</v>
      </c>
      <c r="AM119" s="4" t="s">
        <v>9</v>
      </c>
      <c r="AN119" s="4" t="s">
        <v>8</v>
      </c>
    </row>
    <row r="120" spans="1:40" x14ac:dyDescent="0.2">
      <c r="A120" t="s">
        <v>9</v>
      </c>
      <c r="B120" s="12">
        <v>576373</v>
      </c>
      <c r="C120" t="s">
        <v>21</v>
      </c>
      <c r="D120" s="12">
        <v>576373</v>
      </c>
      <c r="E120">
        <v>43957</v>
      </c>
      <c r="F120" t="s">
        <v>22</v>
      </c>
      <c r="G120" t="s">
        <v>7</v>
      </c>
      <c r="H120">
        <v>15</v>
      </c>
      <c r="K120" s="4" t="s">
        <v>9</v>
      </c>
      <c r="L120" s="4" t="s">
        <v>10</v>
      </c>
      <c r="M120" s="4" t="s">
        <v>10</v>
      </c>
      <c r="N120" s="4" t="s">
        <v>12</v>
      </c>
      <c r="O120" s="4" t="s">
        <v>12</v>
      </c>
      <c r="P120" s="4" t="s">
        <v>8</v>
      </c>
      <c r="Q120" s="4" t="s">
        <v>6</v>
      </c>
      <c r="R120" s="4" t="s">
        <v>6</v>
      </c>
      <c r="S120" s="4" t="s">
        <v>6</v>
      </c>
      <c r="T120" s="4" t="s">
        <v>10</v>
      </c>
      <c r="U120" s="4" t="s">
        <v>10</v>
      </c>
      <c r="V120" s="4" t="s">
        <v>6</v>
      </c>
      <c r="W120" s="4" t="s">
        <v>10</v>
      </c>
      <c r="X120" s="4" t="s">
        <v>10</v>
      </c>
      <c r="Y120" s="4" t="s">
        <v>6</v>
      </c>
      <c r="Z120" s="4" t="s">
        <v>10</v>
      </c>
      <c r="AA120" s="4" t="s">
        <v>8</v>
      </c>
      <c r="AB120" s="4" t="s">
        <v>10</v>
      </c>
      <c r="AC120" s="4" t="s">
        <v>10</v>
      </c>
      <c r="AD120" s="4" t="s">
        <v>6</v>
      </c>
      <c r="AE120" s="4" t="s">
        <v>6</v>
      </c>
      <c r="AF120" s="4" t="s">
        <v>10</v>
      </c>
      <c r="AG120" s="4" t="s">
        <v>9</v>
      </c>
      <c r="AH120" s="4" t="s">
        <v>10</v>
      </c>
      <c r="AI120" s="4" t="s">
        <v>8</v>
      </c>
      <c r="AJ120" s="4" t="s">
        <v>6</v>
      </c>
      <c r="AK120" s="4" t="s">
        <v>8</v>
      </c>
      <c r="AL120" s="4" t="s">
        <v>10</v>
      </c>
      <c r="AM120" s="4" t="s">
        <v>9</v>
      </c>
      <c r="AN120" s="4" t="s">
        <v>8</v>
      </c>
    </row>
    <row r="121" spans="1:40" x14ac:dyDescent="0.2">
      <c r="A121" t="s">
        <v>9</v>
      </c>
      <c r="B121" s="12">
        <v>684403</v>
      </c>
      <c r="C121" t="s">
        <v>77</v>
      </c>
      <c r="D121" s="12">
        <v>684403</v>
      </c>
      <c r="E121">
        <v>43958</v>
      </c>
      <c r="F121" t="s">
        <v>78</v>
      </c>
      <c r="G121" t="s">
        <v>7</v>
      </c>
      <c r="H121">
        <v>21</v>
      </c>
      <c r="K121" s="4" t="s">
        <v>9</v>
      </c>
      <c r="L121" s="4" t="s">
        <v>9</v>
      </c>
      <c r="M121" s="4" t="s">
        <v>10</v>
      </c>
      <c r="N121" s="4" t="s">
        <v>10</v>
      </c>
      <c r="O121" s="4" t="s">
        <v>9</v>
      </c>
      <c r="P121" s="4" t="s">
        <v>9</v>
      </c>
      <c r="Q121" s="4" t="s">
        <v>6</v>
      </c>
      <c r="R121" s="4" t="s">
        <v>6</v>
      </c>
      <c r="S121" s="4" t="s">
        <v>8</v>
      </c>
      <c r="T121" s="4" t="s">
        <v>10</v>
      </c>
      <c r="U121" s="4" t="s">
        <v>10</v>
      </c>
      <c r="V121" s="4" t="s">
        <v>12</v>
      </c>
      <c r="W121" s="4" t="s">
        <v>12</v>
      </c>
      <c r="X121" s="4" t="s">
        <v>9</v>
      </c>
      <c r="Y121" s="4" t="s">
        <v>8</v>
      </c>
      <c r="Z121" s="4" t="s">
        <v>9</v>
      </c>
      <c r="AA121" s="4" t="s">
        <v>10</v>
      </c>
      <c r="AB121" s="4" t="s">
        <v>8</v>
      </c>
      <c r="AC121" s="4" t="s">
        <v>10</v>
      </c>
      <c r="AD121" s="4" t="s">
        <v>6</v>
      </c>
      <c r="AE121" s="4" t="s">
        <v>6</v>
      </c>
      <c r="AF121" s="4" t="s">
        <v>10</v>
      </c>
      <c r="AG121" s="4" t="s">
        <v>9</v>
      </c>
      <c r="AH121" s="4" t="s">
        <v>10</v>
      </c>
      <c r="AI121" s="4" t="s">
        <v>6</v>
      </c>
      <c r="AJ121" s="4" t="s">
        <v>9</v>
      </c>
      <c r="AK121" s="4" t="s">
        <v>6</v>
      </c>
      <c r="AL121" s="4" t="s">
        <v>6</v>
      </c>
      <c r="AM121" s="4" t="s">
        <v>9</v>
      </c>
      <c r="AN121" s="4" t="s">
        <v>8</v>
      </c>
    </row>
    <row r="122" spans="1:40" x14ac:dyDescent="0.2">
      <c r="A122" t="s">
        <v>9</v>
      </c>
      <c r="B122" s="12">
        <v>754151</v>
      </c>
      <c r="C122" t="s">
        <v>79</v>
      </c>
      <c r="D122" s="12">
        <v>754151</v>
      </c>
      <c r="E122">
        <v>43958</v>
      </c>
      <c r="F122" t="s">
        <v>80</v>
      </c>
      <c r="G122" t="s">
        <v>7</v>
      </c>
      <c r="H122">
        <v>14</v>
      </c>
      <c r="K122" s="4" t="s">
        <v>12</v>
      </c>
      <c r="L122" s="4" t="s">
        <v>12</v>
      </c>
      <c r="M122" s="4" t="s">
        <v>8</v>
      </c>
      <c r="N122" s="4" t="s">
        <v>9</v>
      </c>
      <c r="O122" s="4" t="s">
        <v>9</v>
      </c>
      <c r="P122" s="4" t="s">
        <v>8</v>
      </c>
      <c r="Q122" s="4" t="s">
        <v>6</v>
      </c>
      <c r="R122" s="4" t="s">
        <v>9</v>
      </c>
      <c r="S122" s="4" t="s">
        <v>6</v>
      </c>
      <c r="T122" s="4" t="s">
        <v>10</v>
      </c>
      <c r="U122" s="4" t="s">
        <v>10</v>
      </c>
      <c r="V122" s="4" t="s">
        <v>9</v>
      </c>
      <c r="W122" s="4" t="s">
        <v>8</v>
      </c>
      <c r="X122" s="4" t="s">
        <v>10</v>
      </c>
      <c r="Y122" s="4" t="s">
        <v>12</v>
      </c>
      <c r="Z122" s="4" t="s">
        <v>9</v>
      </c>
      <c r="AA122" s="4" t="s">
        <v>10</v>
      </c>
      <c r="AB122" s="4" t="s">
        <v>6</v>
      </c>
      <c r="AC122" s="4" t="s">
        <v>10</v>
      </c>
      <c r="AD122" s="4" t="s">
        <v>8</v>
      </c>
      <c r="AE122" s="4" t="s">
        <v>6</v>
      </c>
      <c r="AF122" s="4" t="s">
        <v>9</v>
      </c>
      <c r="AG122" s="4" t="s">
        <v>10</v>
      </c>
      <c r="AH122" s="4" t="s">
        <v>10</v>
      </c>
      <c r="AI122" s="4" t="s">
        <v>9</v>
      </c>
      <c r="AJ122" s="4" t="s">
        <v>9</v>
      </c>
      <c r="AK122" s="4" t="s">
        <v>6</v>
      </c>
      <c r="AL122" s="4" t="s">
        <v>6</v>
      </c>
      <c r="AM122" s="4" t="s">
        <v>9</v>
      </c>
      <c r="AN122" s="4" t="s">
        <v>10</v>
      </c>
    </row>
    <row r="123" spans="1:40" x14ac:dyDescent="0.2">
      <c r="A123" t="s">
        <v>9</v>
      </c>
      <c r="B123" s="12">
        <v>778750</v>
      </c>
      <c r="C123" t="s">
        <v>83</v>
      </c>
      <c r="D123" s="12">
        <v>778750</v>
      </c>
      <c r="E123">
        <v>43958</v>
      </c>
      <c r="F123" t="s">
        <v>84</v>
      </c>
      <c r="G123" t="s">
        <v>7</v>
      </c>
      <c r="H123">
        <v>16</v>
      </c>
      <c r="K123" s="4" t="s">
        <v>9</v>
      </c>
      <c r="L123" s="4" t="s">
        <v>6</v>
      </c>
      <c r="M123" s="4" t="s">
        <v>12</v>
      </c>
      <c r="N123" s="4" t="s">
        <v>10</v>
      </c>
      <c r="O123" s="4" t="s">
        <v>12</v>
      </c>
      <c r="P123" s="4" t="s">
        <v>9</v>
      </c>
      <c r="Q123" s="4" t="s">
        <v>9</v>
      </c>
      <c r="R123" s="4" t="s">
        <v>6</v>
      </c>
      <c r="S123" s="4" t="s">
        <v>12</v>
      </c>
      <c r="T123" s="4" t="s">
        <v>10</v>
      </c>
      <c r="U123" s="4" t="s">
        <v>9</v>
      </c>
      <c r="V123" s="4" t="s">
        <v>12</v>
      </c>
      <c r="W123" s="4" t="s">
        <v>8</v>
      </c>
      <c r="X123" s="4" t="s">
        <v>10</v>
      </c>
      <c r="Y123" s="4" t="s">
        <v>6</v>
      </c>
      <c r="Z123" s="4" t="s">
        <v>9</v>
      </c>
      <c r="AA123" s="4" t="s">
        <v>10</v>
      </c>
      <c r="AB123" s="4" t="s">
        <v>8</v>
      </c>
      <c r="AC123" s="4" t="s">
        <v>10</v>
      </c>
      <c r="AD123" s="4" t="s">
        <v>6</v>
      </c>
      <c r="AE123" s="4" t="s">
        <v>6</v>
      </c>
      <c r="AF123" s="4" t="s">
        <v>10</v>
      </c>
      <c r="AG123" s="4" t="s">
        <v>9</v>
      </c>
      <c r="AH123" s="4" t="s">
        <v>10</v>
      </c>
      <c r="AI123" s="4" t="s">
        <v>9</v>
      </c>
      <c r="AJ123" s="4" t="s">
        <v>9</v>
      </c>
      <c r="AK123" s="4" t="s">
        <v>9</v>
      </c>
      <c r="AL123" s="4" t="s">
        <v>6</v>
      </c>
      <c r="AM123" s="4" t="s">
        <v>9</v>
      </c>
      <c r="AN123" s="4" t="s">
        <v>8</v>
      </c>
    </row>
    <row r="124" spans="1:40" x14ac:dyDescent="0.2">
      <c r="A124" t="s">
        <v>9</v>
      </c>
      <c r="B124" s="12">
        <v>833771</v>
      </c>
      <c r="C124" t="s">
        <v>89</v>
      </c>
      <c r="D124" s="12">
        <v>833771</v>
      </c>
      <c r="E124">
        <v>43958</v>
      </c>
      <c r="F124" t="s">
        <v>90</v>
      </c>
      <c r="G124" t="s">
        <v>7</v>
      </c>
      <c r="H124">
        <v>13</v>
      </c>
      <c r="K124" s="4" t="s">
        <v>6</v>
      </c>
      <c r="L124" s="4" t="s">
        <v>6</v>
      </c>
      <c r="M124" s="4" t="s">
        <v>8</v>
      </c>
      <c r="N124" s="4" t="s">
        <v>6</v>
      </c>
      <c r="O124" s="4" t="s">
        <v>12</v>
      </c>
      <c r="P124" s="4" t="s">
        <v>9</v>
      </c>
      <c r="Q124" s="4" t="s">
        <v>9</v>
      </c>
      <c r="R124" s="4" t="s">
        <v>6</v>
      </c>
      <c r="S124" s="4" t="s">
        <v>8</v>
      </c>
      <c r="T124" s="4" t="s">
        <v>8</v>
      </c>
      <c r="U124" s="4" t="s">
        <v>9</v>
      </c>
      <c r="V124" s="4" t="s">
        <v>10</v>
      </c>
      <c r="W124" s="4" t="s">
        <v>9</v>
      </c>
      <c r="X124" s="4" t="s">
        <v>10</v>
      </c>
      <c r="Y124" s="4" t="s">
        <v>8</v>
      </c>
      <c r="Z124" s="4" t="s">
        <v>9</v>
      </c>
      <c r="AA124" s="4" t="s">
        <v>10</v>
      </c>
      <c r="AB124" s="4" t="s">
        <v>6</v>
      </c>
      <c r="AC124" s="4" t="s">
        <v>8</v>
      </c>
      <c r="AD124" s="4" t="s">
        <v>6</v>
      </c>
      <c r="AE124" s="4" t="s">
        <v>6</v>
      </c>
      <c r="AF124" s="4" t="s">
        <v>9</v>
      </c>
      <c r="AG124" s="4" t="s">
        <v>9</v>
      </c>
      <c r="AH124" s="4" t="s">
        <v>8</v>
      </c>
      <c r="AI124" s="4" t="s">
        <v>6</v>
      </c>
      <c r="AJ124" s="4" t="s">
        <v>9</v>
      </c>
      <c r="AK124" s="4" t="s">
        <v>6</v>
      </c>
      <c r="AL124" s="4" t="s">
        <v>6</v>
      </c>
      <c r="AM124" s="4" t="s">
        <v>9</v>
      </c>
      <c r="AN124" s="4" t="s">
        <v>10</v>
      </c>
    </row>
    <row r="125" spans="1:40" x14ac:dyDescent="0.2">
      <c r="A125" t="s">
        <v>9</v>
      </c>
      <c r="B125" s="12">
        <v>888543</v>
      </c>
      <c r="C125" t="s">
        <v>35</v>
      </c>
      <c r="D125" s="12">
        <v>888543</v>
      </c>
      <c r="E125">
        <v>43957</v>
      </c>
      <c r="F125" t="s">
        <v>36</v>
      </c>
      <c r="G125" t="s">
        <v>7</v>
      </c>
      <c r="H125">
        <v>8</v>
      </c>
      <c r="K125" s="4" t="s">
        <v>6</v>
      </c>
      <c r="L125" s="4" t="s">
        <v>8</v>
      </c>
      <c r="M125" s="4" t="s">
        <v>8</v>
      </c>
      <c r="N125" s="4" t="s">
        <v>9</v>
      </c>
      <c r="O125" s="4" t="s">
        <v>10</v>
      </c>
      <c r="P125" s="4" t="s">
        <v>9</v>
      </c>
      <c r="Q125" s="4" t="s">
        <v>9</v>
      </c>
      <c r="R125" s="4" t="s">
        <v>8</v>
      </c>
      <c r="S125" s="4" t="s">
        <v>8</v>
      </c>
      <c r="T125" s="4" t="s">
        <v>9</v>
      </c>
      <c r="U125" s="4" t="s">
        <v>9</v>
      </c>
      <c r="V125" s="4" t="s">
        <v>10</v>
      </c>
      <c r="W125" s="4" t="s">
        <v>9</v>
      </c>
      <c r="X125" s="4" t="s">
        <v>6</v>
      </c>
      <c r="Y125" s="4" t="s">
        <v>6</v>
      </c>
      <c r="Z125" s="4" t="s">
        <v>9</v>
      </c>
      <c r="AA125" s="4" t="s">
        <v>6</v>
      </c>
      <c r="AB125" s="4" t="s">
        <v>12</v>
      </c>
      <c r="AC125" s="4" t="s">
        <v>6</v>
      </c>
      <c r="AD125" s="4" t="s">
        <v>9</v>
      </c>
      <c r="AE125" s="4" t="s">
        <v>6</v>
      </c>
      <c r="AF125" s="4" t="s">
        <v>10</v>
      </c>
      <c r="AG125" s="4" t="s">
        <v>8</v>
      </c>
      <c r="AH125" s="4" t="s">
        <v>10</v>
      </c>
      <c r="AI125" s="4" t="s">
        <v>9</v>
      </c>
      <c r="AJ125" s="4" t="s">
        <v>12</v>
      </c>
      <c r="AK125" s="4" t="s">
        <v>6</v>
      </c>
      <c r="AL125" s="4" t="s">
        <v>9</v>
      </c>
      <c r="AM125" s="4" t="s">
        <v>9</v>
      </c>
      <c r="AN125" s="4" t="s">
        <v>10</v>
      </c>
    </row>
    <row r="126" spans="1:40" x14ac:dyDescent="0.2">
      <c r="A126" t="s">
        <v>9</v>
      </c>
      <c r="B126" s="12">
        <v>891883</v>
      </c>
      <c r="C126" t="s">
        <v>37</v>
      </c>
      <c r="D126" s="12">
        <v>891883</v>
      </c>
      <c r="E126">
        <v>43957</v>
      </c>
      <c r="F126" t="s">
        <v>38</v>
      </c>
      <c r="G126" t="s">
        <v>7</v>
      </c>
      <c r="H126">
        <v>12</v>
      </c>
      <c r="K126" s="4" t="s">
        <v>10</v>
      </c>
      <c r="L126" s="4" t="s">
        <v>6</v>
      </c>
      <c r="M126" s="4" t="s">
        <v>10</v>
      </c>
      <c r="N126" s="4" t="s">
        <v>6</v>
      </c>
      <c r="O126" s="4" t="s">
        <v>6</v>
      </c>
      <c r="P126" s="4" t="s">
        <v>8</v>
      </c>
      <c r="Q126" s="4" t="s">
        <v>6</v>
      </c>
      <c r="R126" s="4" t="s">
        <v>6</v>
      </c>
      <c r="S126" s="4" t="s">
        <v>8</v>
      </c>
      <c r="T126" s="4" t="s">
        <v>8</v>
      </c>
      <c r="U126" s="4" t="s">
        <v>9</v>
      </c>
      <c r="V126" s="4" t="s">
        <v>6</v>
      </c>
      <c r="W126" s="4" t="s">
        <v>8</v>
      </c>
      <c r="X126" s="4" t="s">
        <v>10</v>
      </c>
      <c r="Y126" s="4" t="s">
        <v>6</v>
      </c>
      <c r="Z126" s="4" t="s">
        <v>9</v>
      </c>
      <c r="AA126" s="4" t="s">
        <v>9</v>
      </c>
      <c r="AB126" s="4" t="s">
        <v>6</v>
      </c>
      <c r="AC126" s="4" t="s">
        <v>10</v>
      </c>
      <c r="AD126" s="4" t="s">
        <v>6</v>
      </c>
      <c r="AE126" s="4" t="s">
        <v>6</v>
      </c>
      <c r="AF126" s="4" t="s">
        <v>9</v>
      </c>
      <c r="AG126" s="4" t="s">
        <v>8</v>
      </c>
      <c r="AH126" s="4" t="s">
        <v>8</v>
      </c>
      <c r="AI126" s="4" t="s">
        <v>9</v>
      </c>
      <c r="AJ126" s="4" t="s">
        <v>12</v>
      </c>
      <c r="AK126" s="4" t="s">
        <v>9</v>
      </c>
      <c r="AL126" s="4" t="s">
        <v>9</v>
      </c>
      <c r="AM126" s="4" t="s">
        <v>9</v>
      </c>
      <c r="AN126" s="4" t="s">
        <v>10</v>
      </c>
    </row>
    <row r="127" spans="1:40" x14ac:dyDescent="0.2">
      <c r="A127" t="s">
        <v>9</v>
      </c>
      <c r="B127" s="12">
        <v>896290</v>
      </c>
      <c r="C127" t="s">
        <v>41</v>
      </c>
      <c r="D127" s="12">
        <v>896290</v>
      </c>
      <c r="E127">
        <v>43957</v>
      </c>
      <c r="F127" t="s">
        <v>42</v>
      </c>
      <c r="G127" t="s">
        <v>7</v>
      </c>
      <c r="H127">
        <v>17</v>
      </c>
      <c r="K127" s="4" t="s">
        <v>6</v>
      </c>
      <c r="L127" s="4" t="s">
        <v>6</v>
      </c>
      <c r="M127" s="4" t="s">
        <v>6</v>
      </c>
      <c r="N127" s="4" t="s">
        <v>12</v>
      </c>
      <c r="O127" s="4" t="s">
        <v>9</v>
      </c>
      <c r="P127" s="4" t="s">
        <v>8</v>
      </c>
      <c r="Q127" s="4" t="s">
        <v>9</v>
      </c>
      <c r="R127" s="4" t="s">
        <v>6</v>
      </c>
      <c r="S127" s="4" t="s">
        <v>10</v>
      </c>
      <c r="T127" s="4" t="s">
        <v>10</v>
      </c>
      <c r="U127" s="4" t="s">
        <v>9</v>
      </c>
      <c r="V127" s="4" t="s">
        <v>6</v>
      </c>
      <c r="W127" s="4" t="s">
        <v>12</v>
      </c>
      <c r="X127" s="4" t="s">
        <v>9</v>
      </c>
      <c r="Y127" s="4" t="s">
        <v>8</v>
      </c>
      <c r="Z127" s="4" t="s">
        <v>9</v>
      </c>
      <c r="AA127" s="4" t="s">
        <v>10</v>
      </c>
      <c r="AB127" s="4" t="s">
        <v>6</v>
      </c>
      <c r="AC127" s="4" t="s">
        <v>6</v>
      </c>
      <c r="AD127" s="4" t="s">
        <v>6</v>
      </c>
      <c r="AE127" s="4" t="s">
        <v>9</v>
      </c>
      <c r="AF127" s="4" t="s">
        <v>10</v>
      </c>
      <c r="AG127" s="4" t="s">
        <v>9</v>
      </c>
      <c r="AH127" s="4" t="s">
        <v>10</v>
      </c>
      <c r="AI127" s="4" t="s">
        <v>9</v>
      </c>
      <c r="AJ127" s="4" t="s">
        <v>9</v>
      </c>
      <c r="AK127" s="4" t="s">
        <v>6</v>
      </c>
      <c r="AL127" s="4" t="s">
        <v>6</v>
      </c>
      <c r="AM127" s="4" t="s">
        <v>9</v>
      </c>
      <c r="AN127" s="4" t="s">
        <v>9</v>
      </c>
    </row>
    <row r="128" spans="1:40" x14ac:dyDescent="0.2">
      <c r="A128" t="s">
        <v>9</v>
      </c>
      <c r="B128" s="12">
        <v>924739</v>
      </c>
      <c r="C128" t="s">
        <v>43</v>
      </c>
      <c r="D128" s="12">
        <v>924739</v>
      </c>
      <c r="E128">
        <v>43957</v>
      </c>
      <c r="F128" t="s">
        <v>44</v>
      </c>
      <c r="G128" t="s">
        <v>7</v>
      </c>
      <c r="H128">
        <v>13</v>
      </c>
      <c r="K128" s="4" t="s">
        <v>10</v>
      </c>
      <c r="L128" s="4" t="s">
        <v>6</v>
      </c>
      <c r="M128" s="4" t="s">
        <v>12</v>
      </c>
      <c r="N128" s="4" t="s">
        <v>6</v>
      </c>
      <c r="O128" s="4" t="s">
        <v>12</v>
      </c>
      <c r="P128" s="4" t="s">
        <v>9</v>
      </c>
      <c r="Q128" s="4" t="s">
        <v>9</v>
      </c>
      <c r="R128" s="4" t="s">
        <v>6</v>
      </c>
      <c r="S128" s="4" t="s">
        <v>8</v>
      </c>
      <c r="T128" s="4" t="s">
        <v>8</v>
      </c>
      <c r="U128" s="4" t="s">
        <v>10</v>
      </c>
      <c r="V128" s="4" t="s">
        <v>6</v>
      </c>
      <c r="W128" s="4" t="s">
        <v>8</v>
      </c>
      <c r="X128" s="4" t="s">
        <v>9</v>
      </c>
      <c r="Y128" s="4" t="s">
        <v>6</v>
      </c>
      <c r="Z128" s="4" t="s">
        <v>9</v>
      </c>
      <c r="AA128" s="4" t="s">
        <v>9</v>
      </c>
      <c r="AB128" s="4" t="s">
        <v>9</v>
      </c>
      <c r="AC128" s="4" t="s">
        <v>10</v>
      </c>
      <c r="AD128" s="4" t="s">
        <v>6</v>
      </c>
      <c r="AE128" s="4" t="s">
        <v>6</v>
      </c>
      <c r="AF128" s="4" t="s">
        <v>10</v>
      </c>
      <c r="AG128" s="4" t="s">
        <v>9</v>
      </c>
      <c r="AH128" s="4" t="s">
        <v>10</v>
      </c>
      <c r="AI128" s="4" t="s">
        <v>9</v>
      </c>
      <c r="AJ128" s="4" t="s">
        <v>6</v>
      </c>
      <c r="AK128" s="4" t="s">
        <v>8</v>
      </c>
      <c r="AL128" s="4" t="s">
        <v>9</v>
      </c>
      <c r="AM128" s="4" t="s">
        <v>9</v>
      </c>
      <c r="AN128" s="4" t="s">
        <v>8</v>
      </c>
    </row>
    <row r="129" spans="1:40" x14ac:dyDescent="0.2">
      <c r="A129" t="s">
        <v>9</v>
      </c>
      <c r="B129" s="12">
        <v>928878</v>
      </c>
      <c r="C129" t="s">
        <v>93</v>
      </c>
      <c r="D129" s="12">
        <v>928878</v>
      </c>
      <c r="E129">
        <v>43958</v>
      </c>
      <c r="F129" t="s">
        <v>94</v>
      </c>
      <c r="G129" t="s">
        <v>7</v>
      </c>
      <c r="H129">
        <v>19</v>
      </c>
      <c r="K129" s="4" t="s">
        <v>9</v>
      </c>
      <c r="L129" s="4" t="s">
        <v>6</v>
      </c>
      <c r="M129" s="4" t="s">
        <v>8</v>
      </c>
      <c r="N129" s="4" t="s">
        <v>6</v>
      </c>
      <c r="O129" s="4" t="s">
        <v>9</v>
      </c>
      <c r="P129" s="4" t="s">
        <v>10</v>
      </c>
      <c r="Q129" s="4" t="s">
        <v>9</v>
      </c>
      <c r="R129" s="4" t="s">
        <v>9</v>
      </c>
      <c r="S129" s="4" t="s">
        <v>8</v>
      </c>
      <c r="T129" s="4" t="s">
        <v>6</v>
      </c>
      <c r="U129" s="4" t="s">
        <v>10</v>
      </c>
      <c r="V129" s="4" t="s">
        <v>6</v>
      </c>
      <c r="W129" s="4" t="s">
        <v>6</v>
      </c>
      <c r="X129" s="4" t="s">
        <v>10</v>
      </c>
      <c r="Y129" s="4" t="s">
        <v>8</v>
      </c>
      <c r="Z129" s="4" t="s">
        <v>9</v>
      </c>
      <c r="AA129" s="4" t="s">
        <v>10</v>
      </c>
      <c r="AB129" s="4" t="s">
        <v>6</v>
      </c>
      <c r="AC129" s="4" t="s">
        <v>10</v>
      </c>
      <c r="AD129" s="4" t="s">
        <v>6</v>
      </c>
      <c r="AE129" s="4" t="s">
        <v>9</v>
      </c>
      <c r="AF129" s="4" t="s">
        <v>9</v>
      </c>
      <c r="AG129" s="4" t="s">
        <v>9</v>
      </c>
      <c r="AH129" s="4" t="s">
        <v>8</v>
      </c>
      <c r="AI129" s="4" t="s">
        <v>9</v>
      </c>
      <c r="AJ129" s="4" t="s">
        <v>8</v>
      </c>
      <c r="AK129" s="4" t="s">
        <v>6</v>
      </c>
      <c r="AL129" s="4" t="s">
        <v>6</v>
      </c>
      <c r="AM129" s="4" t="s">
        <v>9</v>
      </c>
      <c r="AN129" s="4" t="s">
        <v>9</v>
      </c>
    </row>
    <row r="130" spans="1:40" x14ac:dyDescent="0.2">
      <c r="A130" t="s">
        <v>9</v>
      </c>
      <c r="B130" s="12">
        <v>977963</v>
      </c>
      <c r="C130" t="s">
        <v>101</v>
      </c>
      <c r="D130" s="12">
        <v>977963</v>
      </c>
      <c r="E130">
        <v>43958</v>
      </c>
      <c r="F130" t="s">
        <v>102</v>
      </c>
      <c r="G130" t="s">
        <v>7</v>
      </c>
      <c r="H130">
        <v>13</v>
      </c>
      <c r="K130" s="4" t="s">
        <v>9</v>
      </c>
      <c r="L130" s="4" t="s">
        <v>9</v>
      </c>
      <c r="M130" s="4" t="s">
        <v>9</v>
      </c>
      <c r="N130" s="4" t="s">
        <v>9</v>
      </c>
      <c r="O130" s="4" t="s">
        <v>12</v>
      </c>
      <c r="P130" s="4" t="s">
        <v>11</v>
      </c>
      <c r="Q130" s="4" t="s">
        <v>8</v>
      </c>
      <c r="R130" s="4" t="s">
        <v>10</v>
      </c>
      <c r="S130" s="4" t="s">
        <v>6</v>
      </c>
      <c r="T130" s="4" t="s">
        <v>10</v>
      </c>
      <c r="U130" s="4" t="s">
        <v>6</v>
      </c>
      <c r="V130" s="4" t="s">
        <v>10</v>
      </c>
      <c r="W130" s="4" t="s">
        <v>6</v>
      </c>
      <c r="X130" s="4" t="s">
        <v>8</v>
      </c>
      <c r="Y130" s="4" t="s">
        <v>8</v>
      </c>
      <c r="Z130" s="4" t="s">
        <v>6</v>
      </c>
      <c r="AA130" s="4" t="s">
        <v>10</v>
      </c>
      <c r="AB130" s="4" t="s">
        <v>10</v>
      </c>
      <c r="AC130" s="4" t="s">
        <v>10</v>
      </c>
      <c r="AD130" s="4" t="s">
        <v>6</v>
      </c>
      <c r="AE130" s="4" t="s">
        <v>9</v>
      </c>
      <c r="AF130" s="4" t="s">
        <v>9</v>
      </c>
      <c r="AG130" s="4" t="s">
        <v>6</v>
      </c>
      <c r="AH130" s="4" t="s">
        <v>10</v>
      </c>
      <c r="AI130" s="4" t="s">
        <v>9</v>
      </c>
      <c r="AJ130" s="4" t="s">
        <v>9</v>
      </c>
      <c r="AK130" s="4" t="s">
        <v>6</v>
      </c>
      <c r="AL130" s="4" t="s">
        <v>11</v>
      </c>
      <c r="AM130" s="4" t="s">
        <v>9</v>
      </c>
      <c r="AN130" s="4" t="s">
        <v>8</v>
      </c>
    </row>
    <row r="131" spans="1:40" x14ac:dyDescent="0.2">
      <c r="A131" t="s">
        <v>9</v>
      </c>
      <c r="B131" s="12">
        <v>986455</v>
      </c>
      <c r="C131" t="s">
        <v>49</v>
      </c>
      <c r="D131" s="12">
        <v>986455</v>
      </c>
      <c r="E131">
        <v>43957</v>
      </c>
      <c r="F131" t="s">
        <v>50</v>
      </c>
      <c r="G131" t="s">
        <v>7</v>
      </c>
      <c r="H131">
        <v>10</v>
      </c>
      <c r="K131" s="4" t="s">
        <v>9</v>
      </c>
      <c r="L131" s="4" t="s">
        <v>12</v>
      </c>
      <c r="M131" s="4" t="s">
        <v>8</v>
      </c>
      <c r="N131" s="4" t="s">
        <v>10</v>
      </c>
      <c r="O131" s="4" t="s">
        <v>8</v>
      </c>
      <c r="P131" s="4" t="s">
        <v>12</v>
      </c>
      <c r="Q131" s="4" t="s">
        <v>8</v>
      </c>
      <c r="R131" s="4" t="s">
        <v>9</v>
      </c>
      <c r="S131" s="4" t="s">
        <v>6</v>
      </c>
      <c r="T131" s="4" t="s">
        <v>9</v>
      </c>
      <c r="U131" s="4" t="s">
        <v>10</v>
      </c>
      <c r="V131" s="4" t="s">
        <v>12</v>
      </c>
      <c r="W131" s="4" t="s">
        <v>12</v>
      </c>
      <c r="X131" s="4" t="s">
        <v>8</v>
      </c>
      <c r="Y131" s="4" t="s">
        <v>8</v>
      </c>
      <c r="Z131" s="4" t="s">
        <v>6</v>
      </c>
      <c r="AA131" s="4" t="s">
        <v>10</v>
      </c>
      <c r="AB131" s="4" t="s">
        <v>12</v>
      </c>
      <c r="AC131" s="4" t="s">
        <v>8</v>
      </c>
      <c r="AD131" s="4" t="s">
        <v>8</v>
      </c>
      <c r="AE131" s="4" t="s">
        <v>6</v>
      </c>
      <c r="AF131" s="4" t="s">
        <v>9</v>
      </c>
      <c r="AG131" s="4" t="s">
        <v>9</v>
      </c>
      <c r="AH131" s="4" t="s">
        <v>10</v>
      </c>
      <c r="AI131" s="4" t="s">
        <v>9</v>
      </c>
      <c r="AJ131" s="4" t="s">
        <v>6</v>
      </c>
      <c r="AK131" s="4" t="s">
        <v>8</v>
      </c>
      <c r="AL131" s="4" t="s">
        <v>9</v>
      </c>
      <c r="AM131" s="4" t="s">
        <v>9</v>
      </c>
      <c r="AN131" s="4" t="s">
        <v>9</v>
      </c>
    </row>
    <row r="132" spans="1:40" x14ac:dyDescent="0.2">
      <c r="A132" t="s">
        <v>9</v>
      </c>
      <c r="B132" s="12">
        <v>1023372</v>
      </c>
      <c r="C132" t="s">
        <v>111</v>
      </c>
      <c r="D132" s="12">
        <v>1023372</v>
      </c>
      <c r="E132">
        <v>43958</v>
      </c>
      <c r="F132" t="s">
        <v>112</v>
      </c>
      <c r="G132" t="s">
        <v>7</v>
      </c>
      <c r="H132">
        <v>15</v>
      </c>
      <c r="K132" s="4" t="s">
        <v>10</v>
      </c>
      <c r="L132" s="4" t="s">
        <v>6</v>
      </c>
      <c r="M132" s="4" t="s">
        <v>8</v>
      </c>
      <c r="N132" s="4" t="s">
        <v>6</v>
      </c>
      <c r="O132" s="4" t="s">
        <v>9</v>
      </c>
      <c r="P132" s="4" t="s">
        <v>12</v>
      </c>
      <c r="Q132" s="4" t="s">
        <v>6</v>
      </c>
      <c r="R132" s="4" t="s">
        <v>9</v>
      </c>
      <c r="S132" s="4" t="s">
        <v>8</v>
      </c>
      <c r="T132" s="4" t="s">
        <v>10</v>
      </c>
      <c r="U132" s="4" t="s">
        <v>6</v>
      </c>
      <c r="V132" s="4" t="s">
        <v>9</v>
      </c>
      <c r="W132" s="4" t="s">
        <v>6</v>
      </c>
      <c r="X132" s="4" t="s">
        <v>10</v>
      </c>
      <c r="Y132" s="4" t="s">
        <v>8</v>
      </c>
      <c r="Z132" s="4" t="s">
        <v>10</v>
      </c>
      <c r="AA132" s="4" t="s">
        <v>10</v>
      </c>
      <c r="AB132" s="4" t="s">
        <v>6</v>
      </c>
      <c r="AC132" s="4" t="s">
        <v>9</v>
      </c>
      <c r="AD132" s="4" t="s">
        <v>8</v>
      </c>
      <c r="AE132" s="4" t="s">
        <v>6</v>
      </c>
      <c r="AF132" s="4" t="s">
        <v>9</v>
      </c>
      <c r="AG132" s="4" t="s">
        <v>12</v>
      </c>
      <c r="AH132" s="4" t="s">
        <v>10</v>
      </c>
      <c r="AI132" s="4" t="s">
        <v>9</v>
      </c>
      <c r="AJ132" s="4" t="s">
        <v>9</v>
      </c>
      <c r="AK132" s="4" t="s">
        <v>6</v>
      </c>
      <c r="AL132" s="4" t="s">
        <v>6</v>
      </c>
      <c r="AM132" s="4" t="s">
        <v>9</v>
      </c>
      <c r="AN132" s="4" t="s">
        <v>8</v>
      </c>
    </row>
    <row r="133" spans="1:40" x14ac:dyDescent="0.2">
      <c r="A133" t="s">
        <v>9</v>
      </c>
      <c r="B133" s="12">
        <v>1028207</v>
      </c>
      <c r="C133" t="s">
        <v>59</v>
      </c>
      <c r="D133" s="12">
        <v>1028207</v>
      </c>
      <c r="E133">
        <v>43957</v>
      </c>
      <c r="F133" t="s">
        <v>60</v>
      </c>
      <c r="G133" t="s">
        <v>7</v>
      </c>
      <c r="H133">
        <v>15</v>
      </c>
      <c r="K133" s="4" t="s">
        <v>10</v>
      </c>
      <c r="L133" s="4" t="s">
        <v>10</v>
      </c>
      <c r="M133" s="4" t="s">
        <v>6</v>
      </c>
      <c r="N133" s="4" t="s">
        <v>6</v>
      </c>
      <c r="O133" s="4" t="s">
        <v>9</v>
      </c>
      <c r="P133" s="4" t="s">
        <v>9</v>
      </c>
      <c r="Q133" s="4" t="s">
        <v>9</v>
      </c>
      <c r="R133" s="4" t="s">
        <v>6</v>
      </c>
      <c r="S133" s="4" t="s">
        <v>10</v>
      </c>
      <c r="T133" s="4" t="s">
        <v>10</v>
      </c>
      <c r="U133" s="4" t="s">
        <v>10</v>
      </c>
      <c r="V133" s="4" t="s">
        <v>6</v>
      </c>
      <c r="W133" s="4" t="s">
        <v>9</v>
      </c>
      <c r="X133" s="4" t="s">
        <v>8</v>
      </c>
      <c r="Y133" s="4" t="s">
        <v>8</v>
      </c>
      <c r="Z133" s="4" t="s">
        <v>9</v>
      </c>
      <c r="AA133" s="4" t="s">
        <v>10</v>
      </c>
      <c r="AB133" s="4" t="s">
        <v>6</v>
      </c>
      <c r="AC133" s="4" t="s">
        <v>10</v>
      </c>
      <c r="AD133" s="4" t="s">
        <v>6</v>
      </c>
      <c r="AE133" s="4" t="s">
        <v>6</v>
      </c>
      <c r="AF133" s="4" t="s">
        <v>9</v>
      </c>
      <c r="AG133" s="4" t="s">
        <v>12</v>
      </c>
      <c r="AH133" s="4" t="s">
        <v>10</v>
      </c>
      <c r="AI133" s="4" t="s">
        <v>9</v>
      </c>
      <c r="AJ133" s="4" t="s">
        <v>12</v>
      </c>
      <c r="AK133" s="4" t="s">
        <v>8</v>
      </c>
      <c r="AL133" s="4" t="s">
        <v>6</v>
      </c>
      <c r="AM133" s="4" t="s">
        <v>9</v>
      </c>
      <c r="AN133" s="4" t="s">
        <v>10</v>
      </c>
    </row>
    <row r="134" spans="1:40" x14ac:dyDescent="0.2">
      <c r="A134" t="s">
        <v>9</v>
      </c>
      <c r="B134" s="12">
        <v>1039827</v>
      </c>
      <c r="C134" t="s">
        <v>63</v>
      </c>
      <c r="D134" s="12">
        <v>1039827</v>
      </c>
      <c r="E134">
        <v>43957</v>
      </c>
      <c r="F134" t="s">
        <v>64</v>
      </c>
      <c r="G134" t="s">
        <v>7</v>
      </c>
      <c r="H134">
        <v>22</v>
      </c>
      <c r="K134" s="4" t="s">
        <v>9</v>
      </c>
      <c r="L134" s="4" t="s">
        <v>10</v>
      </c>
      <c r="M134" s="4" t="s">
        <v>8</v>
      </c>
      <c r="N134" s="4" t="s">
        <v>12</v>
      </c>
      <c r="O134" s="4" t="s">
        <v>9</v>
      </c>
      <c r="P134" s="4" t="s">
        <v>12</v>
      </c>
      <c r="Q134" s="4" t="s">
        <v>8</v>
      </c>
      <c r="R134" s="4" t="s">
        <v>6</v>
      </c>
      <c r="S134" s="4" t="s">
        <v>12</v>
      </c>
      <c r="T134" s="4" t="s">
        <v>9</v>
      </c>
      <c r="U134" s="4" t="s">
        <v>10</v>
      </c>
      <c r="V134" s="4" t="s">
        <v>6</v>
      </c>
      <c r="W134" s="4" t="s">
        <v>8</v>
      </c>
      <c r="X134" s="4" t="s">
        <v>10</v>
      </c>
      <c r="Y134" s="4" t="s">
        <v>8</v>
      </c>
      <c r="Z134" s="4" t="s">
        <v>9</v>
      </c>
      <c r="AA134" s="4" t="s">
        <v>6</v>
      </c>
      <c r="AB134" s="4" t="s">
        <v>6</v>
      </c>
      <c r="AC134" s="4" t="s">
        <v>12</v>
      </c>
      <c r="AD134" s="4" t="s">
        <v>6</v>
      </c>
      <c r="AE134" s="4" t="s">
        <v>9</v>
      </c>
      <c r="AF134" s="4" t="s">
        <v>10</v>
      </c>
      <c r="AG134" s="4" t="s">
        <v>9</v>
      </c>
      <c r="AH134" s="4" t="s">
        <v>10</v>
      </c>
      <c r="AI134" s="4" t="s">
        <v>9</v>
      </c>
      <c r="AJ134" s="4" t="s">
        <v>9</v>
      </c>
      <c r="AK134" s="4" t="s">
        <v>6</v>
      </c>
      <c r="AL134" s="4" t="s">
        <v>6</v>
      </c>
      <c r="AM134" s="4" t="s">
        <v>9</v>
      </c>
      <c r="AN134" s="4" t="s">
        <v>8</v>
      </c>
    </row>
    <row r="135" spans="1:40" ht="13.5" thickBot="1" x14ac:dyDescent="0.25">
      <c r="A135" t="s">
        <v>9</v>
      </c>
      <c r="B135" s="16" t="s">
        <v>126</v>
      </c>
      <c r="K135" s="4" t="s">
        <v>9</v>
      </c>
      <c r="L135" s="4" t="s">
        <v>10</v>
      </c>
      <c r="M135" s="4" t="s">
        <v>10</v>
      </c>
      <c r="N135" s="4" t="s">
        <v>10</v>
      </c>
      <c r="O135" s="4" t="s">
        <v>9</v>
      </c>
      <c r="P135" s="4" t="s">
        <v>6</v>
      </c>
      <c r="Q135" s="4" t="s">
        <v>6</v>
      </c>
      <c r="R135" s="4" t="s">
        <v>6</v>
      </c>
      <c r="S135" s="4" t="s">
        <v>8</v>
      </c>
      <c r="T135" s="4" t="s">
        <v>9</v>
      </c>
      <c r="U135" s="4" t="s">
        <v>10</v>
      </c>
      <c r="V135" s="4" t="s">
        <v>6</v>
      </c>
      <c r="W135" s="4" t="s">
        <v>6</v>
      </c>
      <c r="X135" s="4" t="s">
        <v>10</v>
      </c>
      <c r="Y135" s="4" t="s">
        <v>8</v>
      </c>
      <c r="Z135" s="4" t="s">
        <v>9</v>
      </c>
      <c r="AA135" s="4" t="s">
        <v>10</v>
      </c>
      <c r="AB135" s="4" t="s">
        <v>6</v>
      </c>
      <c r="AC135" s="4" t="s">
        <v>10</v>
      </c>
      <c r="AD135" s="4" t="s">
        <v>6</v>
      </c>
      <c r="AE135" s="4" t="s">
        <v>9</v>
      </c>
      <c r="AF135" s="4" t="s">
        <v>10</v>
      </c>
      <c r="AG135" s="4" t="s">
        <v>9</v>
      </c>
      <c r="AH135" s="4" t="s">
        <v>10</v>
      </c>
      <c r="AI135" s="4" t="s">
        <v>9</v>
      </c>
      <c r="AJ135" s="4" t="s">
        <v>9</v>
      </c>
      <c r="AK135" s="4" t="s">
        <v>6</v>
      </c>
      <c r="AL135" s="4" t="s">
        <v>6</v>
      </c>
      <c r="AM135" s="4" t="s">
        <v>9</v>
      </c>
      <c r="AN135" s="4" t="s">
        <v>8</v>
      </c>
    </row>
    <row r="136" spans="1:40" x14ac:dyDescent="0.2">
      <c r="D136" s="20" t="s">
        <v>169</v>
      </c>
      <c r="E136" s="20"/>
      <c r="G136" s="2" t="s">
        <v>158</v>
      </c>
      <c r="H136">
        <f>COUNTA(H117:H134)</f>
        <v>18</v>
      </c>
      <c r="J136" t="s">
        <v>157</v>
      </c>
      <c r="K136" s="5">
        <f t="shared" ref="K136" si="3">COUNTIF(K117:K134,K135)</f>
        <v>8</v>
      </c>
      <c r="L136" s="5">
        <f t="shared" ref="L136" si="4">COUNTIF(L117:L134,L135)</f>
        <v>4</v>
      </c>
      <c r="M136" s="5">
        <f t="shared" ref="M136" si="5">COUNTIF(M117:M134,M135)</f>
        <v>3</v>
      </c>
      <c r="N136" s="5">
        <f t="shared" ref="N136" si="6">COUNTIF(N117:N134,N135)</f>
        <v>3</v>
      </c>
      <c r="O136" s="5">
        <f t="shared" ref="O136" si="7">COUNTIF(O117:O134,O135)</f>
        <v>8</v>
      </c>
      <c r="P136" s="5">
        <f>COUNTIF(P117:P134,P135)</f>
        <v>0</v>
      </c>
      <c r="Q136" s="5">
        <f t="shared" ref="Q136" si="8">COUNTIF(Q117:Q134,Q135)</f>
        <v>8</v>
      </c>
      <c r="R136" s="5">
        <f t="shared" ref="R136" si="9">COUNTIF(R117:R134,R135)</f>
        <v>10</v>
      </c>
      <c r="S136" s="5">
        <f t="shared" ref="S136" si="10">COUNTIF(S117:S134,S135)</f>
        <v>8</v>
      </c>
      <c r="T136" s="5">
        <f t="shared" ref="T136" si="11">COUNTIF(T117:T134,T135)</f>
        <v>3</v>
      </c>
      <c r="U136" s="5">
        <f t="shared" ref="U136" si="12">COUNTIF(U117:U134,U135)</f>
        <v>8</v>
      </c>
      <c r="V136" s="5">
        <f t="shared" ref="V136" si="13">COUNTIF(V117:V134,V135)</f>
        <v>8</v>
      </c>
      <c r="W136" s="5">
        <f t="shared" ref="W136" si="14">COUNTIF(W117:W134,W135)</f>
        <v>3</v>
      </c>
      <c r="X136" s="5">
        <f t="shared" ref="X136" si="15">COUNTIF(X117:X134,X135)</f>
        <v>9</v>
      </c>
      <c r="Y136" s="5">
        <f t="shared" ref="Y136" si="16">COUNTIF(Y117:Y134,Y135)</f>
        <v>12</v>
      </c>
      <c r="Z136" s="5">
        <f t="shared" ref="Z136" si="17">COUNTIF(Z117:Z134,Z135)</f>
        <v>11</v>
      </c>
      <c r="AA136" s="5">
        <f t="shared" ref="AA136" si="18">COUNTIF(AA117:AA134,AA135)</f>
        <v>12</v>
      </c>
      <c r="AB136" s="5">
        <f t="shared" ref="AB136" si="19">COUNTIF(AB117:AB134,AB135)</f>
        <v>11</v>
      </c>
      <c r="AC136" s="5">
        <f t="shared" ref="AC136" si="20">COUNTIF(AC117:AC134,AC135)</f>
        <v>10</v>
      </c>
      <c r="AD136" s="5">
        <f t="shared" ref="AD136" si="21">COUNTIF(AD117:AD134,AD135)</f>
        <v>13</v>
      </c>
      <c r="AE136" s="5">
        <f t="shared" ref="AE136" si="22">COUNTIF(AE117:AE134,AE135)</f>
        <v>6</v>
      </c>
      <c r="AF136" s="5">
        <f t="shared" ref="AF136" si="23">COUNTIF(AF117:AF134,AF135)</f>
        <v>9</v>
      </c>
      <c r="AG136" s="5">
        <f t="shared" ref="AG136" si="24">COUNTIF(AG117:AG134,AG135)</f>
        <v>11</v>
      </c>
      <c r="AH136" s="5">
        <f t="shared" ref="AH136" si="25">COUNTIF(AH117:AH134,AH135)</f>
        <v>15</v>
      </c>
      <c r="AI136" s="5">
        <f t="shared" ref="AI136" si="26">COUNTIF(AI117:AI134,AI135)</f>
        <v>14</v>
      </c>
      <c r="AJ136" s="5">
        <f t="shared" ref="AJ136" si="27">COUNTIF(AJ117:AJ134,AJ135)</f>
        <v>11</v>
      </c>
      <c r="AK136" s="5">
        <f t="shared" ref="AK136" si="28">COUNTIF(AK117:AK134,AK135)</f>
        <v>11</v>
      </c>
      <c r="AL136" s="5">
        <f t="shared" ref="AL136" si="29">COUNTIF(AL117:AL134,AL135)</f>
        <v>11</v>
      </c>
      <c r="AM136" s="5">
        <f t="shared" ref="AM136" si="30">COUNTIF(AM117:AM134,AM135)</f>
        <v>18</v>
      </c>
      <c r="AN136" s="5">
        <f t="shared" ref="AN136" si="31">COUNTIF(AN117:AN134,AN135)</f>
        <v>8</v>
      </c>
    </row>
    <row r="137" spans="1:40" x14ac:dyDescent="0.2">
      <c r="D137" s="18"/>
      <c r="E137" s="18"/>
    </row>
    <row r="138" spans="1:40" x14ac:dyDescent="0.2">
      <c r="D138" s="18" t="s">
        <v>170</v>
      </c>
      <c r="E138" s="18">
        <v>48.69047619047619</v>
      </c>
      <c r="J138" t="s">
        <v>183</v>
      </c>
      <c r="K138" s="4">
        <f>SUM(K90,K113,K136)</f>
        <v>22</v>
      </c>
      <c r="L138" s="4">
        <f t="shared" ref="L138:AN138" si="32">SUM(L90,L113,L136)</f>
        <v>10</v>
      </c>
      <c r="M138" s="4">
        <f t="shared" si="32"/>
        <v>17</v>
      </c>
      <c r="N138" s="4">
        <f t="shared" si="32"/>
        <v>16</v>
      </c>
      <c r="O138" s="4">
        <f t="shared" si="32"/>
        <v>22</v>
      </c>
      <c r="P138" s="4">
        <f t="shared" si="32"/>
        <v>8</v>
      </c>
      <c r="Q138" s="4">
        <f t="shared" si="32"/>
        <v>15</v>
      </c>
      <c r="R138" s="4">
        <f t="shared" si="32"/>
        <v>32</v>
      </c>
      <c r="S138" s="4">
        <f t="shared" si="32"/>
        <v>28</v>
      </c>
      <c r="T138" s="4">
        <f t="shared" si="32"/>
        <v>25</v>
      </c>
      <c r="U138" s="4">
        <f t="shared" si="32"/>
        <v>21</v>
      </c>
      <c r="V138" s="4">
        <f t="shared" si="32"/>
        <v>27</v>
      </c>
      <c r="W138" s="4">
        <f t="shared" si="32"/>
        <v>17</v>
      </c>
      <c r="X138" s="4">
        <f t="shared" si="32"/>
        <v>31</v>
      </c>
      <c r="Y138" s="4">
        <f t="shared" si="32"/>
        <v>21</v>
      </c>
      <c r="Z138" s="4">
        <f t="shared" si="32"/>
        <v>27</v>
      </c>
      <c r="AA138" s="4">
        <f t="shared" si="32"/>
        <v>41</v>
      </c>
      <c r="AB138" s="4">
        <f t="shared" si="32"/>
        <v>33</v>
      </c>
      <c r="AC138" s="4">
        <f t="shared" si="32"/>
        <v>30</v>
      </c>
      <c r="AD138" s="4">
        <f t="shared" si="32"/>
        <v>30</v>
      </c>
      <c r="AE138" s="4">
        <f t="shared" si="32"/>
        <v>29</v>
      </c>
      <c r="AF138" s="4">
        <f t="shared" si="32"/>
        <v>29</v>
      </c>
      <c r="AG138" s="4">
        <f t="shared" si="32"/>
        <v>32</v>
      </c>
      <c r="AH138" s="4">
        <f t="shared" si="32"/>
        <v>42</v>
      </c>
      <c r="AI138" s="4">
        <f t="shared" si="32"/>
        <v>36</v>
      </c>
      <c r="AJ138" s="4">
        <f t="shared" si="32"/>
        <v>40</v>
      </c>
      <c r="AK138" s="4">
        <f t="shared" si="32"/>
        <v>30</v>
      </c>
      <c r="AL138" s="4">
        <f t="shared" si="32"/>
        <v>47</v>
      </c>
      <c r="AM138" s="4">
        <f t="shared" si="32"/>
        <v>36</v>
      </c>
      <c r="AN138" s="4">
        <f t="shared" si="32"/>
        <v>24</v>
      </c>
    </row>
    <row r="139" spans="1:40" x14ac:dyDescent="0.2">
      <c r="D139" s="18" t="s">
        <v>171</v>
      </c>
      <c r="E139" s="18">
        <v>2.0344765990180824</v>
      </c>
      <c r="K139" s="4">
        <f>COUNTA(K69:K88,K94:K111,K117:K134)</f>
        <v>56</v>
      </c>
      <c r="L139" s="4">
        <f t="shared" ref="L139:AN139" si="33">COUNTA(L69:L88,L94:L111,L117:L134)</f>
        <v>56</v>
      </c>
      <c r="M139" s="4">
        <f t="shared" si="33"/>
        <v>56</v>
      </c>
      <c r="N139" s="4">
        <f t="shared" si="33"/>
        <v>56</v>
      </c>
      <c r="O139" s="4">
        <f t="shared" si="33"/>
        <v>56</v>
      </c>
      <c r="P139" s="4">
        <f t="shared" si="33"/>
        <v>56</v>
      </c>
      <c r="Q139" s="4">
        <f t="shared" si="33"/>
        <v>56</v>
      </c>
      <c r="R139" s="4">
        <f t="shared" si="33"/>
        <v>56</v>
      </c>
      <c r="S139" s="4">
        <f t="shared" si="33"/>
        <v>56</v>
      </c>
      <c r="T139" s="4">
        <f t="shared" si="33"/>
        <v>56</v>
      </c>
      <c r="U139" s="4">
        <f t="shared" si="33"/>
        <v>56</v>
      </c>
      <c r="V139" s="4">
        <f t="shared" si="33"/>
        <v>56</v>
      </c>
      <c r="W139" s="4">
        <f t="shared" si="33"/>
        <v>56</v>
      </c>
      <c r="X139" s="4">
        <f t="shared" si="33"/>
        <v>56</v>
      </c>
      <c r="Y139" s="4">
        <f t="shared" si="33"/>
        <v>56</v>
      </c>
      <c r="Z139" s="4">
        <f t="shared" si="33"/>
        <v>56</v>
      </c>
      <c r="AA139" s="4">
        <f t="shared" si="33"/>
        <v>56</v>
      </c>
      <c r="AB139" s="4">
        <f t="shared" si="33"/>
        <v>56</v>
      </c>
      <c r="AC139" s="4">
        <f t="shared" si="33"/>
        <v>56</v>
      </c>
      <c r="AD139" s="4">
        <f t="shared" si="33"/>
        <v>56</v>
      </c>
      <c r="AE139" s="4">
        <f t="shared" si="33"/>
        <v>56</v>
      </c>
      <c r="AF139" s="4">
        <f t="shared" si="33"/>
        <v>56</v>
      </c>
      <c r="AG139" s="4">
        <f t="shared" si="33"/>
        <v>56</v>
      </c>
      <c r="AH139" s="4">
        <f t="shared" si="33"/>
        <v>56</v>
      </c>
      <c r="AI139" s="4">
        <f t="shared" si="33"/>
        <v>56</v>
      </c>
      <c r="AJ139" s="4">
        <f t="shared" si="33"/>
        <v>56</v>
      </c>
      <c r="AK139" s="4">
        <f t="shared" si="33"/>
        <v>56</v>
      </c>
      <c r="AL139" s="4">
        <f t="shared" si="33"/>
        <v>56</v>
      </c>
      <c r="AM139" s="4">
        <f t="shared" si="33"/>
        <v>56</v>
      </c>
      <c r="AN139" s="4">
        <f t="shared" si="33"/>
        <v>56</v>
      </c>
    </row>
    <row r="140" spans="1:40" x14ac:dyDescent="0.2">
      <c r="D140" s="18" t="s">
        <v>172</v>
      </c>
      <c r="E140" s="18">
        <v>46.666666666666664</v>
      </c>
      <c r="K140" s="4" t="str">
        <f>FIXED(K138/K139*100,0)&amp;"%"</f>
        <v>39%</v>
      </c>
      <c r="L140" s="4" t="str">
        <f t="shared" ref="L140:AN140" si="34">FIXED(L138/L139*100,0)&amp;"%"</f>
        <v>18%</v>
      </c>
      <c r="M140" s="4" t="str">
        <f t="shared" si="34"/>
        <v>30%</v>
      </c>
      <c r="N140" s="4" t="str">
        <f t="shared" si="34"/>
        <v>29%</v>
      </c>
      <c r="O140" s="4" t="str">
        <f t="shared" si="34"/>
        <v>39%</v>
      </c>
      <c r="P140" s="4" t="str">
        <f t="shared" si="34"/>
        <v>14%</v>
      </c>
      <c r="Q140" s="4" t="str">
        <f t="shared" si="34"/>
        <v>27%</v>
      </c>
      <c r="R140" s="4" t="str">
        <f t="shared" si="34"/>
        <v>57%</v>
      </c>
      <c r="S140" s="4" t="str">
        <f t="shared" si="34"/>
        <v>50%</v>
      </c>
      <c r="T140" s="4" t="str">
        <f t="shared" si="34"/>
        <v>45%</v>
      </c>
      <c r="U140" s="4" t="str">
        <f t="shared" si="34"/>
        <v>38%</v>
      </c>
      <c r="V140" s="4" t="str">
        <f t="shared" si="34"/>
        <v>48%</v>
      </c>
      <c r="W140" s="4" t="str">
        <f t="shared" si="34"/>
        <v>30%</v>
      </c>
      <c r="X140" s="4" t="str">
        <f t="shared" si="34"/>
        <v>55%</v>
      </c>
      <c r="Y140" s="4" t="str">
        <f t="shared" si="34"/>
        <v>38%</v>
      </c>
      <c r="Z140" s="4" t="str">
        <f t="shared" si="34"/>
        <v>48%</v>
      </c>
      <c r="AA140" s="4" t="str">
        <f t="shared" si="34"/>
        <v>73%</v>
      </c>
      <c r="AB140" s="4" t="str">
        <f t="shared" si="34"/>
        <v>59%</v>
      </c>
      <c r="AC140" s="4" t="str">
        <f t="shared" si="34"/>
        <v>54%</v>
      </c>
      <c r="AD140" s="4" t="str">
        <f t="shared" si="34"/>
        <v>54%</v>
      </c>
      <c r="AE140" s="4" t="str">
        <f t="shared" si="34"/>
        <v>52%</v>
      </c>
      <c r="AF140" s="4" t="str">
        <f t="shared" si="34"/>
        <v>52%</v>
      </c>
      <c r="AG140" s="4" t="str">
        <f t="shared" si="34"/>
        <v>57%</v>
      </c>
      <c r="AH140" s="4" t="str">
        <f t="shared" si="34"/>
        <v>75%</v>
      </c>
      <c r="AI140" s="4" t="str">
        <f t="shared" si="34"/>
        <v>64%</v>
      </c>
      <c r="AJ140" s="4" t="str">
        <f t="shared" si="34"/>
        <v>71%</v>
      </c>
      <c r="AK140" s="4" t="str">
        <f t="shared" si="34"/>
        <v>54%</v>
      </c>
      <c r="AL140" s="4" t="str">
        <f t="shared" si="34"/>
        <v>84%</v>
      </c>
      <c r="AM140" s="4" t="str">
        <f t="shared" si="34"/>
        <v>64%</v>
      </c>
      <c r="AN140" s="4" t="str">
        <f t="shared" si="34"/>
        <v>43%</v>
      </c>
    </row>
    <row r="141" spans="1:40" x14ac:dyDescent="0.2">
      <c r="D141" s="18" t="s">
        <v>173</v>
      </c>
      <c r="E141" s="18">
        <v>43.333333333333336</v>
      </c>
      <c r="K141" s="4" t="s">
        <v>10</v>
      </c>
      <c r="L141" s="4" t="s">
        <v>6</v>
      </c>
      <c r="M141" s="4" t="s">
        <v>9</v>
      </c>
      <c r="N141" s="4" t="s">
        <v>10</v>
      </c>
      <c r="O141" s="4" t="s">
        <v>8</v>
      </c>
      <c r="P141" s="4" t="s">
        <v>10</v>
      </c>
      <c r="Q141" s="4" t="s">
        <v>9</v>
      </c>
      <c r="R141" s="4" t="s">
        <v>9</v>
      </c>
      <c r="S141" s="4" t="s">
        <v>6</v>
      </c>
      <c r="T141" s="4" t="s">
        <v>6</v>
      </c>
      <c r="U141" s="4" t="s">
        <v>10</v>
      </c>
      <c r="V141" s="4" t="s">
        <v>8</v>
      </c>
      <c r="W141" s="4" t="s">
        <v>10</v>
      </c>
      <c r="X141" s="4" t="s">
        <v>6</v>
      </c>
      <c r="Y141" s="4" t="s">
        <v>6</v>
      </c>
      <c r="Z141" s="4" t="s">
        <v>9</v>
      </c>
      <c r="AA141" s="4" t="s">
        <v>10</v>
      </c>
      <c r="AB141" s="4" t="s">
        <v>10</v>
      </c>
      <c r="AC141" s="4" t="s">
        <v>6</v>
      </c>
      <c r="AD141" s="4" t="s">
        <v>9</v>
      </c>
      <c r="AE141" s="4" t="s">
        <v>10</v>
      </c>
      <c r="AF141" s="4" t="s">
        <v>9</v>
      </c>
      <c r="AG141" s="4" t="s">
        <v>9</v>
      </c>
      <c r="AH141" s="4" t="s">
        <v>10</v>
      </c>
      <c r="AI141" s="4" t="s">
        <v>6</v>
      </c>
      <c r="AJ141" s="4" t="s">
        <v>6</v>
      </c>
      <c r="AK141" s="4" t="s">
        <v>6</v>
      </c>
      <c r="AL141" s="4" t="s">
        <v>9</v>
      </c>
      <c r="AM141" s="4" t="s">
        <v>8</v>
      </c>
      <c r="AN141" s="4" t="s">
        <v>9</v>
      </c>
    </row>
    <row r="142" spans="1:40" x14ac:dyDescent="0.2">
      <c r="B142" s="12" t="s">
        <v>159</v>
      </c>
      <c r="D142" s="18" t="s">
        <v>174</v>
      </c>
      <c r="E142" s="18">
        <v>15.224628789869467</v>
      </c>
    </row>
    <row r="143" spans="1:40" x14ac:dyDescent="0.2">
      <c r="B143" s="12">
        <v>7</v>
      </c>
      <c r="D143" s="18" t="s">
        <v>175</v>
      </c>
      <c r="E143" s="18">
        <v>231.7893217893222</v>
      </c>
    </row>
    <row r="144" spans="1:40" x14ac:dyDescent="0.2">
      <c r="B144" s="12">
        <v>10</v>
      </c>
      <c r="D144" s="18" t="s">
        <v>176</v>
      </c>
      <c r="E144" s="18">
        <v>0.61670646270769236</v>
      </c>
    </row>
    <row r="145" spans="2:5" x14ac:dyDescent="0.2">
      <c r="B145" s="12">
        <v>13</v>
      </c>
      <c r="D145" s="18" t="s">
        <v>177</v>
      </c>
      <c r="E145" s="18">
        <v>0.48951248993881469</v>
      </c>
    </row>
    <row r="146" spans="2:5" x14ac:dyDescent="0.2">
      <c r="B146" s="12">
        <v>16</v>
      </c>
      <c r="D146" s="18" t="s">
        <v>178</v>
      </c>
      <c r="E146" s="18">
        <v>73.333333333333329</v>
      </c>
    </row>
    <row r="147" spans="2:5" x14ac:dyDescent="0.2">
      <c r="B147" s="12">
        <v>19</v>
      </c>
      <c r="D147" s="18" t="s">
        <v>179</v>
      </c>
      <c r="E147" s="18">
        <v>20</v>
      </c>
    </row>
    <row r="148" spans="2:5" x14ac:dyDescent="0.2">
      <c r="B148" s="12">
        <v>22</v>
      </c>
      <c r="D148" s="18" t="s">
        <v>180</v>
      </c>
      <c r="E148" s="18">
        <v>93.333333333333329</v>
      </c>
    </row>
    <row r="149" spans="2:5" x14ac:dyDescent="0.2">
      <c r="B149" s="12">
        <v>25</v>
      </c>
      <c r="D149" s="18" t="s">
        <v>181</v>
      </c>
      <c r="E149" s="18">
        <v>2726.6666666666665</v>
      </c>
    </row>
    <row r="150" spans="2:5" ht="13.5" thickBot="1" x14ac:dyDescent="0.25">
      <c r="B150" s="12">
        <v>28</v>
      </c>
      <c r="D150" s="19" t="s">
        <v>182</v>
      </c>
      <c r="E150" s="19">
        <v>56</v>
      </c>
    </row>
    <row r="152" spans="2:5" ht="13.5" thickBot="1" x14ac:dyDescent="0.25"/>
    <row r="153" spans="2:5" x14ac:dyDescent="0.2">
      <c r="B153" s="7" t="s">
        <v>160</v>
      </c>
      <c r="C153" s="13" t="s">
        <v>161</v>
      </c>
    </row>
    <row r="154" spans="2:5" x14ac:dyDescent="0.2">
      <c r="B154" s="2" t="s">
        <v>162</v>
      </c>
      <c r="C154" s="12">
        <v>4</v>
      </c>
    </row>
    <row r="155" spans="2:5" x14ac:dyDescent="0.2">
      <c r="B155" t="str">
        <f>"8-10"</f>
        <v>8-10</v>
      </c>
      <c r="C155" s="12">
        <v>6</v>
      </c>
    </row>
    <row r="156" spans="2:5" x14ac:dyDescent="0.2">
      <c r="B156" t="str">
        <f>"11-13"</f>
        <v>11-13</v>
      </c>
      <c r="C156" s="12">
        <v>13</v>
      </c>
    </row>
    <row r="157" spans="2:5" x14ac:dyDescent="0.2">
      <c r="B157" s="2" t="s">
        <v>163</v>
      </c>
      <c r="C157" s="12">
        <v>18</v>
      </c>
    </row>
    <row r="158" spans="2:5" x14ac:dyDescent="0.2">
      <c r="B158" s="2" t="s">
        <v>164</v>
      </c>
      <c r="C158" s="12">
        <v>8</v>
      </c>
    </row>
    <row r="159" spans="2:5" x14ac:dyDescent="0.2">
      <c r="B159" s="2" t="s">
        <v>165</v>
      </c>
      <c r="C159" s="12">
        <v>4</v>
      </c>
    </row>
    <row r="160" spans="2:5" x14ac:dyDescent="0.2">
      <c r="B160" s="2" t="s">
        <v>166</v>
      </c>
      <c r="C160" s="12">
        <v>2</v>
      </c>
    </row>
    <row r="161" spans="2:3" x14ac:dyDescent="0.2">
      <c r="B161" s="2" t="s">
        <v>167</v>
      </c>
      <c r="C161" s="12">
        <v>1</v>
      </c>
    </row>
    <row r="162" spans="2:3" ht="13.5" thickBot="1" x14ac:dyDescent="0.25">
      <c r="B162" s="8" t="s">
        <v>168</v>
      </c>
      <c r="C162" s="14"/>
    </row>
    <row r="163" spans="2:3" ht="13.5" thickBot="1" x14ac:dyDescent="0.25">
      <c r="B163"/>
      <c r="C163" s="12"/>
    </row>
    <row r="164" spans="2:3" x14ac:dyDescent="0.2">
      <c r="B164" s="9" t="s">
        <v>169</v>
      </c>
      <c r="C164" s="15"/>
    </row>
    <row r="165" spans="2:3" x14ac:dyDescent="0.2">
      <c r="B165"/>
      <c r="C165" s="12"/>
    </row>
    <row r="166" spans="2:3" x14ac:dyDescent="0.2">
      <c r="B166" t="s">
        <v>170</v>
      </c>
      <c r="C166" s="12">
        <v>14.607142857142858</v>
      </c>
    </row>
    <row r="167" spans="2:3" x14ac:dyDescent="0.2">
      <c r="B167" t="s">
        <v>171</v>
      </c>
      <c r="C167" s="12">
        <v>0.61034297970542417</v>
      </c>
    </row>
    <row r="168" spans="2:3" x14ac:dyDescent="0.2">
      <c r="B168" t="s">
        <v>172</v>
      </c>
      <c r="C168" s="12">
        <v>14</v>
      </c>
    </row>
    <row r="169" spans="2:3" x14ac:dyDescent="0.2">
      <c r="B169" t="s">
        <v>173</v>
      </c>
      <c r="C169" s="12">
        <v>13</v>
      </c>
    </row>
    <row r="170" spans="2:3" x14ac:dyDescent="0.2">
      <c r="B170" t="s">
        <v>174</v>
      </c>
      <c r="C170" s="12">
        <v>4.5673886369608363</v>
      </c>
    </row>
    <row r="171" spans="2:3" x14ac:dyDescent="0.2">
      <c r="B171" t="s">
        <v>175</v>
      </c>
      <c r="C171" s="12">
        <v>20.861038961038965</v>
      </c>
    </row>
    <row r="172" spans="2:3" x14ac:dyDescent="0.2">
      <c r="B172" t="s">
        <v>176</v>
      </c>
      <c r="C172" s="12">
        <v>0.61670646270768881</v>
      </c>
    </row>
    <row r="173" spans="2:3" x14ac:dyDescent="0.2">
      <c r="B173" t="s">
        <v>177</v>
      </c>
      <c r="C173" s="12">
        <v>0.4895124899388143</v>
      </c>
    </row>
    <row r="174" spans="2:3" x14ac:dyDescent="0.2">
      <c r="B174" t="s">
        <v>178</v>
      </c>
      <c r="C174" s="12">
        <v>22</v>
      </c>
    </row>
    <row r="175" spans="2:3" x14ac:dyDescent="0.2">
      <c r="B175" t="s">
        <v>179</v>
      </c>
      <c r="C175" s="12">
        <v>6</v>
      </c>
    </row>
    <row r="176" spans="2:3" x14ac:dyDescent="0.2">
      <c r="B176" t="s">
        <v>180</v>
      </c>
      <c r="C176" s="12">
        <v>28</v>
      </c>
    </row>
    <row r="177" spans="2:3" x14ac:dyDescent="0.2">
      <c r="B177" t="s">
        <v>181</v>
      </c>
      <c r="C177" s="12">
        <v>818</v>
      </c>
    </row>
    <row r="178" spans="2:3" ht="13.5" thickBot="1" x14ac:dyDescent="0.25">
      <c r="B178" s="6" t="s">
        <v>182</v>
      </c>
      <c r="C178" s="14">
        <v>56</v>
      </c>
    </row>
  </sheetData>
  <sortState xmlns:xlrd2="http://schemas.microsoft.com/office/spreadsheetml/2017/richdata2" ref="A2:AM57">
    <sortCondition ref="C2:C57"/>
  </sortState>
  <conditionalFormatting sqref="B2:F57">
    <cfRule type="expression" dxfId="0" priority="1">
      <formula xml:space="preserve"> $I2 &lt;= -2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fcc-labs</dc:creator>
  <cp:lastModifiedBy>sm h</cp:lastModifiedBy>
  <dcterms:created xsi:type="dcterms:W3CDTF">2025-09-16T16:34:24Z</dcterms:created>
  <dcterms:modified xsi:type="dcterms:W3CDTF">2025-10-03T21:46:21Z</dcterms:modified>
</cp:coreProperties>
</file>