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4" i="1"/>
  <c r="V5" i="1" l="1"/>
  <c r="V6" i="1"/>
  <c r="V7" i="1"/>
  <c r="V8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4" i="1"/>
  <c r="I9" i="1"/>
  <c r="I17" i="1"/>
  <c r="H5" i="1"/>
  <c r="H6" i="1"/>
  <c r="I6" i="1" s="1"/>
  <c r="H7" i="1"/>
  <c r="I7" i="1" s="1"/>
  <c r="H8" i="1"/>
  <c r="I8" i="1" s="1"/>
  <c r="H9" i="1"/>
  <c r="H10" i="1"/>
  <c r="I10" i="1" s="1"/>
  <c r="H11" i="1"/>
  <c r="I11" i="1" s="1"/>
  <c r="H12" i="1"/>
  <c r="I12" i="1" s="1"/>
  <c r="H13" i="1"/>
  <c r="H14" i="1"/>
  <c r="I14" i="1" s="1"/>
  <c r="H15" i="1"/>
  <c r="I15" i="1" s="1"/>
  <c r="H16" i="1"/>
  <c r="I16" i="1" s="1"/>
  <c r="H17" i="1"/>
  <c r="H18" i="1"/>
  <c r="I18" i="1" s="1"/>
  <c r="H19" i="1"/>
  <c r="I19" i="1" s="1"/>
  <c r="H20" i="1"/>
  <c r="I20" i="1" s="1"/>
  <c r="H21" i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H4" i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4" i="1"/>
  <c r="S4" i="1" s="1"/>
  <c r="I5" i="1" l="1"/>
  <c r="I28" i="1"/>
  <c r="I4" i="1"/>
  <c r="I21" i="1"/>
  <c r="I13" i="1"/>
  <c r="B31" i="1"/>
  <c r="F41" i="1" l="1"/>
  <c r="F40" i="1"/>
  <c r="F39" i="1"/>
  <c r="F33" i="1"/>
  <c r="F38" i="1"/>
  <c r="F43" i="1"/>
  <c r="F35" i="1"/>
  <c r="F42" i="1"/>
  <c r="F34" i="1"/>
  <c r="F37" i="1"/>
  <c r="F32" i="1"/>
  <c r="F36" i="1"/>
  <c r="K7" i="1" l="1"/>
  <c r="L7" i="1" s="1"/>
  <c r="U7" i="1" s="1"/>
  <c r="K26" i="1"/>
  <c r="L26" i="1" s="1"/>
  <c r="U26" i="1" s="1"/>
  <c r="K18" i="1"/>
  <c r="L18" i="1" s="1"/>
  <c r="U18" i="1" s="1"/>
  <c r="K10" i="1"/>
  <c r="L10" i="1" s="1"/>
  <c r="U10" i="1" s="1"/>
  <c r="K9" i="1"/>
  <c r="L9" i="1" s="1"/>
  <c r="U9" i="1" s="1"/>
  <c r="V9" i="1" s="1"/>
  <c r="K6" i="1"/>
  <c r="L6" i="1" s="1"/>
  <c r="U6" i="1" s="1"/>
  <c r="K24" i="1"/>
  <c r="L24" i="1" s="1"/>
  <c r="U24" i="1" s="1"/>
  <c r="K14" i="1"/>
  <c r="L14" i="1" s="1"/>
  <c r="U14" i="1" s="1"/>
  <c r="K22" i="1"/>
  <c r="L22" i="1" s="1"/>
  <c r="U22" i="1" s="1"/>
  <c r="K12" i="1"/>
  <c r="L12" i="1" s="1"/>
  <c r="U12" i="1" s="1"/>
  <c r="K23" i="1"/>
  <c r="L23" i="1" s="1"/>
  <c r="U23" i="1" s="1"/>
  <c r="K17" i="1"/>
  <c r="L17" i="1" s="1"/>
  <c r="U17" i="1" s="1"/>
  <c r="K27" i="1"/>
  <c r="L27" i="1" s="1"/>
  <c r="U27" i="1" s="1"/>
  <c r="K25" i="1"/>
  <c r="L25" i="1" s="1"/>
  <c r="U25" i="1" s="1"/>
  <c r="K15" i="1"/>
  <c r="L15" i="1" s="1"/>
  <c r="U15" i="1" s="1"/>
  <c r="K19" i="1"/>
  <c r="L19" i="1" s="1"/>
  <c r="U19" i="1" s="1"/>
  <c r="K13" i="1"/>
  <c r="L13" i="1" s="1"/>
  <c r="U13" i="1" s="1"/>
  <c r="K20" i="1"/>
  <c r="L20" i="1" s="1"/>
  <c r="U20" i="1" s="1"/>
  <c r="K8" i="1"/>
  <c r="L8" i="1" s="1"/>
  <c r="U8" i="1" s="1"/>
  <c r="K11" i="1"/>
  <c r="L11" i="1" s="1"/>
  <c r="U11" i="1" s="1"/>
  <c r="K4" i="1"/>
  <c r="L4" i="1" s="1"/>
  <c r="U4" i="1" s="1"/>
  <c r="K5" i="1"/>
  <c r="L5" i="1" s="1"/>
  <c r="U5" i="1" s="1"/>
  <c r="K16" i="1"/>
  <c r="L16" i="1" s="1"/>
  <c r="U16" i="1" s="1"/>
  <c r="K21" i="1"/>
  <c r="L21" i="1" s="1"/>
  <c r="U21" i="1" s="1"/>
</calcChain>
</file>

<file path=xl/sharedStrings.xml><?xml version="1.0" encoding="utf-8"?>
<sst xmlns="http://schemas.openxmlformats.org/spreadsheetml/2006/main" count="103" uniqueCount="53">
  <si>
    <t>Chila-Carey</t>
  </si>
  <si>
    <t>Content</t>
  </si>
  <si>
    <t>Delivery</t>
  </si>
  <si>
    <t>Timing</t>
  </si>
  <si>
    <t>References</t>
  </si>
  <si>
    <t>Lyon-Dobrzynski</t>
  </si>
  <si>
    <t>Sum-Wilder</t>
  </si>
  <si>
    <t>Cheung-Dyke</t>
  </si>
  <si>
    <t>Cascio-Whalen</t>
  </si>
  <si>
    <t>Hanson-Schulze</t>
  </si>
  <si>
    <t>Petersen-Lindsay</t>
  </si>
  <si>
    <t>Sommers-Keener</t>
  </si>
  <si>
    <t>Lowenthal-Shepherd</t>
  </si>
  <si>
    <t>Masoodi-Kolt</t>
  </si>
  <si>
    <t>Merritt-Jiang</t>
  </si>
  <si>
    <t>Bellefeuille-Botkin</t>
  </si>
  <si>
    <t xml:space="preserve"> Bellefeuille</t>
  </si>
  <si>
    <t> Botkin</t>
  </si>
  <si>
    <t> Carey</t>
  </si>
  <si>
    <t> Cascio</t>
  </si>
  <si>
    <t> Cheung</t>
  </si>
  <si>
    <t> Chila</t>
  </si>
  <si>
    <t> Dobrzynski</t>
  </si>
  <si>
    <t> Dyke</t>
  </si>
  <si>
    <t> Hanson</t>
  </si>
  <si>
    <t> Jiang</t>
  </si>
  <si>
    <t> Keener</t>
  </si>
  <si>
    <t> Kolt</t>
  </si>
  <si>
    <t> Lindsay</t>
  </si>
  <si>
    <t> Lowenthal</t>
  </si>
  <si>
    <t> Lyon</t>
  </si>
  <si>
    <t> Masoodi</t>
  </si>
  <si>
    <t> Merritt</t>
  </si>
  <si>
    <t> Petersen</t>
  </si>
  <si>
    <t> Schulze</t>
  </si>
  <si>
    <t> Shepherd</t>
  </si>
  <si>
    <t> Sommers</t>
  </si>
  <si>
    <t> Sum</t>
  </si>
  <si>
    <t> Whalen</t>
  </si>
  <si>
    <t> Wilder</t>
  </si>
  <si>
    <t>x</t>
  </si>
  <si>
    <t>Midterm</t>
  </si>
  <si>
    <t>Q1</t>
  </si>
  <si>
    <t>Q2</t>
  </si>
  <si>
    <t>Q3</t>
  </si>
  <si>
    <t>Total</t>
  </si>
  <si>
    <t>Final</t>
  </si>
  <si>
    <t>Q4</t>
  </si>
  <si>
    <t>Oral</t>
  </si>
  <si>
    <t>Combined</t>
  </si>
  <si>
    <t>Course</t>
  </si>
  <si>
    <t>Score</t>
  </si>
  <si>
    <t>Re-Scale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</si>
</sst>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1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tabSelected="1" workbookViewId="0">
      <pane xSplit="2715" topLeftCell="J1" activePane="topRight"/>
      <selection activeCell="A28" sqref="A28"/>
      <selection pane="topRight" activeCell="Y9" sqref="Y9"/>
    </sheetView>
  </sheetViews>
  <sheetFormatPr defaultRowHeight="15" x14ac:dyDescent="0.25"/>
  <cols>
    <col min="1" max="1" width="22.140625" customWidth="1"/>
    <col min="2" max="2" width="10.7109375" style="1" customWidth="1"/>
    <col min="3" max="4" width="9" style="1" customWidth="1"/>
    <col min="5" max="5" width="6.85546875" style="1" customWidth="1"/>
    <col min="6" max="7" width="6.85546875" customWidth="1"/>
    <col min="9" max="9" width="8.28515625" customWidth="1"/>
    <col min="10" max="10" width="4.85546875" customWidth="1"/>
    <col min="11" max="11" width="11.7109375" customWidth="1"/>
    <col min="13" max="13" width="6.7109375" customWidth="1"/>
    <col min="14" max="17" width="8.140625" customWidth="1"/>
    <col min="19" max="19" width="11.140625" customWidth="1"/>
  </cols>
  <sheetData>
    <row r="2" spans="1:24" x14ac:dyDescent="0.25">
      <c r="B2" s="2"/>
      <c r="C2" s="3"/>
      <c r="E2" s="12" t="s">
        <v>41</v>
      </c>
      <c r="F2" s="12"/>
      <c r="G2" s="12"/>
      <c r="H2" s="12"/>
      <c r="I2" s="1" t="s">
        <v>52</v>
      </c>
      <c r="K2" s="1" t="s">
        <v>48</v>
      </c>
      <c r="L2" t="s">
        <v>52</v>
      </c>
      <c r="N2" s="12" t="s">
        <v>46</v>
      </c>
      <c r="O2" s="12"/>
      <c r="P2" s="12"/>
      <c r="Q2" s="12"/>
      <c r="R2" s="12"/>
      <c r="S2" s="1" t="s">
        <v>52</v>
      </c>
      <c r="U2" s="1" t="s">
        <v>50</v>
      </c>
    </row>
    <row r="3" spans="1:24" x14ac:dyDescent="0.25">
      <c r="B3" s="4">
        <v>42142</v>
      </c>
      <c r="C3" s="4">
        <v>42156</v>
      </c>
      <c r="E3" s="1" t="s">
        <v>42</v>
      </c>
      <c r="F3" s="1" t="s">
        <v>43</v>
      </c>
      <c r="G3" s="1" t="s">
        <v>44</v>
      </c>
      <c r="H3" s="1" t="s">
        <v>45</v>
      </c>
      <c r="I3" s="1"/>
      <c r="K3" s="1" t="s">
        <v>49</v>
      </c>
      <c r="N3" s="1" t="s">
        <v>42</v>
      </c>
      <c r="O3" s="1" t="s">
        <v>43</v>
      </c>
      <c r="P3" s="1" t="s">
        <v>44</v>
      </c>
      <c r="Q3" s="1" t="s">
        <v>47</v>
      </c>
      <c r="R3" s="1" t="s">
        <v>45</v>
      </c>
      <c r="U3" s="1" t="s">
        <v>51</v>
      </c>
    </row>
    <row r="4" spans="1:24" x14ac:dyDescent="0.25">
      <c r="A4" s="2" t="s">
        <v>16</v>
      </c>
      <c r="B4" s="5" t="s">
        <v>40</v>
      </c>
      <c r="C4" s="5" t="s">
        <v>40</v>
      </c>
      <c r="E4" s="1">
        <v>25</v>
      </c>
      <c r="F4" s="1">
        <v>22</v>
      </c>
      <c r="G4" s="1">
        <v>22</v>
      </c>
      <c r="H4" s="8">
        <f>SUM(E4:G4)</f>
        <v>69</v>
      </c>
      <c r="I4" s="9">
        <f>H4/$H$28*100</f>
        <v>85.18518518518519</v>
      </c>
      <c r="K4" s="7">
        <f>F43</f>
        <v>9.8000000000000007</v>
      </c>
      <c r="L4" s="7">
        <f>K4/10*200</f>
        <v>196.00000000000003</v>
      </c>
      <c r="N4" s="1">
        <v>13</v>
      </c>
      <c r="O4" s="1">
        <v>12</v>
      </c>
      <c r="P4" s="1">
        <v>15</v>
      </c>
      <c r="Q4" s="1">
        <v>15</v>
      </c>
      <c r="R4" s="1">
        <f>SUM(N4:Q4)</f>
        <v>55</v>
      </c>
      <c r="S4" s="8">
        <f>100*R4/60</f>
        <v>91.666666666666671</v>
      </c>
      <c r="U4" s="8">
        <f t="shared" ref="U4:U27" si="0">S4+L4+I4</f>
        <v>372.85185185185185</v>
      </c>
      <c r="V4" s="10">
        <f>U4/400</f>
        <v>0.93212962962962964</v>
      </c>
      <c r="W4" s="9"/>
      <c r="X4" s="1" t="str">
        <f>IF(V4&gt;0.9,"A","B")</f>
        <v>A</v>
      </c>
    </row>
    <row r="5" spans="1:24" x14ac:dyDescent="0.25">
      <c r="A5" s="2" t="s">
        <v>17</v>
      </c>
      <c r="B5" s="5"/>
      <c r="C5" s="5" t="s">
        <v>40</v>
      </c>
      <c r="E5" s="1">
        <v>29</v>
      </c>
      <c r="F5" s="1">
        <v>25</v>
      </c>
      <c r="G5" s="1">
        <v>25</v>
      </c>
      <c r="H5" s="8">
        <f t="shared" ref="H5:H28" si="1">SUM(E5:G5)</f>
        <v>79</v>
      </c>
      <c r="I5" s="9">
        <f t="shared" ref="I5:I28" si="2">H5/$H$28*100</f>
        <v>97.53086419753086</v>
      </c>
      <c r="K5" s="7">
        <f>F43</f>
        <v>9.8000000000000007</v>
      </c>
      <c r="L5" s="7">
        <f t="shared" ref="L5:L27" si="3">K5/10*200</f>
        <v>196.00000000000003</v>
      </c>
      <c r="N5" s="1">
        <v>12</v>
      </c>
      <c r="O5" s="1">
        <v>15</v>
      </c>
      <c r="P5" s="1">
        <v>15</v>
      </c>
      <c r="Q5" s="1">
        <v>15</v>
      </c>
      <c r="R5" s="1">
        <f t="shared" ref="R5:R27" si="4">SUM(N5:Q5)</f>
        <v>57</v>
      </c>
      <c r="S5" s="8">
        <f t="shared" ref="S5:S27" si="5">100*R5/60</f>
        <v>95</v>
      </c>
      <c r="U5" s="8">
        <f t="shared" si="0"/>
        <v>388.53086419753083</v>
      </c>
      <c r="V5" s="10">
        <f t="shared" ref="V5:V27" si="6">U5/400</f>
        <v>0.97132716049382706</v>
      </c>
      <c r="W5" s="9"/>
      <c r="X5" s="11" t="str">
        <f t="shared" ref="X5:X27" si="7">IF(V5&gt;0.9,"A","B")</f>
        <v>A</v>
      </c>
    </row>
    <row r="6" spans="1:24" x14ac:dyDescent="0.25">
      <c r="A6" s="2" t="s">
        <v>18</v>
      </c>
      <c r="B6" s="5" t="s">
        <v>40</v>
      </c>
      <c r="C6" s="5" t="s">
        <v>40</v>
      </c>
      <c r="E6" s="1">
        <v>29</v>
      </c>
      <c r="F6" s="1">
        <v>27</v>
      </c>
      <c r="G6" s="1">
        <v>25</v>
      </c>
      <c r="H6" s="8">
        <f t="shared" si="1"/>
        <v>81</v>
      </c>
      <c r="I6" s="9">
        <f t="shared" si="2"/>
        <v>100</v>
      </c>
      <c r="K6" s="7">
        <f>F32</f>
        <v>9.3500000000000014</v>
      </c>
      <c r="L6" s="7">
        <f t="shared" si="3"/>
        <v>187.00000000000003</v>
      </c>
      <c r="N6" s="1">
        <v>15</v>
      </c>
      <c r="O6" s="1">
        <v>15</v>
      </c>
      <c r="P6" s="1">
        <v>15</v>
      </c>
      <c r="Q6" s="1">
        <v>15</v>
      </c>
      <c r="R6" s="1">
        <f t="shared" si="4"/>
        <v>60</v>
      </c>
      <c r="S6" s="8">
        <f t="shared" si="5"/>
        <v>100</v>
      </c>
      <c r="U6" s="8">
        <f t="shared" si="0"/>
        <v>387</v>
      </c>
      <c r="V6" s="10">
        <f t="shared" si="6"/>
        <v>0.96750000000000003</v>
      </c>
      <c r="X6" s="11" t="str">
        <f t="shared" si="7"/>
        <v>A</v>
      </c>
    </row>
    <row r="7" spans="1:24" x14ac:dyDescent="0.25">
      <c r="A7" s="2" t="s">
        <v>19</v>
      </c>
      <c r="B7" s="5" t="s">
        <v>40</v>
      </c>
      <c r="C7" s="5" t="s">
        <v>40</v>
      </c>
      <c r="E7" s="1">
        <v>12</v>
      </c>
      <c r="F7" s="1">
        <v>19</v>
      </c>
      <c r="G7" s="1">
        <v>13</v>
      </c>
      <c r="H7" s="8">
        <f t="shared" si="1"/>
        <v>44</v>
      </c>
      <c r="I7" s="9">
        <f t="shared" si="2"/>
        <v>54.320987654320987</v>
      </c>
      <c r="K7" s="7">
        <f>F36</f>
        <v>9.2250000000000014</v>
      </c>
      <c r="L7" s="7">
        <f t="shared" si="3"/>
        <v>184.50000000000003</v>
      </c>
      <c r="N7" s="1">
        <v>14</v>
      </c>
      <c r="O7" s="1">
        <v>14</v>
      </c>
      <c r="P7" s="1">
        <v>14</v>
      </c>
      <c r="Q7" s="1">
        <v>14</v>
      </c>
      <c r="R7" s="1">
        <f t="shared" si="4"/>
        <v>56</v>
      </c>
      <c r="S7" s="8">
        <f t="shared" si="5"/>
        <v>93.333333333333329</v>
      </c>
      <c r="U7" s="8">
        <f t="shared" si="0"/>
        <v>332.15432098765439</v>
      </c>
      <c r="V7" s="10">
        <f t="shared" si="6"/>
        <v>0.83038580246913596</v>
      </c>
      <c r="X7" s="11" t="str">
        <f t="shared" si="7"/>
        <v>B</v>
      </c>
    </row>
    <row r="8" spans="1:24" x14ac:dyDescent="0.25">
      <c r="A8" s="2" t="s">
        <v>20</v>
      </c>
      <c r="B8" s="5" t="s">
        <v>40</v>
      </c>
      <c r="C8" s="5" t="s">
        <v>40</v>
      </c>
      <c r="E8" s="1">
        <v>29</v>
      </c>
      <c r="F8" s="1">
        <v>27</v>
      </c>
      <c r="G8" s="1">
        <v>25</v>
      </c>
      <c r="H8" s="8">
        <f t="shared" si="1"/>
        <v>81</v>
      </c>
      <c r="I8" s="9">
        <f t="shared" si="2"/>
        <v>100</v>
      </c>
      <c r="K8" s="7">
        <f>F35</f>
        <v>9.625</v>
      </c>
      <c r="L8" s="7">
        <f t="shared" si="3"/>
        <v>192.5</v>
      </c>
      <c r="N8" s="1">
        <v>15</v>
      </c>
      <c r="O8" s="1">
        <v>15</v>
      </c>
      <c r="P8" s="1">
        <v>15</v>
      </c>
      <c r="Q8" s="1">
        <v>15</v>
      </c>
      <c r="R8" s="1">
        <f t="shared" si="4"/>
        <v>60</v>
      </c>
      <c r="S8" s="8">
        <f t="shared" si="5"/>
        <v>100</v>
      </c>
      <c r="U8" s="8">
        <f t="shared" si="0"/>
        <v>392.5</v>
      </c>
      <c r="V8" s="10">
        <f t="shared" si="6"/>
        <v>0.98124999999999996</v>
      </c>
      <c r="X8" s="11" t="str">
        <f t="shared" si="7"/>
        <v>A</v>
      </c>
    </row>
    <row r="9" spans="1:24" x14ac:dyDescent="0.25">
      <c r="A9" s="2" t="s">
        <v>21</v>
      </c>
      <c r="B9" s="5" t="s">
        <v>40</v>
      </c>
      <c r="C9" s="5"/>
      <c r="E9" s="1">
        <v>22</v>
      </c>
      <c r="F9" s="1">
        <v>19</v>
      </c>
      <c r="G9" s="1">
        <v>24</v>
      </c>
      <c r="H9" s="8">
        <f t="shared" si="1"/>
        <v>65</v>
      </c>
      <c r="I9" s="9">
        <f t="shared" si="2"/>
        <v>80.246913580246911</v>
      </c>
      <c r="K9" s="7">
        <f>F32</f>
        <v>9.3500000000000014</v>
      </c>
      <c r="L9" s="7">
        <f t="shared" si="3"/>
        <v>187.00000000000003</v>
      </c>
      <c r="N9" s="1">
        <v>14</v>
      </c>
      <c r="O9" s="1">
        <v>15</v>
      </c>
      <c r="P9" s="1">
        <v>15</v>
      </c>
      <c r="Q9" s="1">
        <v>15</v>
      </c>
      <c r="R9" s="1">
        <f t="shared" si="4"/>
        <v>59</v>
      </c>
      <c r="S9" s="8">
        <f t="shared" si="5"/>
        <v>98.333333333333329</v>
      </c>
      <c r="U9" s="8">
        <f t="shared" si="0"/>
        <v>365.58024691358025</v>
      </c>
      <c r="V9" s="10">
        <f t="shared" si="6"/>
        <v>0.91395061728395066</v>
      </c>
      <c r="X9" s="11" t="str">
        <f t="shared" si="7"/>
        <v>A</v>
      </c>
    </row>
    <row r="10" spans="1:24" x14ac:dyDescent="0.25">
      <c r="A10" s="2" t="s">
        <v>22</v>
      </c>
      <c r="B10" s="5" t="s">
        <v>40</v>
      </c>
      <c r="C10" s="5" t="s">
        <v>40</v>
      </c>
      <c r="E10" s="1">
        <v>27</v>
      </c>
      <c r="F10" s="1">
        <v>27</v>
      </c>
      <c r="G10" s="1">
        <v>25</v>
      </c>
      <c r="H10" s="8">
        <f t="shared" si="1"/>
        <v>79</v>
      </c>
      <c r="I10" s="9">
        <f t="shared" si="2"/>
        <v>97.53086419753086</v>
      </c>
      <c r="K10" s="7">
        <f>F33</f>
        <v>8.65</v>
      </c>
      <c r="L10" s="7">
        <f t="shared" si="3"/>
        <v>173</v>
      </c>
      <c r="N10" s="1">
        <v>13</v>
      </c>
      <c r="O10" s="1">
        <v>10</v>
      </c>
      <c r="P10" s="1">
        <v>15</v>
      </c>
      <c r="Q10" s="1">
        <v>12</v>
      </c>
      <c r="R10" s="1">
        <f t="shared" si="4"/>
        <v>50</v>
      </c>
      <c r="S10" s="8">
        <f t="shared" si="5"/>
        <v>83.333333333333329</v>
      </c>
      <c r="U10" s="8">
        <f t="shared" si="0"/>
        <v>353.8641975308642</v>
      </c>
      <c r="V10" s="10">
        <f t="shared" si="6"/>
        <v>0.8846604938271605</v>
      </c>
      <c r="X10" s="11" t="str">
        <f t="shared" si="7"/>
        <v>B</v>
      </c>
    </row>
    <row r="11" spans="1:24" x14ac:dyDescent="0.25">
      <c r="A11" s="2" t="s">
        <v>23</v>
      </c>
      <c r="B11" s="5" t="s">
        <v>40</v>
      </c>
      <c r="C11" s="5" t="s">
        <v>40</v>
      </c>
      <c r="E11" s="1">
        <v>23</v>
      </c>
      <c r="F11" s="1">
        <v>27</v>
      </c>
      <c r="G11" s="1">
        <v>25</v>
      </c>
      <c r="H11" s="8">
        <f t="shared" si="1"/>
        <v>75</v>
      </c>
      <c r="I11" s="9">
        <f t="shared" si="2"/>
        <v>92.592592592592595</v>
      </c>
      <c r="K11" s="7">
        <f>F35</f>
        <v>9.625</v>
      </c>
      <c r="L11" s="7">
        <f t="shared" si="3"/>
        <v>192.5</v>
      </c>
      <c r="N11" s="1">
        <v>15</v>
      </c>
      <c r="O11" s="1">
        <v>15</v>
      </c>
      <c r="P11" s="1">
        <v>15</v>
      </c>
      <c r="Q11" s="1">
        <v>15</v>
      </c>
      <c r="R11" s="1">
        <f t="shared" si="4"/>
        <v>60</v>
      </c>
      <c r="S11" s="8">
        <f t="shared" si="5"/>
        <v>100</v>
      </c>
      <c r="U11" s="8">
        <f t="shared" si="0"/>
        <v>385.09259259259261</v>
      </c>
      <c r="V11" s="10">
        <f t="shared" si="6"/>
        <v>0.96273148148148158</v>
      </c>
      <c r="X11" s="11" t="str">
        <f t="shared" si="7"/>
        <v>A</v>
      </c>
    </row>
    <row r="12" spans="1:24" x14ac:dyDescent="0.25">
      <c r="A12" s="2" t="s">
        <v>24</v>
      </c>
      <c r="B12" s="5"/>
      <c r="C12" s="5" t="s">
        <v>40</v>
      </c>
      <c r="E12" s="1">
        <v>24</v>
      </c>
      <c r="F12" s="1">
        <v>26</v>
      </c>
      <c r="G12" s="1">
        <v>25</v>
      </c>
      <c r="H12" s="8">
        <f t="shared" si="1"/>
        <v>75</v>
      </c>
      <c r="I12" s="9">
        <f t="shared" si="2"/>
        <v>92.592592592592595</v>
      </c>
      <c r="K12" s="7">
        <f>F37</f>
        <v>9.9</v>
      </c>
      <c r="L12" s="7">
        <f t="shared" si="3"/>
        <v>198</v>
      </c>
      <c r="N12" s="1">
        <v>15</v>
      </c>
      <c r="O12" s="1">
        <v>15</v>
      </c>
      <c r="P12" s="1">
        <v>15</v>
      </c>
      <c r="Q12" s="1">
        <v>14</v>
      </c>
      <c r="R12" s="1">
        <f t="shared" si="4"/>
        <v>59</v>
      </c>
      <c r="S12" s="8">
        <f t="shared" si="5"/>
        <v>98.333333333333329</v>
      </c>
      <c r="U12" s="8">
        <f t="shared" si="0"/>
        <v>388.92592592592592</v>
      </c>
      <c r="V12" s="10">
        <f t="shared" si="6"/>
        <v>0.97231481481481485</v>
      </c>
      <c r="X12" s="11" t="str">
        <f t="shared" si="7"/>
        <v>A</v>
      </c>
    </row>
    <row r="13" spans="1:24" x14ac:dyDescent="0.25">
      <c r="A13" s="2" t="s">
        <v>25</v>
      </c>
      <c r="B13" s="5" t="s">
        <v>40</v>
      </c>
      <c r="C13" s="5" t="s">
        <v>40</v>
      </c>
      <c r="E13" s="1">
        <v>21</v>
      </c>
      <c r="F13" s="1">
        <v>24</v>
      </c>
      <c r="G13" s="1">
        <v>25</v>
      </c>
      <c r="H13" s="8">
        <f t="shared" si="1"/>
        <v>70</v>
      </c>
      <c r="I13" s="9">
        <f t="shared" si="2"/>
        <v>86.419753086419746</v>
      </c>
      <c r="K13" s="7">
        <f>F42</f>
        <v>9.3500000000000014</v>
      </c>
      <c r="L13" s="7">
        <f t="shared" si="3"/>
        <v>187.00000000000003</v>
      </c>
      <c r="N13" s="1">
        <v>15</v>
      </c>
      <c r="O13" s="1">
        <v>12</v>
      </c>
      <c r="P13" s="1">
        <v>13</v>
      </c>
      <c r="Q13" s="1">
        <v>14</v>
      </c>
      <c r="R13" s="1">
        <f t="shared" si="4"/>
        <v>54</v>
      </c>
      <c r="S13" s="8">
        <f t="shared" si="5"/>
        <v>90</v>
      </c>
      <c r="U13" s="8">
        <f t="shared" si="0"/>
        <v>363.41975308641975</v>
      </c>
      <c r="V13" s="10">
        <f t="shared" si="6"/>
        <v>0.90854938271604935</v>
      </c>
      <c r="X13" s="11" t="str">
        <f t="shared" si="7"/>
        <v>A</v>
      </c>
    </row>
    <row r="14" spans="1:24" x14ac:dyDescent="0.25">
      <c r="A14" s="2" t="s">
        <v>26</v>
      </c>
      <c r="B14" s="5" t="s">
        <v>40</v>
      </c>
      <c r="C14" s="5" t="s">
        <v>40</v>
      </c>
      <c r="E14" s="1">
        <v>29</v>
      </c>
      <c r="F14" s="1">
        <v>27</v>
      </c>
      <c r="G14" s="1">
        <v>25</v>
      </c>
      <c r="H14" s="8">
        <f t="shared" si="1"/>
        <v>81</v>
      </c>
      <c r="I14" s="9">
        <f t="shared" si="2"/>
        <v>100</v>
      </c>
      <c r="K14" s="7">
        <f>F39</f>
        <v>9.7750000000000004</v>
      </c>
      <c r="L14" s="7">
        <f t="shared" si="3"/>
        <v>195.5</v>
      </c>
      <c r="N14" s="1">
        <v>15</v>
      </c>
      <c r="O14" s="1">
        <v>15</v>
      </c>
      <c r="P14" s="1">
        <v>15</v>
      </c>
      <c r="Q14" s="1">
        <v>15</v>
      </c>
      <c r="R14" s="1">
        <f t="shared" si="4"/>
        <v>60</v>
      </c>
      <c r="S14" s="8">
        <f t="shared" si="5"/>
        <v>100</v>
      </c>
      <c r="U14" s="8">
        <f t="shared" si="0"/>
        <v>395.5</v>
      </c>
      <c r="V14" s="10">
        <f t="shared" si="6"/>
        <v>0.98875000000000002</v>
      </c>
      <c r="X14" s="11" t="str">
        <f t="shared" si="7"/>
        <v>A</v>
      </c>
    </row>
    <row r="15" spans="1:24" x14ac:dyDescent="0.25">
      <c r="A15" s="2" t="s">
        <v>27</v>
      </c>
      <c r="B15" s="5" t="s">
        <v>40</v>
      </c>
      <c r="C15" s="5" t="s">
        <v>40</v>
      </c>
      <c r="E15" s="1">
        <v>28</v>
      </c>
      <c r="F15" s="1">
        <v>15</v>
      </c>
      <c r="G15" s="1">
        <v>25</v>
      </c>
      <c r="H15" s="8">
        <f t="shared" si="1"/>
        <v>68</v>
      </c>
      <c r="I15" s="9">
        <f t="shared" si="2"/>
        <v>83.950617283950606</v>
      </c>
      <c r="K15" s="7">
        <f>F41</f>
        <v>9.8000000000000007</v>
      </c>
      <c r="L15" s="7">
        <f t="shared" si="3"/>
        <v>196.00000000000003</v>
      </c>
      <c r="N15" s="1">
        <v>15</v>
      </c>
      <c r="O15" s="1">
        <v>15</v>
      </c>
      <c r="P15" s="1">
        <v>15</v>
      </c>
      <c r="Q15" s="1">
        <v>15</v>
      </c>
      <c r="R15" s="1">
        <f t="shared" si="4"/>
        <v>60</v>
      </c>
      <c r="S15" s="8">
        <f t="shared" si="5"/>
        <v>100</v>
      </c>
      <c r="U15" s="8">
        <f t="shared" si="0"/>
        <v>379.95061728395058</v>
      </c>
      <c r="V15" s="10">
        <f t="shared" si="6"/>
        <v>0.94987654320987647</v>
      </c>
      <c r="X15" s="11" t="str">
        <f t="shared" si="7"/>
        <v>A</v>
      </c>
    </row>
    <row r="16" spans="1:24" x14ac:dyDescent="0.25">
      <c r="A16" s="2" t="s">
        <v>28</v>
      </c>
      <c r="B16" s="5" t="s">
        <v>40</v>
      </c>
      <c r="C16" s="5" t="s">
        <v>40</v>
      </c>
      <c r="E16" s="1">
        <v>29</v>
      </c>
      <c r="F16" s="1">
        <v>27</v>
      </c>
      <c r="G16" s="1">
        <v>25</v>
      </c>
      <c r="H16" s="8">
        <f t="shared" si="1"/>
        <v>81</v>
      </c>
      <c r="I16" s="9">
        <f t="shared" si="2"/>
        <v>100</v>
      </c>
      <c r="K16" s="7">
        <f>F38</f>
        <v>9.25</v>
      </c>
      <c r="L16" s="7">
        <f t="shared" si="3"/>
        <v>185</v>
      </c>
      <c r="N16" s="1">
        <v>0</v>
      </c>
      <c r="O16" s="1">
        <v>0</v>
      </c>
      <c r="P16" s="1">
        <v>15</v>
      </c>
      <c r="Q16" s="1">
        <v>15</v>
      </c>
      <c r="R16" s="1">
        <f t="shared" si="4"/>
        <v>30</v>
      </c>
      <c r="S16" s="8">
        <f t="shared" si="5"/>
        <v>50</v>
      </c>
      <c r="U16" s="8">
        <f t="shared" si="0"/>
        <v>335</v>
      </c>
      <c r="V16" s="10">
        <f t="shared" si="6"/>
        <v>0.83750000000000002</v>
      </c>
      <c r="X16" s="11" t="str">
        <f t="shared" si="7"/>
        <v>B</v>
      </c>
    </row>
    <row r="17" spans="1:24" x14ac:dyDescent="0.25">
      <c r="A17" s="2" t="s">
        <v>29</v>
      </c>
      <c r="B17" s="5" t="s">
        <v>40</v>
      </c>
      <c r="C17" s="5" t="s">
        <v>40</v>
      </c>
      <c r="E17" s="1">
        <v>24</v>
      </c>
      <c r="F17" s="1">
        <v>17</v>
      </c>
      <c r="G17" s="1">
        <v>18</v>
      </c>
      <c r="H17" s="8">
        <f t="shared" si="1"/>
        <v>59</v>
      </c>
      <c r="I17" s="9">
        <f t="shared" si="2"/>
        <v>72.839506172839506</v>
      </c>
      <c r="K17" s="7">
        <f>F40</f>
        <v>9.1999999999999993</v>
      </c>
      <c r="L17" s="7">
        <f t="shared" si="3"/>
        <v>184</v>
      </c>
      <c r="N17" s="1">
        <v>14</v>
      </c>
      <c r="O17" s="1">
        <v>14</v>
      </c>
      <c r="P17" s="1">
        <v>15</v>
      </c>
      <c r="Q17" s="1">
        <v>15</v>
      </c>
      <c r="R17" s="1">
        <f t="shared" si="4"/>
        <v>58</v>
      </c>
      <c r="S17" s="8">
        <f t="shared" si="5"/>
        <v>96.666666666666671</v>
      </c>
      <c r="U17" s="8">
        <f t="shared" si="0"/>
        <v>353.50617283950618</v>
      </c>
      <c r="V17" s="10">
        <f t="shared" si="6"/>
        <v>0.88376543209876546</v>
      </c>
      <c r="X17" s="11" t="str">
        <f t="shared" si="7"/>
        <v>B</v>
      </c>
    </row>
    <row r="18" spans="1:24" x14ac:dyDescent="0.25">
      <c r="A18" s="2" t="s">
        <v>30</v>
      </c>
      <c r="B18" s="5" t="s">
        <v>40</v>
      </c>
      <c r="C18" s="5" t="s">
        <v>40</v>
      </c>
      <c r="E18" s="1">
        <v>22</v>
      </c>
      <c r="F18" s="1">
        <v>18</v>
      </c>
      <c r="G18" s="1">
        <v>20</v>
      </c>
      <c r="H18" s="8">
        <f t="shared" si="1"/>
        <v>60</v>
      </c>
      <c r="I18" s="9">
        <f t="shared" si="2"/>
        <v>74.074074074074076</v>
      </c>
      <c r="K18" s="7">
        <f>F33</f>
        <v>8.65</v>
      </c>
      <c r="L18" s="7">
        <f t="shared" si="3"/>
        <v>173</v>
      </c>
      <c r="N18" s="1">
        <v>9</v>
      </c>
      <c r="O18" s="1">
        <v>11</v>
      </c>
      <c r="P18" s="1">
        <v>15</v>
      </c>
      <c r="Q18" s="1">
        <v>15</v>
      </c>
      <c r="R18" s="1">
        <f t="shared" si="4"/>
        <v>50</v>
      </c>
      <c r="S18" s="8">
        <f t="shared" si="5"/>
        <v>83.333333333333329</v>
      </c>
      <c r="U18" s="8">
        <f t="shared" si="0"/>
        <v>330.40740740740739</v>
      </c>
      <c r="V18" s="10">
        <f t="shared" si="6"/>
        <v>0.82601851851851849</v>
      </c>
      <c r="X18" s="11" t="str">
        <f t="shared" si="7"/>
        <v>B</v>
      </c>
    </row>
    <row r="19" spans="1:24" x14ac:dyDescent="0.25">
      <c r="A19" s="2" t="s">
        <v>31</v>
      </c>
      <c r="B19" s="5" t="s">
        <v>40</v>
      </c>
      <c r="C19" s="5" t="s">
        <v>40</v>
      </c>
      <c r="E19" s="1">
        <v>24</v>
      </c>
      <c r="F19" s="1">
        <v>17</v>
      </c>
      <c r="G19" s="1">
        <v>25</v>
      </c>
      <c r="H19" s="8">
        <f t="shared" si="1"/>
        <v>66</v>
      </c>
      <c r="I19" s="9">
        <f t="shared" si="2"/>
        <v>81.481481481481481</v>
      </c>
      <c r="K19" s="7">
        <f>F41</f>
        <v>9.8000000000000007</v>
      </c>
      <c r="L19" s="7">
        <f t="shared" si="3"/>
        <v>196.00000000000003</v>
      </c>
      <c r="N19" s="1">
        <v>8</v>
      </c>
      <c r="O19" s="1">
        <v>12</v>
      </c>
      <c r="P19" s="1">
        <v>15</v>
      </c>
      <c r="Q19" s="1">
        <v>11</v>
      </c>
      <c r="R19" s="1">
        <f t="shared" si="4"/>
        <v>46</v>
      </c>
      <c r="S19" s="8">
        <f t="shared" si="5"/>
        <v>76.666666666666671</v>
      </c>
      <c r="U19" s="8">
        <f t="shared" si="0"/>
        <v>354.14814814814815</v>
      </c>
      <c r="V19" s="10">
        <f t="shared" si="6"/>
        <v>0.88537037037037036</v>
      </c>
      <c r="X19" s="11" t="str">
        <f t="shared" si="7"/>
        <v>B</v>
      </c>
    </row>
    <row r="20" spans="1:24" x14ac:dyDescent="0.25">
      <c r="A20" s="2" t="s">
        <v>32</v>
      </c>
      <c r="B20" s="5" t="s">
        <v>40</v>
      </c>
      <c r="C20" s="5" t="s">
        <v>40</v>
      </c>
      <c r="E20" s="1">
        <v>21</v>
      </c>
      <c r="F20" s="1">
        <v>26</v>
      </c>
      <c r="G20" s="1">
        <v>24</v>
      </c>
      <c r="H20" s="8">
        <f t="shared" si="1"/>
        <v>71</v>
      </c>
      <c r="I20" s="9">
        <f t="shared" si="2"/>
        <v>87.654320987654316</v>
      </c>
      <c r="K20" s="7">
        <f>F42</f>
        <v>9.3500000000000014</v>
      </c>
      <c r="L20" s="7">
        <f t="shared" si="3"/>
        <v>187.00000000000003</v>
      </c>
      <c r="N20" s="1">
        <v>15</v>
      </c>
      <c r="O20" s="1">
        <v>15</v>
      </c>
      <c r="P20" s="1">
        <v>15</v>
      </c>
      <c r="Q20" s="1">
        <v>15</v>
      </c>
      <c r="R20" s="1">
        <f t="shared" si="4"/>
        <v>60</v>
      </c>
      <c r="S20" s="8">
        <f t="shared" si="5"/>
        <v>100</v>
      </c>
      <c r="U20" s="8">
        <f t="shared" si="0"/>
        <v>374.65432098765433</v>
      </c>
      <c r="V20" s="10">
        <f t="shared" si="6"/>
        <v>0.9366358024691358</v>
      </c>
      <c r="X20" s="11" t="str">
        <f t="shared" si="7"/>
        <v>A</v>
      </c>
    </row>
    <row r="21" spans="1:24" x14ac:dyDescent="0.25">
      <c r="A21" s="2" t="s">
        <v>33</v>
      </c>
      <c r="B21" s="5" t="s">
        <v>40</v>
      </c>
      <c r="C21" s="5" t="s">
        <v>40</v>
      </c>
      <c r="E21" s="1">
        <v>24</v>
      </c>
      <c r="F21" s="1">
        <v>17</v>
      </c>
      <c r="G21" s="1">
        <v>25</v>
      </c>
      <c r="H21" s="8">
        <f t="shared" si="1"/>
        <v>66</v>
      </c>
      <c r="I21" s="9">
        <f t="shared" si="2"/>
        <v>81.481481481481481</v>
      </c>
      <c r="K21" s="7">
        <f>F38</f>
        <v>9.25</v>
      </c>
      <c r="L21" s="7">
        <f t="shared" si="3"/>
        <v>185</v>
      </c>
      <c r="N21" s="1">
        <v>15</v>
      </c>
      <c r="O21" s="1">
        <v>15</v>
      </c>
      <c r="P21" s="1">
        <v>15</v>
      </c>
      <c r="Q21" s="1">
        <v>13</v>
      </c>
      <c r="R21" s="1">
        <f t="shared" si="4"/>
        <v>58</v>
      </c>
      <c r="S21" s="8">
        <f t="shared" si="5"/>
        <v>96.666666666666671</v>
      </c>
      <c r="U21" s="8">
        <f t="shared" si="0"/>
        <v>363.14814814814815</v>
      </c>
      <c r="V21" s="10">
        <f t="shared" si="6"/>
        <v>0.90787037037037033</v>
      </c>
      <c r="X21" s="11" t="str">
        <f t="shared" si="7"/>
        <v>A</v>
      </c>
    </row>
    <row r="22" spans="1:24" x14ac:dyDescent="0.25">
      <c r="A22" s="2" t="s">
        <v>34</v>
      </c>
      <c r="B22" s="5"/>
      <c r="C22" s="5" t="s">
        <v>40</v>
      </c>
      <c r="E22" s="1">
        <v>15</v>
      </c>
      <c r="F22" s="1">
        <v>25</v>
      </c>
      <c r="G22" s="1">
        <v>25</v>
      </c>
      <c r="H22" s="8">
        <f t="shared" si="1"/>
        <v>65</v>
      </c>
      <c r="I22" s="9">
        <f t="shared" si="2"/>
        <v>80.246913580246911</v>
      </c>
      <c r="K22" s="7">
        <f>F37</f>
        <v>9.9</v>
      </c>
      <c r="L22" s="7">
        <f t="shared" si="3"/>
        <v>198</v>
      </c>
      <c r="N22" s="1">
        <v>15</v>
      </c>
      <c r="O22" s="1">
        <v>15</v>
      </c>
      <c r="P22" s="1">
        <v>15</v>
      </c>
      <c r="Q22" s="1">
        <v>15</v>
      </c>
      <c r="R22" s="1">
        <f t="shared" si="4"/>
        <v>60</v>
      </c>
      <c r="S22" s="8">
        <f t="shared" si="5"/>
        <v>100</v>
      </c>
      <c r="U22" s="8">
        <f t="shared" si="0"/>
        <v>378.24691358024688</v>
      </c>
      <c r="V22" s="10">
        <f t="shared" si="6"/>
        <v>0.94561728395061717</v>
      </c>
      <c r="X22" s="11" t="str">
        <f t="shared" si="7"/>
        <v>A</v>
      </c>
    </row>
    <row r="23" spans="1:24" x14ac:dyDescent="0.25">
      <c r="A23" s="2" t="s">
        <v>35</v>
      </c>
      <c r="B23" s="5" t="s">
        <v>40</v>
      </c>
      <c r="C23" s="5" t="s">
        <v>40</v>
      </c>
      <c r="E23" s="1">
        <v>25</v>
      </c>
      <c r="F23" s="1">
        <v>24</v>
      </c>
      <c r="G23" s="1">
        <v>25</v>
      </c>
      <c r="H23" s="8">
        <f t="shared" si="1"/>
        <v>74</v>
      </c>
      <c r="I23" s="9">
        <f t="shared" si="2"/>
        <v>91.358024691358025</v>
      </c>
      <c r="K23" s="7">
        <f>F40</f>
        <v>9.1999999999999993</v>
      </c>
      <c r="L23" s="7">
        <f t="shared" si="3"/>
        <v>184</v>
      </c>
      <c r="N23" s="1">
        <v>14</v>
      </c>
      <c r="O23" s="1">
        <v>15</v>
      </c>
      <c r="P23" s="1">
        <v>15</v>
      </c>
      <c r="Q23" s="1">
        <v>15</v>
      </c>
      <c r="R23" s="1">
        <f t="shared" si="4"/>
        <v>59</v>
      </c>
      <c r="S23" s="8">
        <f t="shared" si="5"/>
        <v>98.333333333333329</v>
      </c>
      <c r="U23" s="8">
        <f t="shared" si="0"/>
        <v>373.69135802469134</v>
      </c>
      <c r="V23" s="10">
        <f t="shared" si="6"/>
        <v>0.93422839506172839</v>
      </c>
      <c r="X23" s="11" t="str">
        <f t="shared" si="7"/>
        <v>A</v>
      </c>
    </row>
    <row r="24" spans="1:24" x14ac:dyDescent="0.25">
      <c r="A24" s="2" t="s">
        <v>36</v>
      </c>
      <c r="B24" s="5" t="s">
        <v>40</v>
      </c>
      <c r="C24" s="5" t="s">
        <v>40</v>
      </c>
      <c r="E24" s="1">
        <v>21</v>
      </c>
      <c r="F24" s="1">
        <v>18</v>
      </c>
      <c r="G24" s="1">
        <v>25</v>
      </c>
      <c r="H24" s="8">
        <f t="shared" si="1"/>
        <v>64</v>
      </c>
      <c r="I24" s="9">
        <f t="shared" si="2"/>
        <v>79.012345679012341</v>
      </c>
      <c r="K24" s="7">
        <f>F39</f>
        <v>9.7750000000000004</v>
      </c>
      <c r="L24" s="7">
        <f t="shared" si="3"/>
        <v>195.5</v>
      </c>
      <c r="N24" s="1">
        <v>12</v>
      </c>
      <c r="O24" s="1">
        <v>14</v>
      </c>
      <c r="P24" s="1">
        <v>14</v>
      </c>
      <c r="Q24" s="1">
        <v>15</v>
      </c>
      <c r="R24" s="1">
        <f t="shared" si="4"/>
        <v>55</v>
      </c>
      <c r="S24" s="8">
        <f t="shared" si="5"/>
        <v>91.666666666666671</v>
      </c>
      <c r="U24" s="8">
        <f t="shared" si="0"/>
        <v>366.17901234567904</v>
      </c>
      <c r="V24" s="10">
        <f t="shared" si="6"/>
        <v>0.91544753086419761</v>
      </c>
      <c r="X24" s="11" t="str">
        <f t="shared" si="7"/>
        <v>A</v>
      </c>
    </row>
    <row r="25" spans="1:24" x14ac:dyDescent="0.25">
      <c r="A25" s="2" t="s">
        <v>37</v>
      </c>
      <c r="B25" s="5" t="s">
        <v>40</v>
      </c>
      <c r="C25" s="5" t="s">
        <v>40</v>
      </c>
      <c r="E25" s="1">
        <v>27</v>
      </c>
      <c r="F25" s="1">
        <v>23</v>
      </c>
      <c r="G25" s="1">
        <v>25</v>
      </c>
      <c r="H25" s="8">
        <f t="shared" si="1"/>
        <v>75</v>
      </c>
      <c r="I25" s="9">
        <f t="shared" si="2"/>
        <v>92.592592592592595</v>
      </c>
      <c r="K25" s="7">
        <f>F34</f>
        <v>9.8000000000000007</v>
      </c>
      <c r="L25" s="7">
        <f t="shared" si="3"/>
        <v>196.00000000000003</v>
      </c>
      <c r="N25" s="1">
        <v>15</v>
      </c>
      <c r="O25" s="1">
        <v>15</v>
      </c>
      <c r="P25" s="1">
        <v>15</v>
      </c>
      <c r="Q25" s="1">
        <v>15</v>
      </c>
      <c r="R25" s="1">
        <f t="shared" si="4"/>
        <v>60</v>
      </c>
      <c r="S25" s="8">
        <f t="shared" si="5"/>
        <v>100</v>
      </c>
      <c r="U25" s="8">
        <f t="shared" si="0"/>
        <v>388.59259259259261</v>
      </c>
      <c r="V25" s="10">
        <f t="shared" si="6"/>
        <v>0.9714814814814815</v>
      </c>
      <c r="X25" s="11" t="str">
        <f t="shared" si="7"/>
        <v>A</v>
      </c>
    </row>
    <row r="26" spans="1:24" x14ac:dyDescent="0.25">
      <c r="A26" s="2" t="s">
        <v>38</v>
      </c>
      <c r="B26" s="1" t="s">
        <v>40</v>
      </c>
      <c r="C26" s="1" t="s">
        <v>40</v>
      </c>
      <c r="E26" s="1">
        <v>23</v>
      </c>
      <c r="F26" s="1">
        <v>27</v>
      </c>
      <c r="G26" s="1">
        <v>25</v>
      </c>
      <c r="H26" s="8">
        <f t="shared" si="1"/>
        <v>75</v>
      </c>
      <c r="I26" s="9">
        <f t="shared" si="2"/>
        <v>92.592592592592595</v>
      </c>
      <c r="K26" s="7">
        <f>F36</f>
        <v>9.2250000000000014</v>
      </c>
      <c r="L26" s="7">
        <f t="shared" si="3"/>
        <v>184.50000000000003</v>
      </c>
      <c r="N26" s="1">
        <v>8</v>
      </c>
      <c r="O26" s="1">
        <v>14</v>
      </c>
      <c r="P26" s="1">
        <v>15</v>
      </c>
      <c r="Q26" s="1">
        <v>15</v>
      </c>
      <c r="R26" s="1">
        <f t="shared" si="4"/>
        <v>52</v>
      </c>
      <c r="S26" s="8">
        <f t="shared" si="5"/>
        <v>86.666666666666671</v>
      </c>
      <c r="U26" s="8">
        <f t="shared" si="0"/>
        <v>363.7592592592593</v>
      </c>
      <c r="V26" s="10">
        <f t="shared" si="6"/>
        <v>0.90939814814814823</v>
      </c>
      <c r="X26" s="11" t="str">
        <f t="shared" si="7"/>
        <v>A</v>
      </c>
    </row>
    <row r="27" spans="1:24" x14ac:dyDescent="0.25">
      <c r="A27" s="2" t="s">
        <v>39</v>
      </c>
      <c r="B27" s="1" t="s">
        <v>40</v>
      </c>
      <c r="C27" s="1" t="s">
        <v>40</v>
      </c>
      <c r="E27" s="1">
        <v>21</v>
      </c>
      <c r="F27" s="1">
        <v>15</v>
      </c>
      <c r="G27" s="1">
        <v>25</v>
      </c>
      <c r="H27" s="8">
        <f t="shared" si="1"/>
        <v>61</v>
      </c>
      <c r="I27" s="9">
        <f t="shared" si="2"/>
        <v>75.308641975308646</v>
      </c>
      <c r="K27" s="7">
        <f>F34</f>
        <v>9.8000000000000007</v>
      </c>
      <c r="L27" s="7">
        <f t="shared" si="3"/>
        <v>196.00000000000003</v>
      </c>
      <c r="N27" s="1">
        <v>15</v>
      </c>
      <c r="O27" s="1">
        <v>15</v>
      </c>
      <c r="P27" s="1">
        <v>5</v>
      </c>
      <c r="Q27" s="1">
        <v>15</v>
      </c>
      <c r="R27" s="1">
        <f t="shared" si="4"/>
        <v>50</v>
      </c>
      <c r="S27" s="8">
        <f t="shared" si="5"/>
        <v>83.333333333333329</v>
      </c>
      <c r="U27" s="8">
        <f t="shared" si="0"/>
        <v>354.64197530864203</v>
      </c>
      <c r="V27" s="10">
        <f t="shared" si="6"/>
        <v>0.88660493827160503</v>
      </c>
      <c r="X27" s="11" t="str">
        <f t="shared" si="7"/>
        <v>B</v>
      </c>
    </row>
    <row r="28" spans="1:24" x14ac:dyDescent="0.25">
      <c r="A28" s="2" t="s">
        <v>45</v>
      </c>
      <c r="E28" s="1">
        <v>29</v>
      </c>
      <c r="F28" s="1">
        <v>27</v>
      </c>
      <c r="G28" s="1">
        <v>25</v>
      </c>
      <c r="H28" s="8">
        <f t="shared" si="1"/>
        <v>81</v>
      </c>
      <c r="I28" s="9">
        <f t="shared" si="2"/>
        <v>100</v>
      </c>
    </row>
    <row r="30" spans="1:24" x14ac:dyDescent="0.25">
      <c r="B30" s="1" t="s">
        <v>1</v>
      </c>
      <c r="C30" s="1" t="s">
        <v>2</v>
      </c>
      <c r="D30" s="1" t="s">
        <v>3</v>
      </c>
      <c r="E30" s="1" t="s">
        <v>4</v>
      </c>
    </row>
    <row r="31" spans="1:24" x14ac:dyDescent="0.25">
      <c r="B31" s="6">
        <f>0.55</f>
        <v>0.55000000000000004</v>
      </c>
      <c r="C31" s="6">
        <v>0.1</v>
      </c>
      <c r="D31" s="6">
        <v>0.1</v>
      </c>
      <c r="E31" s="6">
        <v>0.25</v>
      </c>
    </row>
    <row r="32" spans="1:24" x14ac:dyDescent="0.25">
      <c r="A32" t="s">
        <v>0</v>
      </c>
      <c r="B32" s="1">
        <v>9</v>
      </c>
      <c r="C32" s="1">
        <v>9</v>
      </c>
      <c r="D32" s="1">
        <v>10</v>
      </c>
      <c r="E32" s="1">
        <v>10</v>
      </c>
      <c r="F32">
        <f t="shared" ref="F32:F43" si="8">B32*$B$31+C32*$C$31+D32*$D$31+E32*$E$31</f>
        <v>9.3500000000000014</v>
      </c>
    </row>
    <row r="33" spans="1:6" x14ac:dyDescent="0.25">
      <c r="A33" t="s">
        <v>5</v>
      </c>
      <c r="B33" s="1">
        <v>8.5</v>
      </c>
      <c r="C33" s="1">
        <v>8.5</v>
      </c>
      <c r="D33" s="1">
        <v>10</v>
      </c>
      <c r="E33" s="1">
        <v>8.5</v>
      </c>
      <c r="F33">
        <f t="shared" si="8"/>
        <v>8.65</v>
      </c>
    </row>
    <row r="34" spans="1:6" x14ac:dyDescent="0.25">
      <c r="A34" t="s">
        <v>6</v>
      </c>
      <c r="B34" s="1">
        <v>10</v>
      </c>
      <c r="C34" s="1">
        <v>9</v>
      </c>
      <c r="D34" s="1">
        <v>9</v>
      </c>
      <c r="E34" s="1">
        <v>10</v>
      </c>
      <c r="F34">
        <f t="shared" si="8"/>
        <v>9.8000000000000007</v>
      </c>
    </row>
    <row r="35" spans="1:6" x14ac:dyDescent="0.25">
      <c r="A35" t="s">
        <v>7</v>
      </c>
      <c r="B35" s="1">
        <v>9.5</v>
      </c>
      <c r="C35" s="1">
        <v>10</v>
      </c>
      <c r="D35" s="1">
        <v>9</v>
      </c>
      <c r="E35" s="1">
        <v>10</v>
      </c>
      <c r="F35">
        <f t="shared" si="8"/>
        <v>9.625</v>
      </c>
    </row>
    <row r="36" spans="1:6" x14ac:dyDescent="0.25">
      <c r="A36" t="s">
        <v>8</v>
      </c>
      <c r="B36" s="1">
        <v>9</v>
      </c>
      <c r="C36" s="1">
        <v>9</v>
      </c>
      <c r="D36" s="1">
        <v>10</v>
      </c>
      <c r="E36" s="1">
        <v>9.5</v>
      </c>
      <c r="F36">
        <f t="shared" si="8"/>
        <v>9.2250000000000014</v>
      </c>
    </row>
    <row r="37" spans="1:6" x14ac:dyDescent="0.25">
      <c r="A37" t="s">
        <v>9</v>
      </c>
      <c r="B37" s="1">
        <v>10</v>
      </c>
      <c r="C37" s="1">
        <v>10</v>
      </c>
      <c r="D37" s="1">
        <v>9</v>
      </c>
      <c r="E37" s="1">
        <v>10</v>
      </c>
      <c r="F37">
        <f t="shared" si="8"/>
        <v>9.9</v>
      </c>
    </row>
    <row r="38" spans="1:6" x14ac:dyDescent="0.25">
      <c r="A38" t="s">
        <v>10</v>
      </c>
      <c r="B38" s="1">
        <v>9</v>
      </c>
      <c r="C38" s="1">
        <v>8</v>
      </c>
      <c r="D38" s="1">
        <v>10</v>
      </c>
      <c r="E38" s="1">
        <v>10</v>
      </c>
      <c r="F38">
        <f t="shared" si="8"/>
        <v>9.25</v>
      </c>
    </row>
    <row r="39" spans="1:6" x14ac:dyDescent="0.25">
      <c r="A39" t="s">
        <v>11</v>
      </c>
      <c r="B39" s="1">
        <v>10</v>
      </c>
      <c r="C39" s="1">
        <v>10</v>
      </c>
      <c r="D39" s="1">
        <v>9</v>
      </c>
      <c r="E39" s="1">
        <v>9.5</v>
      </c>
      <c r="F39">
        <f t="shared" si="8"/>
        <v>9.7750000000000004</v>
      </c>
    </row>
    <row r="40" spans="1:6" x14ac:dyDescent="0.25">
      <c r="A40" t="s">
        <v>12</v>
      </c>
      <c r="B40" s="1">
        <v>9</v>
      </c>
      <c r="C40" s="1">
        <v>10</v>
      </c>
      <c r="D40" s="1">
        <v>10</v>
      </c>
      <c r="E40" s="1">
        <v>9</v>
      </c>
      <c r="F40">
        <f t="shared" si="8"/>
        <v>9.1999999999999993</v>
      </c>
    </row>
    <row r="41" spans="1:6" x14ac:dyDescent="0.25">
      <c r="A41" t="s">
        <v>13</v>
      </c>
      <c r="B41" s="1">
        <v>10</v>
      </c>
      <c r="C41" s="1">
        <v>9</v>
      </c>
      <c r="D41" s="1">
        <v>9</v>
      </c>
      <c r="E41" s="1">
        <v>10</v>
      </c>
      <c r="F41">
        <f t="shared" si="8"/>
        <v>9.8000000000000007</v>
      </c>
    </row>
    <row r="42" spans="1:6" x14ac:dyDescent="0.25">
      <c r="A42" t="s">
        <v>14</v>
      </c>
      <c r="B42" s="1">
        <v>9</v>
      </c>
      <c r="C42" s="1">
        <v>9</v>
      </c>
      <c r="D42" s="1">
        <v>10</v>
      </c>
      <c r="E42" s="1">
        <v>10</v>
      </c>
      <c r="F42">
        <f t="shared" si="8"/>
        <v>9.3500000000000014</v>
      </c>
    </row>
    <row r="43" spans="1:6" x14ac:dyDescent="0.25">
      <c r="A43" t="s">
        <v>15</v>
      </c>
      <c r="B43" s="1">
        <v>10</v>
      </c>
      <c r="C43" s="1">
        <v>9</v>
      </c>
      <c r="D43" s="1">
        <v>9</v>
      </c>
      <c r="E43" s="1">
        <v>10</v>
      </c>
      <c r="F43">
        <f t="shared" si="8"/>
        <v>9.8000000000000007</v>
      </c>
    </row>
  </sheetData>
  <mergeCells count="2">
    <mergeCell ref="E2:H2"/>
    <mergeCell ref="N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Halloran</dc:creator>
  <cp:lastModifiedBy>S M Halloran</cp:lastModifiedBy>
  <dcterms:created xsi:type="dcterms:W3CDTF">2015-06-10T19:29:39Z</dcterms:created>
  <dcterms:modified xsi:type="dcterms:W3CDTF">2015-06-22T15:55:56Z</dcterms:modified>
</cp:coreProperties>
</file>