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vingill/Documents/"/>
    </mc:Choice>
  </mc:AlternateContent>
  <xr:revisionPtr revIDLastSave="0" documentId="13_ncr:1_{6432B6FD-6162-F043-84CE-A56C8824B24B}" xr6:coauthVersionLast="47" xr6:coauthVersionMax="47" xr10:uidLastSave="{00000000-0000-0000-0000-000000000000}"/>
  <bookViews>
    <workbookView xWindow="30280" yWindow="860" windowWidth="35760" windowHeight="20620" xr2:uid="{00000000-000D-0000-FFFF-FFFF00000000}"/>
  </bookViews>
  <sheets>
    <sheet name="Crowdfunding" sheetId="1" r:id="rId1"/>
    <sheet name="Sheet1" sheetId="2" r:id="rId2"/>
    <sheet name="Sheet2" sheetId="3" r:id="rId3"/>
    <sheet name="Sheet3" sheetId="7" r:id="rId4"/>
    <sheet name="Sheet4" sheetId="8" r:id="rId5"/>
    <sheet name="Sheet5" sheetId="9" r:id="rId6"/>
  </sheets>
  <definedNames>
    <definedName name="_xlnm._FilterDatabase" localSheetId="0" hidden="1">Crowdfunding!$A$1:$T$1011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8" l="1"/>
  <c r="H4" i="8"/>
  <c r="H5" i="8"/>
  <c r="H6" i="8"/>
  <c r="H7" i="8"/>
  <c r="H8" i="8"/>
  <c r="H9" i="8"/>
  <c r="H10" i="8"/>
  <c r="H11" i="8"/>
  <c r="H12" i="8"/>
  <c r="H13" i="8"/>
  <c r="H2" i="8"/>
  <c r="G3" i="8"/>
  <c r="G4" i="8"/>
  <c r="G5" i="8"/>
  <c r="G6" i="8"/>
  <c r="G7" i="8"/>
  <c r="G8" i="8"/>
  <c r="G9" i="8"/>
  <c r="G10" i="8"/>
  <c r="G11" i="8"/>
  <c r="G12" i="8"/>
  <c r="G13" i="8"/>
  <c r="G2" i="8"/>
  <c r="F3" i="8"/>
  <c r="F4" i="8"/>
  <c r="F5" i="8"/>
  <c r="F6" i="8"/>
  <c r="F7" i="8"/>
  <c r="F8" i="8"/>
  <c r="F9" i="8"/>
  <c r="F10" i="8"/>
  <c r="F11" i="8"/>
  <c r="F12" i="8"/>
  <c r="F13" i="8"/>
  <c r="F2" i="8"/>
  <c r="E3" i="8"/>
  <c r="E4" i="8"/>
  <c r="E5" i="8"/>
  <c r="E6" i="8"/>
  <c r="E7" i="8"/>
  <c r="E8" i="8"/>
  <c r="E9" i="8"/>
  <c r="E10" i="8"/>
  <c r="E11" i="8"/>
  <c r="E12" i="8"/>
  <c r="E13" i="8"/>
  <c r="E2" i="8"/>
  <c r="D13" i="8"/>
  <c r="D12" i="8"/>
  <c r="D11" i="8"/>
  <c r="D10" i="8"/>
  <c r="D9" i="8"/>
  <c r="D8" i="8"/>
  <c r="D7" i="8"/>
  <c r="D6" i="8"/>
  <c r="D5" i="8"/>
  <c r="D4" i="8"/>
  <c r="D3" i="8"/>
  <c r="D2" i="8"/>
  <c r="C13" i="8"/>
  <c r="C12" i="8"/>
  <c r="C11" i="8"/>
  <c r="C10" i="8"/>
  <c r="C9" i="8"/>
  <c r="C8" i="8"/>
  <c r="C7" i="8"/>
  <c r="C6" i="8"/>
  <c r="C5" i="8"/>
  <c r="C4" i="8"/>
  <c r="C3" i="8"/>
  <c r="C2" i="8"/>
  <c r="B13" i="8"/>
  <c r="B12" i="8"/>
  <c r="B11" i="8"/>
  <c r="B10" i="8"/>
  <c r="B9" i="8"/>
  <c r="B8" i="8"/>
  <c r="B7" i="8"/>
  <c r="B6" i="8"/>
  <c r="B5" i="8"/>
  <c r="B4" i="8"/>
  <c r="B3" i="8"/>
  <c r="B2" i="8"/>
  <c r="H373" i="9"/>
  <c r="H372" i="9"/>
  <c r="H371" i="9"/>
  <c r="H370" i="9"/>
  <c r="H369" i="9"/>
  <c r="H368" i="9"/>
  <c r="E574" i="9"/>
  <c r="E573" i="9"/>
  <c r="E572" i="9"/>
  <c r="E571" i="9"/>
  <c r="E570" i="9"/>
  <c r="E569" i="9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4" i="1"/>
  <c r="I3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F3" i="1"/>
</calcChain>
</file>

<file path=xl/sharedStrings.xml><?xml version="1.0" encoding="utf-8"?>
<sst xmlns="http://schemas.openxmlformats.org/spreadsheetml/2006/main" count="11061" uniqueCount="2112">
  <si>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</si>
  <si>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</si>
  <si>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</si>
  <si>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</si>
  <si>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</si>
  <si>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</si>
  <si>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</si>
  <si>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</si>
  <si>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</si>
  <si>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</si>
  <si>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</si>
  <si>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</si>
  <si>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</si>
  <si>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</si>
  <si>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</si>
  <si>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</si>
  <si>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</si>
  <si>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</si>
  <si>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</si>
  <si>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</si>
  <si>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</si>
  <si>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</si>
  <si>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</si>
  <si>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</si>
  <si>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</si>
  <si>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</si>
  <si>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</si>
  <si>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</si>
  <si>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</si>
  <si>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</si>
  <si>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</si>
  <si>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</si>
  <si>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</si>
  <si>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</si>
  <si>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</si>
  <si>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</si>
  <si>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</si>
  <si>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</si>
  <si>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</si>
  <si>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</si>
  <si>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</si>
  <si>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</si>
  <si>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</si>
  <si>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</si>
  <si>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</si>
  <si>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</si>
  <si>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</si>
  <si>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</si>
  <si>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</si>
  <si>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</si>
  <si>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</si>
  <si>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</si>
  <si>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</si>
  <si>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</si>
  <si>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</si>
  <si>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</si>
  <si>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</si>
  <si>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</si>
  <si>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</si>
  <si>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</si>
  <si>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</si>
  <si>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</si>
  <si>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</si>
  <si>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</si>
  <si>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</si>
  <si>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</si>
  <si>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</si>
  <si>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</si>
  <si>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</si>
  <si>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</si>
  <si>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</si>
  <si>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</si>
  <si>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</si>
  <si>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</si>
  <si>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</si>
  <si>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</si>
  <si>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</si>
  <si>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</si>
  <si>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</si>
  <si>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</si>
  <si>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</si>
  <si>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</si>
  <si>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</si>
  <si>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</si>
  <si>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</si>
  <si>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</si>
  <si>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</si>
  <si>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</si>
  <si>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</si>
  <si>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</si>
  <si>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</si>
  <si>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</si>
  <si>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</si>
  <si>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</si>
  <si>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</si>
  <si>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</si>
  <si>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</si>
  <si>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</si>
  <si>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</si>
  <si>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</si>
  <si>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</si>
  <si>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</si>
  <si>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</si>
  <si>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</si>
  <si>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</si>
  <si>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</si>
  <si>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</si>
  <si>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</si>
  <si>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</si>
  <si>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</si>
  <si>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</si>
  <si>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</si>
  <si>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</si>
  <si>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</si>
  <si>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</si>
  <si>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</si>
  <si>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</si>
  <si>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</si>
  <si>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</si>
  <si>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</si>
  <si>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</si>
  <si>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</si>
  <si>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</si>
  <si>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</si>
  <si>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</si>
  <si>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</si>
  <si>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</si>
  <si>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</si>
  <si>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</si>
  <si>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</si>
  <si>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</si>
  <si>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</si>
  <si>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</si>
  <si>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</si>
  <si>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</si>
  <si>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</si>
  <si>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</si>
  <si>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</si>
  <si>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</si>
  <si>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</si>
  <si>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</si>
  <si>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</si>
  <si>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</si>
  <si>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</si>
  <si>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</si>
  <si>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</si>
  <si>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</si>
  <si>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</si>
  <si>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</si>
  <si>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</si>
  <si>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</si>
  <si>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</si>
  <si>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</si>
  <si>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</si>
  <si>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</si>
  <si>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</si>
  <si>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</si>
  <si>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</si>
  <si>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</si>
  <si>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</si>
  <si>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</si>
  <si>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</si>
  <si>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</si>
  <si>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</si>
  <si>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</si>
  <si>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</si>
  <si>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</si>
  <si>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</si>
  <si>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</si>
  <si>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</si>
  <si>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</si>
  <si>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</si>
  <si>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</si>
  <si>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</si>
  <si>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</si>
  <si>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</si>
  <si>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</si>
  <si>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</si>
  <si>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</si>
  <si>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</si>
  <si>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</si>
  <si>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</si>
  <si>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</si>
  <si>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</si>
  <si>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</si>
  <si>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</si>
  <si>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</si>
  <si>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</si>
  <si>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</si>
  <si>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</si>
  <si>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</si>
  <si>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</si>
  <si>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</si>
  <si>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</si>
  <si>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</si>
  <si>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</si>
  <si>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</si>
  <si>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</si>
  <si>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</si>
  <si>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</si>
  <si>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</si>
  <si>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</si>
  <si>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</si>
  <si>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</si>
  <si>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</si>
  <si>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</si>
  <si>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</si>
  <si>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</si>
  <si>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</si>
  <si>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</si>
  <si>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</si>
  <si>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</si>
  <si>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</si>
  <si>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</si>
  <si>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</si>
  <si>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</si>
  <si>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</si>
  <si>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</si>
  <si>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</si>
  <si>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</si>
  <si>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</si>
  <si>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</si>
  <si>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</si>
  <si>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</si>
  <si>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</si>
  <si>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</si>
  <si>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</si>
  <si>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</si>
  <si>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</si>
  <si>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</si>
  <si>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</si>
  <si>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</si>
  <si>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</si>
  <si>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</si>
  <si>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</si>
  <si>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</si>
  <si>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</si>
  <si>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</si>
  <si>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</si>
  <si>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</si>
  <si>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</si>
  <si>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</si>
  <si>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</si>
  <si>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</si>
  <si>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</si>
  <si>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</si>
  <si>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</si>
  <si>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</si>
  <si>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</si>
  <si>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</si>
  <si>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</si>
  <si>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</si>
  <si>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</si>
  <si>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</si>
  <si>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</si>
  <si>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</si>
  <si>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</si>
  <si>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</si>
  <si>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</si>
  <si>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</si>
  <si>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</si>
  <si>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</si>
  <si>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</si>
  <si>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</si>
  <si>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</si>
  <si>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</si>
  <si>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</si>
  <si>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</si>
  <si>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</si>
  <si>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</si>
  <si>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</si>
  <si>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</si>
  <si>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</si>
  <si>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</si>
  <si>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</si>
  <si>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</si>
  <si>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</si>
  <si>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</si>
  <si>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</si>
  <si>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</si>
  <si>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</si>
  <si>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</si>
  <si>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</si>
  <si>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</si>
  <si>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</si>
  <si>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</si>
  <si>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</si>
  <si>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</si>
  <si>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</si>
  <si>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</si>
  <si>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</si>
  <si>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</si>
  <si>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</si>
  <si>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</si>
  <si>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</si>
  <si>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</si>
  <si>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</si>
  <si>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</si>
  <si>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</si>
  <si>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</si>
  <si>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</si>
  <si>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</si>
  <si>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</si>
  <si>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</si>
  <si>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</si>
  <si>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</si>
  <si>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</si>
  <si>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</si>
  <si>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</si>
  <si>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</si>
  <si>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</si>
  <si>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</si>
  <si>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</si>
  <si>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</si>
  <si>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</si>
  <si>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</si>
  <si>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</si>
  <si>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</si>
  <si>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</si>
  <si>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</si>
  <si>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</si>
  <si>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</si>
  <si>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</si>
  <si>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</si>
  <si>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</si>
  <si>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</si>
  <si>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</si>
  <si>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</si>
  <si>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</si>
  <si>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</si>
  <si>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</si>
  <si>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</si>
  <si>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</si>
  <si>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</si>
  <si>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</si>
  <si>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</si>
  <si>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</si>
  <si>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</si>
  <si>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</si>
  <si>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</si>
  <si>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</si>
  <si>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</si>
  <si>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</si>
  <si>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</si>
  <si>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</si>
  <si>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</si>
  <si>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</si>
  <si>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</si>
  <si>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</si>
  <si>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</si>
  <si>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</si>
  <si>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</si>
  <si>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</si>
  <si>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</si>
  <si>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</si>
  <si>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</si>
  <si>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</si>
  <si>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</si>
  <si>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</si>
  <si>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</si>
  <si>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</si>
  <si>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</si>
  <si>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</si>
  <si>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</si>
  <si>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</si>
  <si>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</si>
  <si>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</si>
  <si>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</si>
  <si>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</si>
  <si>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</si>
  <si>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</si>
  <si>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</si>
  <si>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</si>
  <si>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</si>
  <si>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</si>
  <si>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</si>
  <si>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</si>
  <si>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</si>
  <si>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</si>
  <si>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</si>
  <si>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</si>
  <si>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</si>
  <si>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</si>
  <si>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</si>
  <si>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</si>
  <si>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</si>
  <si>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</si>
  <si>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</si>
  <si>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</si>
  <si>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</si>
  <si>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</si>
  <si>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</si>
  <si>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</si>
  <si>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</si>
  <si>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</si>
  <si>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</si>
  <si>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</si>
  <si>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</si>
  <si>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</si>
  <si>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</si>
  <si>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</si>
  <si>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</si>
  <si>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</si>
  <si>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</si>
  <si>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</si>
  <si>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</si>
  <si>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</si>
  <si>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</si>
  <si>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</si>
  <si>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</si>
  <si>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</si>
  <si>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</si>
  <si>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</si>
  <si>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</si>
  <si>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</si>
  <si>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</si>
  <si>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</si>
  <si>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</si>
  <si>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</si>
  <si>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</si>
  <si>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</si>
  <si>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</si>
  <si>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</si>
  <si>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</si>
  <si>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</si>
  <si>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</si>
  <si>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</si>
  <si>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</si>
  <si>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</si>
  <si>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</si>
  <si>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</si>
  <si>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</si>
  <si>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</si>
  <si>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</si>
  <si>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</si>
  <si>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</si>
  <si>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</si>
  <si>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</si>
  <si>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</si>
  <si>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</si>
  <si>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</si>
  <si>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</si>
  <si>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</si>
  <si>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</si>
  <si>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</si>
  <si>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</si>
  <si>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</si>
  <si>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</si>
  <si>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</si>
  <si>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</si>
  <si>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</si>
  <si>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</si>
  <si>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</si>
  <si>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</si>
  <si>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</si>
  <si>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</si>
  <si>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</si>
  <si>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</si>
  <si>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</si>
  <si>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</si>
  <si>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</si>
  <si>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</si>
  <si>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</si>
  <si>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</si>
  <si>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</si>
  <si>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</si>
  <si>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</si>
  <si>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</si>
  <si>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</si>
  <si>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</si>
  <si>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</si>
  <si>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</si>
  <si>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</si>
  <si>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</si>
  <si>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</si>
  <si>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</si>
  <si>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</si>
  <si>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</si>
  <si>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</si>
  <si>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</si>
  <si>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</si>
  <si>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</si>
  <si>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</si>
  <si>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</si>
  <si>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</si>
  <si>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</si>
  <si>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</si>
  <si>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</si>
  <si>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</si>
  <si>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</si>
  <si>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</si>
  <si>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</si>
  <si>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</si>
  <si>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</si>
  <si>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</si>
  <si>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</si>
  <si>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</si>
  <si>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</si>
  <si>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</si>
  <si>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</si>
  <si>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</si>
  <si>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</si>
  <si>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</si>
  <si>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</si>
  <si>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</si>
  <si>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</si>
  <si>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</si>
  <si>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</si>
  <si>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</si>
  <si>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</si>
  <si>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</si>
  <si>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</si>
  <si>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</si>
  <si>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</si>
  <si>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</si>
  <si>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</si>
  <si>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</si>
  <si>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</si>
  <si>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</si>
  <si>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</si>
  <si>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</si>
  <si>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</si>
  <si>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</si>
  <si>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</si>
  <si>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</si>
  <si>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</si>
  <si>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</si>
  <si>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</si>
  <si>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</si>
  <si>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</si>
  <si>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</si>
  <si>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</si>
  <si>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</si>
  <si>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</si>
  <si>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</si>
  <si>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</si>
  <si>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</si>
  <si>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</si>
  <si>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</si>
  <si>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</si>
  <si>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</si>
  <si>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</si>
  <si>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</si>
  <si>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</si>
  <si>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</si>
  <si>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</si>
  <si>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</si>
  <si>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</si>
  <si>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</si>
  <si>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</si>
  <si>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</si>
  <si>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</si>
  <si>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</si>
  <si>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</si>
  <si>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</si>
  <si>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</si>
  <si>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</si>
  <si>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</si>
  <si>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</si>
  <si>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</si>
  <si>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</si>
  <si>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</si>
  <si>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</si>
  <si>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</si>
  <si>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</si>
  <si>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</si>
  <si>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</si>
  <si>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</si>
  <si>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</si>
  <si>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</si>
  <si>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</si>
  <si>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</si>
  <si>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</si>
  <si>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</si>
  <si>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</si>
  <si>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</si>
  <si>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</si>
  <si>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</si>
  <si>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</si>
  <si>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</si>
  <si>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</si>
  <si>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</si>
  <si>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</si>
  <si>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</si>
  <si>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</si>
  <si>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</si>
  <si>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</si>
  <si>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</si>
  <si>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</si>
  <si>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</si>
  <si>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</si>
  <si>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</si>
  <si>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</si>
  <si>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</si>
  <si>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</si>
  <si>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</si>
  <si>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</si>
  <si>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</si>
  <si>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</si>
  <si>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</si>
  <si>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</si>
  <si>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</si>
  <si>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</si>
  <si>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</si>
  <si>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</si>
  <si>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</si>
  <si>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</si>
  <si>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</si>
  <si>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</si>
  <si>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</si>
  <si>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</si>
  <si>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</si>
  <si>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</si>
  <si>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</si>
  <si>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</si>
  <si>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</si>
  <si>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</si>
  <si>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</si>
  <si>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</si>
  <si>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</si>
  <si>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</si>
  <si>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</si>
  <si>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</si>
  <si>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</si>
  <si>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</si>
  <si>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</si>
  <si>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</si>
  <si>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</si>
  <si>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</si>
  <si>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</si>
  <si>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</si>
  <si>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</si>
  <si>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</si>
  <si>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</si>
  <si>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</si>
  <si>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</si>
  <si>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</si>
  <si>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</si>
  <si>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</si>
  <si>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</si>
  <si>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</si>
  <si>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</si>
  <si>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</si>
  <si>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</si>
  <si>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</si>
  <si>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</si>
  <si>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</si>
  <si>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</si>
  <si>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</si>
  <si>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</si>
  <si>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</si>
  <si>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</si>
  <si>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</si>
  <si>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</si>
  <si>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</si>
  <si>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</si>
  <si>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</si>
  <si>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</si>
  <si>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</si>
  <si>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</si>
  <si>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</si>
  <si>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</si>
  <si>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</si>
  <si>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</si>
  <si>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</si>
  <si>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</si>
  <si>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</si>
  <si>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</si>
  <si>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</si>
  <si>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</si>
  <si>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</si>
  <si>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</si>
  <si>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</si>
  <si>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</si>
  <si>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</si>
  <si>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</si>
  <si>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</si>
  <si>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</si>
  <si>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</si>
  <si>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</si>
  <si>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</si>
  <si>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</si>
  <si>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</si>
  <si>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</si>
  <si>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</si>
  <si>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</si>
  <si>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</si>
  <si>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</si>
  <si>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</si>
  <si>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</si>
  <si>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</si>
  <si>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</si>
  <si>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</si>
  <si>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</si>
  <si>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</si>
  <si>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</si>
  <si>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</si>
  <si>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</si>
  <si>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</si>
  <si>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</si>
  <si>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</si>
  <si>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</si>
  <si>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</si>
  <si>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</si>
  <si>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</si>
  <si>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</si>
  <si>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</si>
  <si>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</si>
  <si>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</si>
  <si>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</si>
  <si>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</si>
  <si>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</si>
  <si>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</si>
  <si>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</si>
  <si>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</si>
  <si>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</si>
  <si>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</si>
  <si>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</si>
  <si>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</si>
  <si>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</si>
  <si>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</si>
  <si>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</si>
  <si>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</si>
  <si>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</si>
  <si>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</si>
  <si>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</si>
  <si>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</si>
  <si>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</si>
  <si>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</si>
  <si>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</si>
  <si>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</si>
  <si>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</si>
  <si>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</si>
  <si>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</si>
  <si>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</si>
  <si>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</si>
  <si>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</si>
  <si>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</si>
  <si>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</si>
  <si>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</si>
  <si>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</si>
  <si>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</si>
  <si>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</si>
  <si>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</si>
  <si>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</si>
  <si>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</si>
  <si>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</si>
  <si>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</si>
  <si>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</si>
  <si>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</si>
  <si>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</si>
  <si>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</si>
  <si>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</si>
  <si>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</si>
  <si>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</si>
  <si>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</si>
  <si>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</si>
  <si>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</si>
  <si>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</si>
  <si>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</si>
  <si>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</si>
  <si>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</si>
  <si>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</si>
  <si>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</si>
  <si>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</si>
  <si>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</si>
  <si>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</si>
  <si>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</si>
  <si>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</si>
  <si>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</si>
  <si>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</si>
  <si>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</si>
  <si>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</si>
  <si>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</si>
  <si>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</si>
  <si>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</si>
  <si>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</si>
  <si>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</si>
  <si>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</si>
  <si>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</si>
  <si>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</si>
  <si>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</si>
  <si>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</si>
  <si>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</si>
  <si>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</si>
  <si>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</si>
  <si>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</si>
  <si>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</si>
  <si>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</si>
  <si>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</si>
  <si>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</si>
  <si>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</si>
  <si>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</si>
  <si>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</si>
  <si>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</si>
  <si>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</si>
  <si>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</si>
  <si>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</si>
  <si>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</si>
  <si>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</si>
  <si>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</si>
  <si>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</si>
  <si>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</si>
  <si>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</si>
  <si>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</si>
  <si>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</si>
  <si>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</si>
  <si>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</si>
  <si>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</si>
  <si>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</si>
  <si>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</si>
  <si>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</si>
  <si>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</si>
  <si>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</si>
  <si>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</si>
  <si>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</si>
  <si>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</si>
  <si>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</si>
  <si>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</si>
  <si>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</si>
  <si>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</si>
  <si>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</si>
  <si>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</si>
  <si>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</si>
  <si>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</si>
  <si>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</si>
  <si>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</si>
  <si>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</si>
  <si>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</si>
  <si>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</si>
  <si>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</si>
  <si>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</si>
  <si>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</si>
  <si>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</si>
  <si>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</si>
  <si>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</si>
  <si>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</si>
  <si>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</si>
  <si>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</si>
  <si>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</si>
  <si>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</si>
  <si>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</si>
  <si>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</si>
  <si>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</si>
  <si>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</si>
  <si>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</si>
  <si>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</si>
  <si>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</si>
  <si>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</si>
  <si>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</si>
  <si>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</si>
  <si>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</si>
  <si>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</si>
  <si>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</si>
  <si>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</si>
  <si>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</si>
  <si>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</si>
  <si>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</si>
  <si>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</si>
  <si>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</si>
  <si>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</si>
  <si>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</si>
  <si>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</si>
  <si>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</si>
  <si>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</si>
  <si>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</si>
  <si>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</si>
  <si>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</si>
  <si>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</si>
  <si>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</si>
  <si>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</si>
  <si>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</si>
  <si>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</si>
  <si>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</si>
  <si>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</si>
  <si>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</si>
  <si>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</si>
  <si>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</si>
  <si>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</si>
  <si>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</si>
  <si>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</si>
  <si>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</si>
  <si>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</si>
  <si>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</si>
  <si>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</si>
  <si>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</si>
  <si>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</si>
  <si>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</si>
  <si>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</si>
  <si>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</si>
  <si>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</si>
  <si>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</si>
  <si>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</si>
  <si>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</si>
  <si>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</si>
  <si>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</si>
  <si>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</si>
  <si>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</si>
  <si>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</si>
  <si>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</si>
  <si>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</si>
  <si>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</si>
  <si>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</si>
  <si>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</si>
  <si>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</si>
  <si>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</si>
  <si>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</si>
  <si>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</si>
  <si>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</si>
  <si>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</si>
  <si>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</si>
  <si>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</si>
  <si>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</si>
  <si>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</si>
  <si>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</si>
  <si>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</si>
  <si>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</si>
  <si>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</si>
  <si>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</si>
  <si>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</si>
  <si>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</si>
  <si>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</si>
  <si>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</si>
  <si>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</si>
  <si>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</si>
  <si>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</si>
  <si>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</si>
  <si>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</si>
  <si>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</si>
  <si>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</si>
  <si>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</si>
  <si>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</si>
  <si>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</si>
  <si>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</si>
  <si>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</si>
  <si>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</si>
  <si>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</si>
  <si>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</si>
  <si>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</si>
  <si>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</si>
  <si>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</si>
  <si>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</si>
  <si>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</si>
  <si>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</si>
  <si>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</si>
  <si>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</si>
  <si>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</si>
  <si>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</si>
  <si>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</si>
  <si>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</si>
  <si>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</si>
  <si>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</si>
  <si>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</si>
  <si>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</si>
  <si>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</si>
  <si>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</si>
  <si>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</si>
  <si>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</si>
  <si>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</si>
  <si>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</si>
  <si>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</si>
  <si>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</si>
  <si>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</si>
  <si>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</si>
  <si>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</si>
  <si>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</si>
  <si>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</si>
  <si>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</si>
  <si>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</si>
  <si>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</si>
  <si>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</si>
  <si>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</si>
  <si>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</si>
  <si>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</si>
  <si>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</si>
  <si>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</si>
  <si>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</si>
  <si>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</si>
  <si>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</si>
  <si>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</si>
  <si>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</si>
  <si>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</si>
  <si>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</si>
  <si>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</si>
  <si>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</si>
  <si>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</si>
  <si>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</si>
  <si>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</si>
  <si>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</si>
  <si>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</si>
  <si>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</si>
  <si>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</si>
  <si>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</si>
  <si>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</si>
  <si>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</si>
  <si>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</si>
  <si>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</si>
  <si>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</si>
  <si>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</si>
  <si>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</si>
  <si>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</si>
  <si>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</si>
  <si>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</si>
  <si>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</si>
  <si>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</si>
  <si>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</si>
  <si>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</si>
  <si>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</si>
  <si>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</si>
  <si>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</si>
  <si>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</si>
  <si>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</si>
  <si>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</si>
  <si>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</si>
  <si>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</si>
  <si>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</si>
  <si>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</si>
  <si>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</si>
  <si>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</si>
  <si>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</si>
  <si>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</si>
  <si>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</si>
  <si>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</si>
  <si>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</si>
  <si>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</si>
  <si>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</si>
  <si>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</si>
  <si>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</si>
  <si>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</si>
  <si>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</si>
  <si>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</si>
  <si>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</si>
  <si>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</si>
  <si>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</si>
  <si>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</si>
  <si>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</si>
  <si>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</si>
  <si>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</si>
  <si>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</si>
  <si>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</si>
  <si>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</si>
  <si>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</si>
  <si>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</si>
  <si>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</si>
  <si>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</si>
  <si>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</si>
  <si>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</si>
  <si>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</si>
  <si>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</si>
  <si>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</si>
  <si>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</si>
  <si>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</si>
  <si>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</si>
  <si>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</si>
  <si>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</si>
  <si>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</si>
  <si>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</si>
  <si>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</si>
  <si>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</si>
  <si>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</si>
  <si>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</si>
  <si>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</si>
  <si>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</si>
  <si>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</si>
  <si>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</si>
  <si>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</si>
  <si>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</si>
  <si>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</si>
  <si>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</si>
  <si>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</si>
  <si>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</si>
  <si>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</si>
  <si>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</si>
  <si>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</si>
  <si>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</si>
  <si>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</si>
  <si>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</si>
  <si>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</si>
  <si>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</si>
  <si>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</si>
  <si>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</si>
  <si>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</si>
  <si>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</si>
  <si>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</si>
  <si>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</si>
  <si>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</si>
  <si>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</si>
  <si>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</si>
  <si>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</si>
  <si>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</si>
  <si>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</si>
  <si>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</si>
  <si>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</si>
  <si>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</si>
  <si>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</si>
  <si>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</si>
  <si>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</si>
  <si>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</si>
  <si>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</si>
  <si>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</si>
  <si>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</si>
  <si>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</si>
  <si>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</si>
  <si>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</si>
  <si>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</si>
  <si>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</si>
  <si>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</si>
  <si>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</si>
  <si>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</si>
  <si>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</si>
  <si>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</si>
  <si>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</si>
  <si>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</si>
  <si>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</si>
  <si>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</si>
  <si>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</si>
  <si>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</si>
  <si>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</si>
  <si>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</si>
  <si>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</si>
  <si>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</si>
  <si>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</si>
  <si>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</si>
  <si>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</si>
  <si>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</si>
  <si>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</si>
  <si>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</si>
  <si>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</si>
  <si>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</si>
  <si>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</si>
  <si>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</si>
  <si>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</si>
  <si>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</si>
  <si>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</si>
  <si>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</si>
  <si>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</si>
  <si>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</si>
  <si>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</si>
  <si>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</si>
  <si>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</si>
  <si>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</si>
  <si>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</si>
  <si>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</si>
  <si>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</si>
  <si>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</si>
  <si>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</si>
  <si>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</si>
  <si>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</si>
  <si>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</si>
  <si>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</si>
  <si>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</si>
  <si>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</si>
  <si>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</si>
  <si>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</si>
  <si>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</si>
  <si>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</si>
  <si>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</si>
  <si>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</si>
  <si>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</si>
  <si>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</si>
  <si>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</si>
  <si>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</si>
  <si>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</si>
  <si>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</si>
  <si>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</si>
  <si>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</si>
  <si>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</si>
  <si>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</si>
  <si>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</si>
  <si>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</si>
  <si>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</si>
  <si>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</si>
  <si>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</si>
  <si>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</si>
  <si>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</si>
  <si>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</si>
  <si>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</si>
  <si>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</si>
  <si>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</si>
  <si>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</si>
  <si>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</si>
  <si>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</si>
  <si>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</si>
  <si>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</si>
  <si>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</si>
  <si>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</si>
  <si>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</si>
  <si>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</si>
  <si>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</si>
  <si>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</si>
  <si>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</si>
  <si>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</si>
  <si>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</si>
  <si>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</si>
  <si>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</si>
  <si>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</si>
  <si>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</si>
  <si>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</si>
  <si>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</si>
  <si>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</si>
  <si>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</si>
  <si>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</si>
  <si>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</si>
  <si>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</si>
  <si>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</si>
  <si>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</si>
  <si>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</si>
  <si>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</si>
  <si>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</si>
  <si>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</si>
  <si>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</si>
  <si>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</si>
  <si>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</si>
  <si>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</si>
  <si>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</si>
  <si>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</si>
  <si>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</si>
  <si>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</si>
  <si>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</si>
  <si>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</si>
  <si>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</si>
  <si>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</si>
  <si>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</si>
  <si>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</si>
  <si>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</si>
  <si>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</si>
  <si>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</si>
  <si>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</si>
  <si>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</si>
  <si>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</si>
  <si>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</si>
  <si>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</si>
  <si>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</si>
  <si>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</si>
  <si>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</si>
  <si>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</si>
  <si>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</si>
  <si>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</si>
  <si>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</si>
  <si>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</si>
  <si>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</si>
  <si>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</si>
  <si>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</si>
  <si>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</si>
  <si>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</si>
  <si>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</si>
  <si>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</si>
  <si>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</si>
  <si>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</si>
  <si>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</si>
  <si>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</si>
  <si>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</si>
  <si>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</si>
  <si>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</si>
  <si>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</si>
  <si>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</si>
  <si>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</si>
  <si>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</si>
  <si>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</si>
  <si>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</si>
  <si>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</si>
  <si>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</si>
  <si>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</si>
  <si>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</si>
  <si>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</si>
  <si>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</si>
  <si>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</si>
  <si>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</si>
  <si>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</si>
  <si>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</si>
  <si>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</si>
  <si>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</si>
  <si>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</si>
  <si>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</si>
  <si>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</si>
  <si>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</si>
  <si>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</si>
  <si>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</si>
  <si>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</si>
  <si>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</si>
  <si>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</si>
  <si>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</si>
  <si>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</si>
  <si>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</si>
  <si>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</si>
  <si>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</si>
  <si>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</si>
  <si>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</si>
  <si>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</si>
  <si>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</si>
  <si>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</si>
  <si>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</si>
  <si>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</si>
  <si>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</si>
  <si>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</si>
  <si>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</si>
  <si>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</si>
  <si>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</si>
  <si>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</si>
  <si>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</si>
  <si>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</si>
  <si>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</si>
  <si>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</si>
  <si>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</si>
  <si>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</si>
  <si>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</si>
  <si>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</si>
  <si>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</si>
  <si>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</si>
  <si>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</si>
  <si>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</si>
  <si>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</si>
  <si>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</si>
  <si>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</si>
  <si>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</si>
  <si>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</si>
  <si>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</si>
  <si>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</si>
  <si>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</si>
  <si>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</si>
  <si>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</si>
  <si>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</si>
  <si>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</si>
  <si>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</si>
  <si>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</si>
  <si>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</si>
  <si>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</si>
  <si>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</si>
  <si>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</si>
  <si>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</si>
  <si>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</si>
  <si>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</si>
  <si>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</si>
  <si>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</si>
  <si>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</si>
  <si>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</si>
  <si>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</si>
  <si>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</si>
  <si>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</si>
  <si>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</si>
  <si>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</si>
  <si>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</si>
  <si>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</si>
  <si>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</si>
  <si>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</si>
  <si>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</si>
  <si>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</si>
  <si>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</si>
  <si>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</si>
  <si>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</si>
  <si>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</si>
  <si>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</si>
  <si>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</si>
  <si>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</si>
  <si>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</si>
  <si>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</si>
  <si>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</si>
  <si>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</si>
  <si>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</si>
  <si>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</si>
  <si>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</si>
  <si>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</si>
  <si>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</si>
  <si>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</si>
  <si>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</si>
  <si>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</si>
  <si>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</si>
  <si>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</si>
  <si>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</si>
  <si>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</si>
  <si>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</si>
  <si>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</si>
  <si>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</si>
  <si>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</si>
  <si>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</si>
  <si>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</si>
  <si>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</si>
  <si>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</si>
  <si>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</si>
  <si>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</si>
  <si>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</si>
  <si>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</si>
  <si>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</si>
  <si>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</si>
  <si>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</si>
  <si>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</si>
  <si>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</si>
  <si>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</si>
  <si>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</si>
  <si>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</si>
  <si>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</si>
  <si>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</si>
  <si>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</si>
  <si>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</si>
  <si>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</si>
  <si>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</si>
  <si>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</si>
  <si>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</si>
  <si>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</si>
  <si>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</si>
  <si>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</si>
  <si>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</si>
  <si>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</si>
  <si>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</si>
  <si>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</si>
  <si>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</si>
  <si>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</si>
  <si>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</si>
  <si>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</si>
  <si>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</si>
  <si>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</si>
  <si>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</si>
  <si>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</si>
  <si>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</si>
  <si>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</si>
  <si>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</si>
  <si>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</si>
  <si>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</si>
  <si>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</si>
  <si>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</si>
  <si>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</si>
  <si>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</si>
  <si>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</si>
  <si>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</si>
  <si>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</si>
  <si>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</si>
  <si>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</si>
  <si>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</si>
  <si>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</si>
  <si>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</si>
  <si>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</si>
  <si>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</si>
  <si>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</si>
  <si>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</si>
  <si>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</si>
  <si>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</si>
  <si>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</si>
  <si>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</si>
  <si>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</si>
  <si>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</si>
  <si>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</si>
  <si>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</si>
  <si>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</si>
  <si>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</si>
  <si>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</si>
  <si>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</si>
  <si>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</si>
  <si>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</si>
  <si>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</si>
  <si>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</si>
  <si>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</si>
  <si>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</si>
  <si>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</si>
  <si>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</si>
  <si>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</si>
  <si>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</si>
  <si>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</si>
  <si>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</si>
  <si>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</si>
  <si>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</si>
  <si>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</si>
  <si>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</si>
  <si>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</si>
  <si>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</si>
  <si>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</si>
  <si>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</si>
  <si>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</si>
  <si>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</si>
  <si>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</si>
  <si>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</si>
  <si>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</si>
  <si>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</si>
  <si>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</si>
  <si>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</si>
  <si>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</si>
  <si>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</si>
  <si>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</si>
  <si>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</si>
  <si>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</si>
  <si>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</si>
  <si>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</si>
  <si>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</si>
  <si>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</si>
  <si>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</si>
  <si>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</si>
  <si>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</si>
  <si>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</si>
  <si>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</si>
  <si>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</si>
  <si>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</si>
  <si>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</si>
  <si>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</si>
  <si>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</si>
  <si>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</si>
  <si>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</si>
  <si>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</si>
  <si>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</si>
  <si>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</si>
  <si>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</si>
  <si>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</si>
  <si>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</si>
  <si>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</si>
  <si>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</si>
  <si>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</si>
  <si>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</si>
  <si>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</si>
  <si>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</si>
  <si>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</si>
  <si>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</si>
  <si>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</si>
  <si>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</si>
  <si>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</si>
  <si>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</si>
  <si>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</si>
  <si>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</si>
  <si>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</si>
  <si>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</si>
  <si>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</si>
  <si>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</si>
  <si>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</si>
  <si>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</si>
  <si>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</si>
  <si>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</si>
  <si>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</si>
  <si>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</si>
  <si>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</si>
  <si>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</si>
  <si>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</si>
  <si>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</si>
  <si>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</si>
  <si>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</si>
  <si>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</si>
  <si>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</si>
  <si>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</si>
  <si>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</si>
  <si>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</si>
  <si>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</si>
  <si>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</si>
  <si>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</si>
  <si>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</si>
  <si>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</si>
  <si>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</si>
  <si>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</si>
  <si>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</si>
  <si>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</si>
  <si>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</si>
  <si>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</si>
  <si>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</si>
  <si>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</si>
  <si>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</si>
  <si>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</si>
  <si>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</si>
  <si>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</si>
  <si>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</si>
  <si>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</si>
  <si>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</si>
  <si>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</si>
  <si>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</si>
  <si>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</si>
  <si>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</si>
  <si>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</si>
  <si>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</si>
  <si>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</si>
  <si>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</si>
  <si>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</si>
  <si>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</si>
  <si>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</si>
  <si>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</si>
  <si>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</si>
  <si>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</si>
  <si>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</si>
  <si>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</si>
  <si>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</si>
  <si>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</si>
  <si>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</si>
  <si>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</si>
  <si>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</si>
  <si>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</si>
  <si>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</si>
  <si>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</si>
  <si>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</si>
  <si>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</si>
  <si>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</si>
  <si>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</si>
  <si>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</si>
  <si>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</si>
  <si>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</si>
  <si>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</si>
  <si>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</si>
  <si>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</si>
  <si>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</si>
  <si>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</si>
  <si>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</si>
  <si>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</si>
  <si>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</si>
  <si>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</si>
  <si>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</si>
  <si>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</si>
  <si>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</si>
  <si>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</si>
  <si>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</si>
  <si>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</si>
  <si>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</si>
  <si>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</si>
  <si>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</si>
  <si>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</si>
  <si>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</si>
  <si>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</si>
  <si>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</si>
  <si>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</si>
  <si>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</si>
  <si>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</si>
  <si>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</si>
  <si>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</si>
  <si>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</si>
  <si>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</si>
  <si>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</si>
  <si>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</si>
  <si>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</si>
  <si>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</si>
  <si>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</si>
  <si>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</si>
  <si>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</si>
  <si>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</si>
  <si>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</si>
  <si>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</si>
  <si>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</si>
  <si>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</si>
  <si>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</si>
  <si>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</si>
  <si>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</si>
  <si>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</si>
  <si>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</si>
  <si>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</si>
  <si>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</si>
  <si>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</si>
  <si>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</si>
  <si>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</si>
  <si>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</si>
  <si>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</si>
  <si>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</si>
  <si>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</si>
  <si>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</si>
  <si>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</si>
  <si>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</si>
  <si>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</si>
  <si>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</si>
  <si>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</si>
  <si>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</si>
  <si>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</si>
  <si>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</si>
  <si>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</si>
  <si>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</si>
  <si>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</si>
  <si>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</si>
  <si>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</si>
  <si>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</si>
  <si>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</si>
  <si>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</si>
  <si>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</si>
  <si>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</si>
  <si>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</si>
  <si>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</si>
  <si>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</si>
  <si>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</si>
  <si>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</si>
  <si>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</si>
  <si>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</si>
  <si>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</si>
  <si>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</si>
  <si>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</si>
  <si>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</si>
  <si>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</si>
  <si>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</si>
  <si>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</si>
  <si>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</si>
  <si>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</si>
  <si>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</si>
  <si>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</si>
  <si>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</si>
  <si>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</si>
  <si>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</si>
  <si>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</si>
  <si>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</si>
  <si>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</si>
  <si>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</si>
  <si>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</si>
  <si>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</si>
  <si>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</si>
  <si>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</si>
  <si>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</si>
  <si>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</si>
  <si>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</si>
  <si>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</si>
  <si>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</si>
  <si>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</si>
  <si>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</si>
  <si>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</si>
  <si>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</si>
  <si>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</si>
  <si>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</si>
  <si>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</si>
  <si>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</si>
  <si>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</si>
  <si>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</si>
  <si>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</si>
  <si>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</si>
  <si>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</si>
  <si>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</si>
  <si>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</si>
  <si>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</si>
  <si>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</si>
  <si>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</si>
  <si>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</si>
  <si>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</si>
  <si>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</si>
  <si>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</si>
  <si>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</si>
  <si>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</si>
  <si>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</si>
  <si>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</si>
  <si>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</si>
  <si>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</si>
  <si>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</si>
  <si>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</si>
  <si>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</si>
  <si>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</si>
  <si>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</si>
  <si>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</si>
  <si>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</si>
  <si>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</si>
  <si>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</si>
  <si>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</si>
  <si>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</si>
  <si>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</si>
  <si>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</si>
  <si>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</si>
  <si>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</si>
  <si>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</si>
  <si>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</si>
  <si>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</si>
  <si>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</si>
  <si>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</si>
  <si>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</si>
  <si>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</si>
  <si>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</si>
  <si>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</si>
  <si>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</si>
  <si>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</si>
  <si>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</si>
  <si>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</si>
  <si>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</si>
  <si>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</si>
  <si>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</si>
  <si>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</si>
  <si>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</si>
  <si>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</si>
  <si>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</si>
  <si>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</si>
  <si>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</si>
  <si>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</si>
  <si>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</si>
  <si>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</si>
  <si>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</si>
  <si>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</si>
  <si>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</si>
  <si>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</si>
  <si>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</si>
  <si>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</si>
  <si>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</si>
  <si>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</si>
  <si>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</si>
  <si>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</si>
  <si>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</si>
  <si>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</si>
  <si>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</si>
  <si>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</si>
  <si>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</si>
  <si>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</si>
  <si>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</si>
  <si>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</si>
  <si>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</si>
  <si>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</si>
  <si>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</si>
  <si>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</si>
  <si>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</si>
  <si>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</si>
  <si>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</si>
  <si>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</si>
  <si>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</si>
  <si>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</si>
  <si>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</si>
  <si>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</si>
  <si>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</si>
  <si>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</si>
  <si>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</si>
  <si>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</si>
  <si>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</si>
  <si>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</si>
  <si>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</si>
  <si>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</si>
  <si>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</si>
  <si>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</si>
  <si>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</si>
  <si>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</si>
  <si>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</si>
  <si>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</si>
  <si>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</si>
  <si>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</si>
  <si>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</si>
  <si>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</si>
  <si>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</si>
  <si>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</si>
  <si>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</si>
  <si>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</si>
  <si>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</si>
  <si>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</si>
  <si>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</si>
  <si>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</si>
  <si>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</si>
  <si>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</si>
  <si>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</si>
  <si>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</si>
  <si>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</si>
  <si>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</si>
  <si>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</si>
  <si>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</si>
  <si>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</si>
  <si>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</si>
  <si>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</si>
  <si>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</si>
  <si>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</si>
  <si>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</si>
  <si>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</si>
  <si>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</si>
  <si>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</si>
  <si>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</si>
  <si>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</si>
  <si>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</si>
  <si>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</si>
  <si>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</si>
  <si>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</si>
  <si>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</si>
  <si>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</si>
  <si>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</si>
  <si>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</si>
  <si>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</si>
  <si>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</si>
  <si>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</si>
  <si>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</si>
  <si>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</si>
  <si>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</si>
  <si>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</si>
  <si>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</si>
  <si>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</si>
  <si>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</si>
  <si>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</si>
  <si>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</si>
  <si>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</si>
  <si>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</si>
  <si>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</si>
  <si>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</si>
  <si>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</si>
  <si>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</si>
  <si>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</si>
  <si>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</si>
  <si>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</si>
  <si>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</si>
  <si>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</si>
  <si>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</si>
  <si>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</si>
  <si>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</si>
  <si>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</si>
  <si>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</si>
  <si>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</si>
  <si>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</si>
  <si>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</si>
  <si>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</si>
  <si>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</si>
  <si>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</si>
  <si>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</si>
  <si>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</si>
  <si>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</si>
  <si>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</si>
  <si>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</si>
  <si>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</si>
  <si>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</si>
  <si>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</si>
  <si>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</si>
  <si>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</si>
  <si>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</si>
  <si>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</si>
  <si>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</si>
  <si>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</si>
  <si>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</si>
  <si>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</si>
  <si>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</si>
  <si>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</si>
  <si>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</si>
  <si>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</si>
  <si>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</si>
  <si>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</si>
  <si>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</si>
  <si>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</si>
  <si>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</si>
  <si>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</si>
  <si>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</si>
  <si>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</si>
  <si>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</si>
  <si>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</si>
  <si>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</si>
  <si>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</si>
  <si>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</si>
  <si>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</si>
  <si>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</si>
  <si>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</si>
  <si>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</si>
  <si>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</si>
  <si>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</si>
  <si>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</si>
  <si>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</si>
  <si>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</si>
  <si>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</si>
  <si>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</si>
  <si>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</si>
  <si>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</si>
  <si>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</si>
  <si>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</si>
  <si>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</si>
  <si>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</si>
  <si>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</si>
  <si>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</si>
  <si>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</si>
  <si>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</si>
  <si>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</si>
  <si>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</si>
  <si>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</si>
  <si>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</si>
  <si>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</si>
  <si>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</si>
  <si>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</si>
  <si>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</si>
  <si>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</si>
  <si>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</si>
  <si>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</si>
  <si>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</si>
  <si>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</si>
  <si>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</si>
  <si>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</si>
  <si>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</si>
  <si>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</si>
  <si>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</si>
  <si>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</si>
  <si>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</si>
  <si>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</si>
  <si>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</si>
  <si>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</si>
  <si>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</si>
  <si>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</si>
  <si>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</si>
  <si>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</si>
  <si>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</si>
  <si>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</si>
  <si>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</si>
  <si>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</si>
  <si>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</si>
  <si>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</si>
  <si>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</si>
  <si>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</si>
  <si>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</si>
  <si>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</si>
  <si>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</si>
  <si>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</si>
  <si>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</si>
  <si>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</si>
  <si>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</si>
  <si>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</si>
  <si>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</si>
  <si>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</si>
  <si>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</si>
  <si>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</si>
  <si>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</si>
  <si>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</si>
  <si>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</si>
  <si>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</si>
  <si>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</si>
  <si>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</si>
  <si>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</si>
  <si>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</si>
  <si>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</si>
  <si>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</si>
  <si>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</si>
  <si>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</si>
  <si>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</si>
  <si>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</si>
  <si>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</si>
  <si>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</si>
  <si>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</si>
  <si>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</si>
  <si>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</si>
  <si>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</si>
  <si>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</si>
  <si>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</si>
  <si>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</si>
  <si>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</si>
  <si>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</si>
  <si>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</si>
  <si>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</si>
  <si>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</si>
  <si>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</si>
  <si>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</si>
  <si>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</si>
  <si>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</si>
  <si>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</si>
  <si>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</si>
  <si>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</si>
  <si>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</si>
  <si>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</si>
  <si>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</si>
  <si>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</si>
  <si>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</si>
  <si>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</si>
  <si>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</si>
  <si>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</si>
  <si>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</si>
  <si>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</si>
  <si>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</si>
  <si>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</si>
  <si>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</si>
  <si>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</si>
  <si>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</si>
  <si>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</si>
  <si>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</si>
  <si>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</si>
  <si>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</si>
  <si>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</si>
  <si>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</si>
  <si>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</si>
  <si>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</si>
  <si>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</si>
  <si>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</si>
  <si>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</si>
  <si>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</si>
  <si>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</si>
  <si>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</si>
  <si>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</si>
  <si>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</si>
  <si>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</si>
  <si>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</si>
  <si>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</si>
  <si>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</si>
  <si>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</si>
  <si>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</si>
  <si>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</si>
  <si>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</si>
  <si>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</si>
  <si>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</si>
  <si>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</si>
  <si>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</si>
  <si>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</si>
  <si>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</si>
  <si>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</si>
  <si>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</si>
  <si>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</si>
  <si>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</si>
  <si>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</si>
  <si>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</si>
  <si>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Row Labels</t>
  </si>
  <si>
    <t>Grand Total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</si>
  <si>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</si>
  <si>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</si>
  <si>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</si>
  <si>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</si>
  <si>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</si>
  <si>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</si>
  <si>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</si>
  <si>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</si>
  <si>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</si>
  <si>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</si>
  <si>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</si>
  <si>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</si>
  <si>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</si>
  <si>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</si>
  <si>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</si>
  <si>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</si>
  <si>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</si>
  <si>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</si>
  <si>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</si>
  <si>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</si>
  <si>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</si>
  <si>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</si>
  <si>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</si>
  <si>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</si>
  <si>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</si>
  <si>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</si>
  <si>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</si>
  <si>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</si>
  <si>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</si>
  <si>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</si>
  <si>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</si>
  <si>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</si>
  <si>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</si>
  <si>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</si>
  <si>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</si>
  <si>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Calculated</t>
  </si>
  <si>
    <t>Less than 1000</t>
  </si>
  <si>
    <t>Mean # of backers</t>
  </si>
  <si>
    <t>Median # of backers</t>
  </si>
  <si>
    <t>Minimum # of backers</t>
  </si>
  <si>
    <t>Maximum # of backers</t>
  </si>
  <si>
    <t>Variance of backers</t>
  </si>
  <si>
    <t>Standard dev of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</si>
</sst>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2" fontId="0" fillId="0" borderId="0" xfId="0" applyNumberFormat="1"/>
    <xf numFmtId="1" fontId="16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18" fillId="0" borderId="0" xfId="0" applyNumberFormat="1" applyFont="1"/>
    <xf numFmtId="14" fontId="0" fillId="0" borderId="0" xfId="0" applyNumberFormat="1" applyAlignment="1">
      <alignment horizontal="left"/>
    </xf>
    <xf numFmtId="9" fontId="0" fillId="0" borderId="0" xfId="0" applyNumberFormat="1"/>
    <xf numFmtId="0" fontId="16" fillId="33" borderId="0" xfId="0" applyFont="1" applyFill="1"/>
    <xf numFmtId="0" fontId="16" fillId="0" borderId="0" xfId="0" applyFont="1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[CrowdfundingBook_ExcelChallenge1.xlsx]Sheet1!PivotTable1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43-D044-9102-2CF9D0189A92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43-D044-9102-2CF9D0189A92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43-D044-9102-2CF9D0189A92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43-D044-9102-2CF9D0189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01091296"/>
        <c:axId val="904094672"/>
      </c:barChart>
      <c:catAx>
        <c:axId val="90109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094672"/>
        <c:crosses val="autoZero"/>
        <c:auto val="1"/>
        <c:lblAlgn val="ctr"/>
        <c:lblOffset val="100"/>
        <c:noMultiLvlLbl val="0"/>
      </c:catAx>
      <c:valAx>
        <c:axId val="90409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09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[CrowdfundingBook_ExcelChallenge1.xlsx]Sheet2!PivotTable2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FD-DD4D-8BF5-983FE0C287FF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FD-DD4D-8BF5-983FE0C287FF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FD-DD4D-8BF5-983FE0C287FF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FD-DD4D-8BF5-983FE0C28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56011152"/>
        <c:axId val="356013152"/>
      </c:barChart>
      <c:catAx>
        <c:axId val="35601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013152"/>
        <c:crosses val="autoZero"/>
        <c:auto val="1"/>
        <c:lblAlgn val="ctr"/>
        <c:lblOffset val="100"/>
        <c:noMultiLvlLbl val="0"/>
      </c:catAx>
      <c:valAx>
        <c:axId val="35601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01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[CrowdfundingBook_ExcelChallenge1.xlsx]Sheet3!PivotTable6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A7-2E49-9385-D94543DD12FC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A7-2E49-9385-D94543DD12FC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A7-2E49-9385-D94543DD12FC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A7-2E49-9385-D94543DD1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753536"/>
        <c:axId val="406755264"/>
      </c:lineChart>
      <c:catAx>
        <c:axId val="40675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55264"/>
        <c:crosses val="autoZero"/>
        <c:auto val="1"/>
        <c:lblAlgn val="ctr"/>
        <c:lblOffset val="100"/>
        <c:noMultiLvlLbl val="0"/>
      </c:catAx>
      <c:valAx>
        <c:axId val="40675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5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Sheet4!$F$1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Sheet4!$F$2:$F$13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D7-0449-9A74-6B37A6600A3A}"/>
            </c:ext>
          </c:extLst>
        </c:ser>
        <c:ser>
          <c:idx val="5"/>
          <c:order val="1"/>
          <c:tx>
            <c:strRef>
              <c:f>Sheet4!$G$1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Sheet4!$G$2:$G$13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D7-0449-9A74-6B37A6600A3A}"/>
            </c:ext>
          </c:extLst>
        </c:ser>
        <c:ser>
          <c:idx val="6"/>
          <c:order val="2"/>
          <c:tx>
            <c:strRef>
              <c:f>Sheet4!$H$1</c:f>
              <c:strCache>
                <c:ptCount val="1"/>
                <c:pt idx="0">
                  <c:v>Percentage Calculated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Sheet4!$H$2:$H$13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0D7-0449-9A74-6B37A6600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3859119"/>
        <c:axId val="1419104735"/>
      </c:lineChart>
      <c:catAx>
        <c:axId val="142385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104735"/>
        <c:crosses val="autoZero"/>
        <c:auto val="1"/>
        <c:lblAlgn val="ctr"/>
        <c:lblOffset val="100"/>
        <c:noMultiLvlLbl val="0"/>
      </c:catAx>
      <c:valAx>
        <c:axId val="141910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85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88900</xdr:colOff>
      <xdr:row>6</xdr:row>
      <xdr:rowOff>25400</xdr:rowOff>
    </xdr:from>
    <xdr:to>
      <xdr:col>16</xdr:col>
      <xdr:colOff>635000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0CA76C-656B-A2C2-1979-1731200C4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8</xdr:row>
      <xdr:rowOff>25400</xdr:rowOff>
    </xdr:from>
    <xdr:to>
      <xdr:col>20</xdr:col>
      <xdr:colOff>127000</xdr:colOff>
      <xdr:row>42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A28FF0-F47B-EA0D-771C-480B5228C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609600</xdr:colOff>
      <xdr:row>8</xdr:row>
      <xdr:rowOff>127000</xdr:rowOff>
    </xdr:from>
    <xdr:to>
      <xdr:col>17</xdr:col>
      <xdr:colOff>812800</xdr:colOff>
      <xdr:row>35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F7163-F5B0-F9F6-425D-201C94D788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1187450</xdr:colOff>
      <xdr:row>14</xdr:row>
      <xdr:rowOff>114300</xdr:rowOff>
    </xdr:from>
    <xdr:to>
      <xdr:col>8</xdr:col>
      <xdr:colOff>101600</xdr:colOff>
      <xdr:row>39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9C2E3B-64C4-6584-B062-1F6070E9B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vin Gill" refreshedDate="45048.735576388892" createdVersion="8" refreshedVersion="8" minRefreshableVersion="3" recordCount="1000" xr:uid="{CDECAC27-3460-DF41-8C26-E24C85796124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5A2099-D70B-0648-A928-645CAD446BF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53CD0A-8C73-7643-8531-F6B4A979B52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0477E8-2CD7-DF48-B638-5647FABE6810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21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C3" sqref="C3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83203125" style="4" bestFit="1" customWidth="1"/>
    <col min="8" max="8" width="16.1640625" customWidth="1"/>
    <col min="9" max="9" width="16" style="5" bestFit="1" customWidth="1"/>
    <col min="12" max="13" width="11.1640625" bestFit="1" customWidth="1"/>
    <col min="14" max="14" width="26.83203125" bestFit="1" customWidth="1"/>
    <col min="15" max="15" width="25.33203125" bestFit="1" customWidth="1"/>
    <col min="18" max="19" width="28" bestFit="1" customWidth="1"/>
    <col min="20" max="20" width="14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6" t="s">
        <v>2029</v>
      </c>
      <c r="G1" s="1" t="s">
        <v>4</v>
      </c>
      <c r="H1" s="1" t="s">
        <v>5</v>
      </c>
      <c r="I1" s="7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 t="shared" ref="F2:F65" si="0">(E2/D2)*100</f>
        <v>0</v>
      </c>
      <c r="G2" t="s">
        <v>14</v>
      </c>
      <c r="H2">
        <v>0</v>
      </c>
      <c r="I2" s="5">
        <v>0</v>
      </c>
      <c r="J2" t="s">
        <v>15</v>
      </c>
      <c r="K2" t="s">
        <v>16</v>
      </c>
      <c r="L2">
        <v>1448690400</v>
      </c>
      <c r="M2">
        <v>1450159200</v>
      </c>
      <c r="N2" s="10">
        <f t="shared" ref="N2:N65" si="1">(((L2/60)/60)/24)+DATE(1970,1,1)</f>
        <v>42336.25</v>
      </c>
      <c r="O2" s="10">
        <f t="shared" ref="O2:O65" si="2"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si="0"/>
        <v>1040</v>
      </c>
      <c r="G3" t="s">
        <v>20</v>
      </c>
      <c r="H3">
        <v>158</v>
      </c>
      <c r="I3" s="5">
        <f t="shared" ref="I3:I66" si="3">AVERAGE(E3/H3)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 t="shared" si="1"/>
        <v>41870.208333333336</v>
      </c>
      <c r="O3" s="10">
        <f t="shared" si="2"/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 s="5">
        <f t="shared" si="3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0">
        <f t="shared" si="1"/>
        <v>41595.25</v>
      </c>
      <c r="O4" s="10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 s="5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 t="shared" si="1"/>
        <v>43688.208333333328</v>
      </c>
      <c r="O5" s="10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 s="5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 t="shared" si="1"/>
        <v>43485.25</v>
      </c>
      <c r="O6" s="10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 s="5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 t="shared" si="1"/>
        <v>41149.208333333336</v>
      </c>
      <c r="O7" s="10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 s="5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 t="shared" si="1"/>
        <v>42991.208333333328</v>
      </c>
      <c r="O8" s="10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 s="5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 t="shared" si="1"/>
        <v>42229.208333333328</v>
      </c>
      <c r="O9" s="10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 s="5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1"/>
        <v>40399.208333333336</v>
      </c>
      <c r="O10" s="10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 s="5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1"/>
        <v>41536.208333333336</v>
      </c>
      <c r="O11" s="10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 s="5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 t="shared" si="1"/>
        <v>40404.208333333336</v>
      </c>
      <c r="O12" s="10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 s="5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1"/>
        <v>40442.208333333336</v>
      </c>
      <c r="O13" s="10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 s="5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1"/>
        <v>43760.208333333328</v>
      </c>
      <c r="O14" s="10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 s="5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f t="shared" si="1"/>
        <v>42532.208333333328</v>
      </c>
      <c r="O15" s="10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 s="5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1"/>
        <v>40974.25</v>
      </c>
      <c r="O16" s="10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 s="5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1"/>
        <v>43809.25</v>
      </c>
      <c r="O17" s="10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 s="5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 t="shared" si="1"/>
        <v>41661.25</v>
      </c>
      <c r="O18" s="10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 s="5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f t="shared" si="1"/>
        <v>40555.25</v>
      </c>
      <c r="O19" s="10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 s="5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1"/>
        <v>43351.208333333328</v>
      </c>
      <c r="O20" s="10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 s="5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1"/>
        <v>43528.25</v>
      </c>
      <c r="O21" s="10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 s="5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 t="shared" si="1"/>
        <v>41848.208333333336</v>
      </c>
      <c r="O22" s="10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 s="5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1"/>
        <v>40770.208333333336</v>
      </c>
      <c r="O23" s="10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 s="5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f t="shared" si="1"/>
        <v>43193.208333333328</v>
      </c>
      <c r="O24" s="10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 s="5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 t="shared" si="1"/>
        <v>43510.25</v>
      </c>
      <c r="O25" s="10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 s="5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 t="shared" si="1"/>
        <v>41811.208333333336</v>
      </c>
      <c r="O26" s="10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 s="5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 t="shared" si="1"/>
        <v>40681.208333333336</v>
      </c>
      <c r="O27" s="10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 s="5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1"/>
        <v>43312.208333333328</v>
      </c>
      <c r="O28" s="10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 s="5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1"/>
        <v>42280.208333333328</v>
      </c>
      <c r="O29" s="10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 s="5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f t="shared" si="1"/>
        <v>40218.25</v>
      </c>
      <c r="O30" s="10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 s="5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 t="shared" si="1"/>
        <v>43301.208333333328</v>
      </c>
      <c r="O31" s="10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 s="5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 t="shared" si="1"/>
        <v>43609.208333333328</v>
      </c>
      <c r="O32" s="10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 s="5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 t="shared" si="1"/>
        <v>42374.25</v>
      </c>
      <c r="O33" s="10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 s="5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si="1"/>
        <v>43110.25</v>
      </c>
      <c r="O34" s="10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 s="5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 t="shared" si="1"/>
        <v>41917.208333333336</v>
      </c>
      <c r="O35" s="10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 s="5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 t="shared" si="1"/>
        <v>42817.208333333328</v>
      </c>
      <c r="O36" s="10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 s="5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f t="shared" si="1"/>
        <v>43484.25</v>
      </c>
      <c r="O37" s="10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 s="5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f t="shared" si="1"/>
        <v>40600.25</v>
      </c>
      <c r="O38" s="10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 s="5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f t="shared" si="1"/>
        <v>43744.208333333328</v>
      </c>
      <c r="O39" s="10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 s="5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 t="shared" si="1"/>
        <v>40469.208333333336</v>
      </c>
      <c r="O40" s="10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 s="5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1"/>
        <v>41330.25</v>
      </c>
      <c r="O41" s="10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 s="5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 t="shared" si="1"/>
        <v>40334.208333333336</v>
      </c>
      <c r="O42" s="10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 s="5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 t="shared" si="1"/>
        <v>41156.208333333336</v>
      </c>
      <c r="O43" s="10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 s="5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 t="shared" si="1"/>
        <v>40728.208333333336</v>
      </c>
      <c r="O44" s="10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 s="5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 t="shared" si="1"/>
        <v>41844.208333333336</v>
      </c>
      <c r="O45" s="10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 s="5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 t="shared" si="1"/>
        <v>43541.208333333328</v>
      </c>
      <c r="O46" s="10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 s="5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1"/>
        <v>42676.208333333328</v>
      </c>
      <c r="O47" s="10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 s="5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f t="shared" si="1"/>
        <v>40367.208333333336</v>
      </c>
      <c r="O48" s="10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 s="5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f t="shared" si="1"/>
        <v>41727.208333333336</v>
      </c>
      <c r="O49" s="10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 s="5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 t="shared" si="1"/>
        <v>42180.208333333328</v>
      </c>
      <c r="O50" s="10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 s="5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 t="shared" si="1"/>
        <v>43758.208333333328</v>
      </c>
      <c r="O51" s="10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s="5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1"/>
        <v>41487.208333333336</v>
      </c>
      <c r="O52" s="10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 s="5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1"/>
        <v>40995.208333333336</v>
      </c>
      <c r="O53" s="10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 s="5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1"/>
        <v>40436.208333333336</v>
      </c>
      <c r="O54" s="10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 s="5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 t="shared" si="1"/>
        <v>41779.208333333336</v>
      </c>
      <c r="O55" s="10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 s="5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1"/>
        <v>43170.25</v>
      </c>
      <c r="O56" s="10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 s="5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 t="shared" si="1"/>
        <v>43311.208333333328</v>
      </c>
      <c r="O57" s="10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 s="5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 t="shared" si="1"/>
        <v>42014.25</v>
      </c>
      <c r="O58" s="10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 s="5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 t="shared" si="1"/>
        <v>42979.208333333328</v>
      </c>
      <c r="O59" s="10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 s="5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f t="shared" si="1"/>
        <v>42268.208333333328</v>
      </c>
      <c r="O60" s="10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 s="5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f t="shared" si="1"/>
        <v>42898.208333333328</v>
      </c>
      <c r="O61" s="10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 s="5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1"/>
        <v>41107.208333333336</v>
      </c>
      <c r="O62" s="10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 s="5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1"/>
        <v>40595.25</v>
      </c>
      <c r="O63" s="10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 s="5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 t="shared" si="1"/>
        <v>42160.208333333328</v>
      </c>
      <c r="O64" s="10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 s="5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1"/>
        <v>42853.208333333328</v>
      </c>
      <c r="O65" s="10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ref="F66:F129" si="4">(E66/D66)*100</f>
        <v>97.642857142857139</v>
      </c>
      <c r="G66" t="s">
        <v>14</v>
      </c>
      <c r="H66">
        <v>38</v>
      </c>
      <c r="I66" s="5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 t="shared" ref="N66:N129" si="5">(((L66/60)/60)/24)+DATE(1970,1,1)</f>
        <v>43283.208333333328</v>
      </c>
      <c r="O66" s="10">
        <f t="shared" ref="O66:O129" si="6">(((M66/60)/60)/24)+DATE(1970,1,1)</f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si="4"/>
        <v>236.14754098360655</v>
      </c>
      <c r="G67" t="s">
        <v>20</v>
      </c>
      <c r="H67">
        <v>236</v>
      </c>
      <c r="I67" s="5">
        <f t="shared" ref="I67:I130" si="7">AVERAGE(E67/H67)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 t="shared" si="5"/>
        <v>40570.25</v>
      </c>
      <c r="O67" s="10">
        <f t="shared" si="6"/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45.068965517241381</v>
      </c>
      <c r="G68" t="s">
        <v>14</v>
      </c>
      <c r="H68">
        <v>12</v>
      </c>
      <c r="I68" s="5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 t="shared" si="5"/>
        <v>42102.208333333328</v>
      </c>
      <c r="O68" s="10">
        <f t="shared" si="6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162.38567493112947</v>
      </c>
      <c r="G69" t="s">
        <v>20</v>
      </c>
      <c r="H69">
        <v>4065</v>
      </c>
      <c r="I69" s="5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 t="shared" si="5"/>
        <v>40203.25</v>
      </c>
      <c r="O69" s="10">
        <f t="shared" si="6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254.52631578947367</v>
      </c>
      <c r="G70" t="s">
        <v>20</v>
      </c>
      <c r="H70">
        <v>246</v>
      </c>
      <c r="I70" s="5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 t="shared" si="5"/>
        <v>42943.208333333328</v>
      </c>
      <c r="O70" s="10">
        <f t="shared" si="6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24.063291139240505</v>
      </c>
      <c r="G71" t="s">
        <v>74</v>
      </c>
      <c r="H71">
        <v>17</v>
      </c>
      <c r="I71" s="5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5"/>
        <v>40531.25</v>
      </c>
      <c r="O71" s="10">
        <f t="shared" si="6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123.74140625000001</v>
      </c>
      <c r="G72" t="s">
        <v>20</v>
      </c>
      <c r="H72">
        <v>2475</v>
      </c>
      <c r="I72" s="5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f t="shared" si="5"/>
        <v>40484.208333333336</v>
      </c>
      <c r="O72" s="10">
        <f t="shared" si="6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108.06666666666666</v>
      </c>
      <c r="G73" t="s">
        <v>20</v>
      </c>
      <c r="H73">
        <v>76</v>
      </c>
      <c r="I73" s="5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f t="shared" si="5"/>
        <v>43799.25</v>
      </c>
      <c r="O73" s="10">
        <f t="shared" si="6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670.33333333333326</v>
      </c>
      <c r="G74" t="s">
        <v>20</v>
      </c>
      <c r="H74">
        <v>54</v>
      </c>
      <c r="I74" s="5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f t="shared" si="5"/>
        <v>42186.208333333328</v>
      </c>
      <c r="O74" s="10">
        <f t="shared" si="6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660.92857142857144</v>
      </c>
      <c r="G75" t="s">
        <v>20</v>
      </c>
      <c r="H75">
        <v>88</v>
      </c>
      <c r="I75" s="5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f t="shared" si="5"/>
        <v>42701.25</v>
      </c>
      <c r="O75" s="10">
        <f t="shared" si="6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122.46153846153847</v>
      </c>
      <c r="G76" t="s">
        <v>20</v>
      </c>
      <c r="H76">
        <v>85</v>
      </c>
      <c r="I76" s="5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 t="shared" si="5"/>
        <v>42456.208333333328</v>
      </c>
      <c r="O76" s="10">
        <f t="shared" si="6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150.57731958762886</v>
      </c>
      <c r="G77" t="s">
        <v>20</v>
      </c>
      <c r="H77">
        <v>170</v>
      </c>
      <c r="I77" s="5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 t="shared" si="5"/>
        <v>43296.208333333328</v>
      </c>
      <c r="O77" s="10">
        <f t="shared" si="6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78.106590724165997</v>
      </c>
      <c r="G78" t="s">
        <v>14</v>
      </c>
      <c r="H78">
        <v>1684</v>
      </c>
      <c r="I78" s="5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5"/>
        <v>42027.25</v>
      </c>
      <c r="O78" s="10">
        <f t="shared" si="6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46.94736842105263</v>
      </c>
      <c r="G79" t="s">
        <v>14</v>
      </c>
      <c r="H79">
        <v>56</v>
      </c>
      <c r="I79" s="5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5"/>
        <v>40448.208333333336</v>
      </c>
      <c r="O79" s="10">
        <f t="shared" si="6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300.8</v>
      </c>
      <c r="G80" t="s">
        <v>20</v>
      </c>
      <c r="H80">
        <v>330</v>
      </c>
      <c r="I80" s="5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f t="shared" si="5"/>
        <v>43206.208333333328</v>
      </c>
      <c r="O80" s="10">
        <f t="shared" si="6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69.598615916955026</v>
      </c>
      <c r="G81" t="s">
        <v>14</v>
      </c>
      <c r="H81">
        <v>838</v>
      </c>
      <c r="I81" s="5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5"/>
        <v>43267.208333333328</v>
      </c>
      <c r="O81" s="10">
        <f t="shared" si="6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637.4545454545455</v>
      </c>
      <c r="G82" t="s">
        <v>20</v>
      </c>
      <c r="H82">
        <v>127</v>
      </c>
      <c r="I82" s="5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f t="shared" si="5"/>
        <v>42976.208333333328</v>
      </c>
      <c r="O82" s="10">
        <f t="shared" si="6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225.33928571428569</v>
      </c>
      <c r="G83" t="s">
        <v>20</v>
      </c>
      <c r="H83">
        <v>411</v>
      </c>
      <c r="I83" s="5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f t="shared" si="5"/>
        <v>43062.25</v>
      </c>
      <c r="O83" s="10">
        <f t="shared" si="6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1497.3000000000002</v>
      </c>
      <c r="G84" t="s">
        <v>20</v>
      </c>
      <c r="H84">
        <v>180</v>
      </c>
      <c r="I84" s="5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 t="shared" si="5"/>
        <v>43482.25</v>
      </c>
      <c r="O84" s="10">
        <f t="shared" si="6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37.590225563909776</v>
      </c>
      <c r="G85" t="s">
        <v>14</v>
      </c>
      <c r="H85">
        <v>1000</v>
      </c>
      <c r="I85" s="5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5"/>
        <v>42579.208333333328</v>
      </c>
      <c r="O85" s="10">
        <f t="shared" si="6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132.36942675159236</v>
      </c>
      <c r="G86" t="s">
        <v>20</v>
      </c>
      <c r="H86">
        <v>374</v>
      </c>
      <c r="I86" s="5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 t="shared" si="5"/>
        <v>41118.208333333336</v>
      </c>
      <c r="O86" s="10">
        <f t="shared" si="6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131.22448979591837</v>
      </c>
      <c r="G87" t="s">
        <v>20</v>
      </c>
      <c r="H87">
        <v>71</v>
      </c>
      <c r="I87" s="5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f t="shared" si="5"/>
        <v>40797.208333333336</v>
      </c>
      <c r="O87" s="10">
        <f t="shared" si="6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167.63513513513513</v>
      </c>
      <c r="G88" t="s">
        <v>20</v>
      </c>
      <c r="H88">
        <v>203</v>
      </c>
      <c r="I88" s="5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f t="shared" si="5"/>
        <v>42128.208333333328</v>
      </c>
      <c r="O88" s="10">
        <f t="shared" si="6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61.984886649874063</v>
      </c>
      <c r="G89" t="s">
        <v>14</v>
      </c>
      <c r="H89">
        <v>1482</v>
      </c>
      <c r="I89" s="5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5"/>
        <v>40610.25</v>
      </c>
      <c r="O89" s="10">
        <f t="shared" si="6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260.75</v>
      </c>
      <c r="G90" t="s">
        <v>20</v>
      </c>
      <c r="H90">
        <v>113</v>
      </c>
      <c r="I90" s="5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f t="shared" si="5"/>
        <v>42110.208333333328</v>
      </c>
      <c r="O90" s="10">
        <f t="shared" si="6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252.58823529411765</v>
      </c>
      <c r="G91" t="s">
        <v>20</v>
      </c>
      <c r="H91">
        <v>96</v>
      </c>
      <c r="I91" s="5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f t="shared" si="5"/>
        <v>40283.208333333336</v>
      </c>
      <c r="O91" s="10">
        <f t="shared" si="6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78.615384615384613</v>
      </c>
      <c r="G92" t="s">
        <v>14</v>
      </c>
      <c r="H92">
        <v>106</v>
      </c>
      <c r="I92" s="5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5"/>
        <v>42425.25</v>
      </c>
      <c r="O92" s="10">
        <f t="shared" si="6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48.404406999351913</v>
      </c>
      <c r="G93" t="s">
        <v>14</v>
      </c>
      <c r="H93">
        <v>679</v>
      </c>
      <c r="I93" s="5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5"/>
        <v>42588.208333333328</v>
      </c>
      <c r="O93" s="10">
        <f t="shared" si="6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258.875</v>
      </c>
      <c r="G94" t="s">
        <v>20</v>
      </c>
      <c r="H94">
        <v>498</v>
      </c>
      <c r="I94" s="5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 t="shared" si="5"/>
        <v>40352.208333333336</v>
      </c>
      <c r="O94" s="10">
        <f t="shared" si="6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60.548713235294116</v>
      </c>
      <c r="G95" t="s">
        <v>74</v>
      </c>
      <c r="H95">
        <v>610</v>
      </c>
      <c r="I95" s="5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5"/>
        <v>41202.208333333336</v>
      </c>
      <c r="O95" s="10">
        <f t="shared" si="6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303.68965517241378</v>
      </c>
      <c r="G96" t="s">
        <v>20</v>
      </c>
      <c r="H96">
        <v>180</v>
      </c>
      <c r="I96" s="5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 t="shared" si="5"/>
        <v>43562.208333333328</v>
      </c>
      <c r="O96" s="10">
        <f t="shared" si="6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112.99999999999999</v>
      </c>
      <c r="G97" t="s">
        <v>20</v>
      </c>
      <c r="H97">
        <v>27</v>
      </c>
      <c r="I97" s="5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f t="shared" si="5"/>
        <v>43752.208333333328</v>
      </c>
      <c r="O97" s="10">
        <f t="shared" si="6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217.37876614060258</v>
      </c>
      <c r="G98" t="s">
        <v>20</v>
      </c>
      <c r="H98">
        <v>2331</v>
      </c>
      <c r="I98" s="5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 t="shared" si="5"/>
        <v>40612.25</v>
      </c>
      <c r="O98" s="10">
        <f t="shared" si="6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926.69230769230762</v>
      </c>
      <c r="G99" t="s">
        <v>20</v>
      </c>
      <c r="H99">
        <v>113</v>
      </c>
      <c r="I99" s="5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 t="shared" si="5"/>
        <v>42180.208333333328</v>
      </c>
      <c r="O99" s="10">
        <f t="shared" si="6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33.692229038854805</v>
      </c>
      <c r="G100" t="s">
        <v>14</v>
      </c>
      <c r="H100">
        <v>1220</v>
      </c>
      <c r="I100" s="5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5"/>
        <v>42212.208333333328</v>
      </c>
      <c r="O100" s="10">
        <f t="shared" si="6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196.7236842105263</v>
      </c>
      <c r="G101" t="s">
        <v>20</v>
      </c>
      <c r="H101">
        <v>164</v>
      </c>
      <c r="I101" s="5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 t="shared" si="5"/>
        <v>41968.25</v>
      </c>
      <c r="O101" s="10">
        <f t="shared" si="6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1</v>
      </c>
      <c r="G102" t="s">
        <v>14</v>
      </c>
      <c r="H102">
        <v>1</v>
      </c>
      <c r="I102" s="5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5"/>
        <v>40835.208333333336</v>
      </c>
      <c r="O102" s="10">
        <f t="shared" si="6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1021.4444444444445</v>
      </c>
      <c r="G103" t="s">
        <v>20</v>
      </c>
      <c r="H103">
        <v>164</v>
      </c>
      <c r="I103" s="5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f t="shared" si="5"/>
        <v>42056.25</v>
      </c>
      <c r="O103" s="10">
        <f t="shared" si="6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281.67567567567568</v>
      </c>
      <c r="G104" t="s">
        <v>20</v>
      </c>
      <c r="H104">
        <v>336</v>
      </c>
      <c r="I104" s="5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 t="shared" si="5"/>
        <v>43234.208333333328</v>
      </c>
      <c r="O104" s="10">
        <f t="shared" si="6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24.610000000000003</v>
      </c>
      <c r="G105" t="s">
        <v>14</v>
      </c>
      <c r="H105">
        <v>37</v>
      </c>
      <c r="I105" s="5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5"/>
        <v>40475.208333333336</v>
      </c>
      <c r="O105" s="10">
        <f t="shared" si="6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143.14010067114094</v>
      </c>
      <c r="G106" t="s">
        <v>20</v>
      </c>
      <c r="H106">
        <v>1917</v>
      </c>
      <c r="I106" s="5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 t="shared" si="5"/>
        <v>42878.208333333328</v>
      </c>
      <c r="O106" s="10">
        <f t="shared" si="6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144.54411764705884</v>
      </c>
      <c r="G107" t="s">
        <v>20</v>
      </c>
      <c r="H107">
        <v>95</v>
      </c>
      <c r="I107" s="5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f t="shared" si="5"/>
        <v>41366.208333333336</v>
      </c>
      <c r="O107" s="10">
        <f t="shared" si="6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359.12820512820514</v>
      </c>
      <c r="G108" t="s">
        <v>20</v>
      </c>
      <c r="H108">
        <v>147</v>
      </c>
      <c r="I108" s="5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 t="shared" si="5"/>
        <v>43716.208333333328</v>
      </c>
      <c r="O108" s="10">
        <f t="shared" si="6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186.48571428571427</v>
      </c>
      <c r="G109" t="s">
        <v>20</v>
      </c>
      <c r="H109">
        <v>86</v>
      </c>
      <c r="I109" s="5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f t="shared" si="5"/>
        <v>43213.208333333328</v>
      </c>
      <c r="O109" s="10">
        <f t="shared" si="6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595.26666666666665</v>
      </c>
      <c r="G110" t="s">
        <v>20</v>
      </c>
      <c r="H110">
        <v>83</v>
      </c>
      <c r="I110" s="5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f t="shared" si="5"/>
        <v>41005.208333333336</v>
      </c>
      <c r="O110" s="10">
        <f t="shared" si="6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59.21153846153846</v>
      </c>
      <c r="G111" t="s">
        <v>14</v>
      </c>
      <c r="H111">
        <v>60</v>
      </c>
      <c r="I111" s="5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5"/>
        <v>41651.25</v>
      </c>
      <c r="O111" s="10">
        <f t="shared" si="6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14.962780898876405</v>
      </c>
      <c r="G112" t="s">
        <v>14</v>
      </c>
      <c r="H112">
        <v>296</v>
      </c>
      <c r="I112" s="5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5"/>
        <v>43354.208333333328</v>
      </c>
      <c r="O112" s="10">
        <f t="shared" si="6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119.95602605863192</v>
      </c>
      <c r="G113" t="s">
        <v>20</v>
      </c>
      <c r="H113">
        <v>676</v>
      </c>
      <c r="I113" s="5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 t="shared" si="5"/>
        <v>41174.208333333336</v>
      </c>
      <c r="O113" s="10">
        <f t="shared" si="6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268.82978723404256</v>
      </c>
      <c r="G114" t="s">
        <v>20</v>
      </c>
      <c r="H114">
        <v>361</v>
      </c>
      <c r="I114" s="5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 t="shared" si="5"/>
        <v>41875.208333333336</v>
      </c>
      <c r="O114" s="10">
        <f t="shared" si="6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376.87878787878788</v>
      </c>
      <c r="G115" t="s">
        <v>20</v>
      </c>
      <c r="H115">
        <v>131</v>
      </c>
      <c r="I115" s="5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 t="shared" si="5"/>
        <v>42990.208333333328</v>
      </c>
      <c r="O115" s="10">
        <f t="shared" si="6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727.15789473684208</v>
      </c>
      <c r="G116" t="s">
        <v>20</v>
      </c>
      <c r="H116">
        <v>126</v>
      </c>
      <c r="I116" s="5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f t="shared" si="5"/>
        <v>43564.208333333328</v>
      </c>
      <c r="O116" s="10">
        <f t="shared" si="6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87.211757648470297</v>
      </c>
      <c r="G117" t="s">
        <v>14</v>
      </c>
      <c r="H117">
        <v>3304</v>
      </c>
      <c r="I117" s="5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5"/>
        <v>43056.25</v>
      </c>
      <c r="O117" s="10">
        <f t="shared" si="6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88</v>
      </c>
      <c r="G118" t="s">
        <v>14</v>
      </c>
      <c r="H118">
        <v>73</v>
      </c>
      <c r="I118" s="5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5"/>
        <v>42265.208333333328</v>
      </c>
      <c r="O118" s="10">
        <f t="shared" si="6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173.9387755102041</v>
      </c>
      <c r="G119" t="s">
        <v>20</v>
      </c>
      <c r="H119">
        <v>275</v>
      </c>
      <c r="I119" s="5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f t="shared" si="5"/>
        <v>40808.208333333336</v>
      </c>
      <c r="O119" s="10">
        <f t="shared" si="6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117.61111111111111</v>
      </c>
      <c r="G120" t="s">
        <v>20</v>
      </c>
      <c r="H120">
        <v>67</v>
      </c>
      <c r="I120" s="5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f t="shared" si="5"/>
        <v>41665.25</v>
      </c>
      <c r="O120" s="10">
        <f t="shared" si="6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214.96</v>
      </c>
      <c r="G121" t="s">
        <v>20</v>
      </c>
      <c r="H121">
        <v>154</v>
      </c>
      <c r="I121" s="5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 t="shared" si="5"/>
        <v>41806.208333333336</v>
      </c>
      <c r="O121" s="10">
        <f t="shared" si="6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149.49667110519306</v>
      </c>
      <c r="G122" t="s">
        <v>20</v>
      </c>
      <c r="H122">
        <v>1782</v>
      </c>
      <c r="I122" s="5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f t="shared" si="5"/>
        <v>42111.208333333328</v>
      </c>
      <c r="O122" s="10">
        <f t="shared" si="6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219.33995584988963</v>
      </c>
      <c r="G123" t="s">
        <v>20</v>
      </c>
      <c r="H123">
        <v>903</v>
      </c>
      <c r="I123" s="5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 t="shared" si="5"/>
        <v>41917.208333333336</v>
      </c>
      <c r="O123" s="10">
        <f t="shared" si="6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64.367690058479525</v>
      </c>
      <c r="G124" t="s">
        <v>14</v>
      </c>
      <c r="H124">
        <v>3387</v>
      </c>
      <c r="I124" s="5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5"/>
        <v>41970.25</v>
      </c>
      <c r="O124" s="10">
        <f t="shared" si="6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18.622397298818232</v>
      </c>
      <c r="G125" t="s">
        <v>14</v>
      </c>
      <c r="H125">
        <v>662</v>
      </c>
      <c r="I125" s="5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5"/>
        <v>42332.25</v>
      </c>
      <c r="O125" s="10">
        <f t="shared" si="6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367.76923076923077</v>
      </c>
      <c r="G126" t="s">
        <v>20</v>
      </c>
      <c r="H126">
        <v>94</v>
      </c>
      <c r="I126" s="5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 t="shared" si="5"/>
        <v>43598.208333333328</v>
      </c>
      <c r="O126" s="10">
        <f t="shared" si="6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159.90566037735849</v>
      </c>
      <c r="G127" t="s">
        <v>20</v>
      </c>
      <c r="H127">
        <v>180</v>
      </c>
      <c r="I127" s="5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f t="shared" si="5"/>
        <v>43362.208333333328</v>
      </c>
      <c r="O127" s="10">
        <f t="shared" si="6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38.633185349611544</v>
      </c>
      <c r="G128" t="s">
        <v>14</v>
      </c>
      <c r="H128">
        <v>774</v>
      </c>
      <c r="I128" s="5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5"/>
        <v>42596.208333333328</v>
      </c>
      <c r="O128" s="10">
        <f t="shared" si="6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51.42151162790698</v>
      </c>
      <c r="G129" t="s">
        <v>14</v>
      </c>
      <c r="H129">
        <v>672</v>
      </c>
      <c r="I129" s="5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5"/>
        <v>40310.208333333336</v>
      </c>
      <c r="O129" s="10">
        <f t="shared" si="6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ref="F130:F193" si="8">(E130/D130)*100</f>
        <v>60.334277620396605</v>
      </c>
      <c r="G130" t="s">
        <v>74</v>
      </c>
      <c r="H130">
        <v>532</v>
      </c>
      <c r="I130" s="5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ref="N130:N193" si="9">(((L130/60)/60)/24)+DATE(1970,1,1)</f>
        <v>40417.208333333336</v>
      </c>
      <c r="O130" s="10">
        <f t="shared" ref="O130:O193" si="10">(((M130/60)/60)/24)+DATE(1970,1,1)</f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si="8"/>
        <v>3.202693602693603</v>
      </c>
      <c r="G131" t="s">
        <v>74</v>
      </c>
      <c r="H131">
        <v>55</v>
      </c>
      <c r="I131" s="5">
        <f t="shared" ref="I131:I194" si="11">AVERAGE(E131/H131)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si="9"/>
        <v>42038.25</v>
      </c>
      <c r="O131" s="10">
        <f t="shared" si="10"/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155.46875</v>
      </c>
      <c r="G132" t="s">
        <v>20</v>
      </c>
      <c r="H132">
        <v>533</v>
      </c>
      <c r="I132" s="5">
        <f t="shared" si="11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 t="shared" si="9"/>
        <v>40842.208333333336</v>
      </c>
      <c r="O132" s="10">
        <f t="shared" si="10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100.85974499089254</v>
      </c>
      <c r="G133" t="s">
        <v>20</v>
      </c>
      <c r="H133">
        <v>2443</v>
      </c>
      <c r="I133" s="5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f t="shared" si="9"/>
        <v>41607.25</v>
      </c>
      <c r="O133" s="10">
        <f t="shared" si="10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116.18181818181819</v>
      </c>
      <c r="G134" t="s">
        <v>20</v>
      </c>
      <c r="H134">
        <v>89</v>
      </c>
      <c r="I134" s="5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 t="shared" si="9"/>
        <v>43112.25</v>
      </c>
      <c r="O134" s="10">
        <f t="shared" si="10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310.77777777777777</v>
      </c>
      <c r="G135" t="s">
        <v>20</v>
      </c>
      <c r="H135">
        <v>159</v>
      </c>
      <c r="I135" s="5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f t="shared" si="9"/>
        <v>40767.208333333336</v>
      </c>
      <c r="O135" s="10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89.73668341708543</v>
      </c>
      <c r="G136" t="s">
        <v>14</v>
      </c>
      <c r="H136">
        <v>940</v>
      </c>
      <c r="I136" s="5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9"/>
        <v>40713.208333333336</v>
      </c>
      <c r="O136" s="10">
        <f t="shared" si="10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71.27272727272728</v>
      </c>
      <c r="G137" t="s">
        <v>14</v>
      </c>
      <c r="H137">
        <v>117</v>
      </c>
      <c r="I137" s="5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9"/>
        <v>41340.25</v>
      </c>
      <c r="O137" s="10">
        <f t="shared" si="10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3.2862318840579712</v>
      </c>
      <c r="G138" t="s">
        <v>74</v>
      </c>
      <c r="H138">
        <v>58</v>
      </c>
      <c r="I138" s="5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9"/>
        <v>41797.208333333336</v>
      </c>
      <c r="O138" s="10">
        <f t="shared" si="10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261.77777777777777</v>
      </c>
      <c r="G139" t="s">
        <v>20</v>
      </c>
      <c r="H139">
        <v>50</v>
      </c>
      <c r="I139" s="5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 t="shared" si="9"/>
        <v>40457.208333333336</v>
      </c>
      <c r="O139" s="10">
        <f t="shared" si="10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96</v>
      </c>
      <c r="G140" t="s">
        <v>14</v>
      </c>
      <c r="H140">
        <v>115</v>
      </c>
      <c r="I140" s="5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9"/>
        <v>41180.208333333336</v>
      </c>
      <c r="O140" s="10">
        <f t="shared" si="10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20.896851248642779</v>
      </c>
      <c r="G141" t="s">
        <v>14</v>
      </c>
      <c r="H141">
        <v>326</v>
      </c>
      <c r="I141" s="5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9"/>
        <v>42115.208333333328</v>
      </c>
      <c r="O141" s="10">
        <f t="shared" si="10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223.16363636363636</v>
      </c>
      <c r="G142" t="s">
        <v>20</v>
      </c>
      <c r="H142">
        <v>186</v>
      </c>
      <c r="I142" s="5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 t="shared" si="9"/>
        <v>43156.25</v>
      </c>
      <c r="O142" s="10">
        <f t="shared" si="10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101.59097978227061</v>
      </c>
      <c r="G143" t="s">
        <v>20</v>
      </c>
      <c r="H143">
        <v>1071</v>
      </c>
      <c r="I143" s="5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9"/>
        <v>42167.208333333328</v>
      </c>
      <c r="O143" s="10">
        <f t="shared" si="10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230.03999999999996</v>
      </c>
      <c r="G144" t="s">
        <v>20</v>
      </c>
      <c r="H144">
        <v>117</v>
      </c>
      <c r="I144" s="5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f t="shared" si="9"/>
        <v>41005.208333333336</v>
      </c>
      <c r="O144" s="10">
        <f t="shared" si="10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135.59259259259261</v>
      </c>
      <c r="G145" t="s">
        <v>20</v>
      </c>
      <c r="H145">
        <v>70</v>
      </c>
      <c r="I145" s="5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 t="shared" si="9"/>
        <v>40357.208333333336</v>
      </c>
      <c r="O145" s="10">
        <f t="shared" si="10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129.1</v>
      </c>
      <c r="G146" t="s">
        <v>20</v>
      </c>
      <c r="H146">
        <v>135</v>
      </c>
      <c r="I146" s="5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 t="shared" si="9"/>
        <v>43633.208333333328</v>
      </c>
      <c r="O146" s="10">
        <f t="shared" si="10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236.512</v>
      </c>
      <c r="G147" t="s">
        <v>20</v>
      </c>
      <c r="H147">
        <v>768</v>
      </c>
      <c r="I147" s="5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 t="shared" si="9"/>
        <v>41889.208333333336</v>
      </c>
      <c r="O147" s="10">
        <f t="shared" si="10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17.25</v>
      </c>
      <c r="G148" t="s">
        <v>74</v>
      </c>
      <c r="H148">
        <v>51</v>
      </c>
      <c r="I148" s="5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9"/>
        <v>40855.25</v>
      </c>
      <c r="O148" s="10">
        <f t="shared" si="10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112.49397590361446</v>
      </c>
      <c r="G149" t="s">
        <v>20</v>
      </c>
      <c r="H149">
        <v>199</v>
      </c>
      <c r="I149" s="5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 t="shared" si="9"/>
        <v>42534.208333333328</v>
      </c>
      <c r="O149" s="10">
        <f t="shared" si="10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121.02150537634408</v>
      </c>
      <c r="G150" t="s">
        <v>20</v>
      </c>
      <c r="H150">
        <v>107</v>
      </c>
      <c r="I150" s="5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 t="shared" si="9"/>
        <v>42941.208333333328</v>
      </c>
      <c r="O150" s="10">
        <f t="shared" si="10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219.87096774193549</v>
      </c>
      <c r="G151" t="s">
        <v>20</v>
      </c>
      <c r="H151">
        <v>195</v>
      </c>
      <c r="I151" s="5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 t="shared" si="9"/>
        <v>41275.25</v>
      </c>
      <c r="O151" s="10">
        <f t="shared" si="10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1</v>
      </c>
      <c r="G152" t="s">
        <v>14</v>
      </c>
      <c r="H152">
        <v>1</v>
      </c>
      <c r="I152" s="5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9"/>
        <v>43450.25</v>
      </c>
      <c r="O152" s="10">
        <f t="shared" si="10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64.166909620991248</v>
      </c>
      <c r="G153" t="s">
        <v>14</v>
      </c>
      <c r="H153">
        <v>1467</v>
      </c>
      <c r="I153" s="5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9"/>
        <v>41799.208333333336</v>
      </c>
      <c r="O153" s="10">
        <f t="shared" si="10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423.06746987951806</v>
      </c>
      <c r="G154" t="s">
        <v>20</v>
      </c>
      <c r="H154">
        <v>3376</v>
      </c>
      <c r="I154" s="5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 t="shared" si="9"/>
        <v>42783.25</v>
      </c>
      <c r="O154" s="10">
        <f t="shared" si="10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92.984160506863773</v>
      </c>
      <c r="G155" t="s">
        <v>14</v>
      </c>
      <c r="H155">
        <v>5681</v>
      </c>
      <c r="I155" s="5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9"/>
        <v>41201.208333333336</v>
      </c>
      <c r="O155" s="10">
        <f t="shared" si="10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58.756567425569173</v>
      </c>
      <c r="G156" t="s">
        <v>14</v>
      </c>
      <c r="H156">
        <v>1059</v>
      </c>
      <c r="I156" s="5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9"/>
        <v>42502.208333333328</v>
      </c>
      <c r="O156" s="10">
        <f t="shared" si="10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65.022222222222226</v>
      </c>
      <c r="G157" t="s">
        <v>14</v>
      </c>
      <c r="H157">
        <v>1194</v>
      </c>
      <c r="I157" s="5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9"/>
        <v>40262.208333333336</v>
      </c>
      <c r="O157" s="10">
        <f t="shared" si="10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73.939560439560438</v>
      </c>
      <c r="G158" t="s">
        <v>74</v>
      </c>
      <c r="H158">
        <v>379</v>
      </c>
      <c r="I158" s="5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9"/>
        <v>43743.208333333328</v>
      </c>
      <c r="O158" s="10">
        <f t="shared" si="10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52.666666666666664</v>
      </c>
      <c r="G159" t="s">
        <v>14</v>
      </c>
      <c r="H159">
        <v>30</v>
      </c>
      <c r="I159" s="5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9"/>
        <v>41638.25</v>
      </c>
      <c r="O159" s="10">
        <f t="shared" si="10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220.95238095238096</v>
      </c>
      <c r="G160" t="s">
        <v>20</v>
      </c>
      <c r="H160">
        <v>41</v>
      </c>
      <c r="I160" s="5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f t="shared" si="9"/>
        <v>42346.25</v>
      </c>
      <c r="O160" s="10">
        <f t="shared" si="10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100.01150627615063</v>
      </c>
      <c r="G161" t="s">
        <v>20</v>
      </c>
      <c r="H161">
        <v>1821</v>
      </c>
      <c r="I161" s="5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 t="shared" si="9"/>
        <v>43551.208333333328</v>
      </c>
      <c r="O161" s="10">
        <f t="shared" si="10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162.3125</v>
      </c>
      <c r="G162" t="s">
        <v>20</v>
      </c>
      <c r="H162">
        <v>164</v>
      </c>
      <c r="I162" s="5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f t="shared" si="9"/>
        <v>43582.208333333328</v>
      </c>
      <c r="O162" s="10">
        <f t="shared" si="10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78.181818181818187</v>
      </c>
      <c r="G163" t="s">
        <v>14</v>
      </c>
      <c r="H163">
        <v>75</v>
      </c>
      <c r="I163" s="5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9"/>
        <v>42270.208333333328</v>
      </c>
      <c r="O163" s="10">
        <f t="shared" si="10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149.73770491803279</v>
      </c>
      <c r="G164" t="s">
        <v>20</v>
      </c>
      <c r="H164">
        <v>157</v>
      </c>
      <c r="I164" s="5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f t="shared" si="9"/>
        <v>43442.25</v>
      </c>
      <c r="O164" s="10">
        <f t="shared" si="10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253.25714285714284</v>
      </c>
      <c r="G165" t="s">
        <v>20</v>
      </c>
      <c r="H165">
        <v>246</v>
      </c>
      <c r="I165" s="5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f t="shared" si="9"/>
        <v>43028.208333333328</v>
      </c>
      <c r="O165" s="10">
        <f t="shared" si="10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100.16943521594683</v>
      </c>
      <c r="G166" t="s">
        <v>20</v>
      </c>
      <c r="H166">
        <v>1396</v>
      </c>
      <c r="I166" s="5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f t="shared" si="9"/>
        <v>43016.208333333328</v>
      </c>
      <c r="O166" s="10">
        <f t="shared" si="10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121.99004424778761</v>
      </c>
      <c r="G167" t="s">
        <v>20</v>
      </c>
      <c r="H167">
        <v>2506</v>
      </c>
      <c r="I167" s="5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 t="shared" si="9"/>
        <v>42948.208333333328</v>
      </c>
      <c r="O167" s="10">
        <f t="shared" si="10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137.13265306122449</v>
      </c>
      <c r="G168" t="s">
        <v>20</v>
      </c>
      <c r="H168">
        <v>244</v>
      </c>
      <c r="I168" s="5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f t="shared" si="9"/>
        <v>40534.25</v>
      </c>
      <c r="O168" s="10">
        <f t="shared" si="10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415.53846153846149</v>
      </c>
      <c r="G169" t="s">
        <v>20</v>
      </c>
      <c r="H169">
        <v>146</v>
      </c>
      <c r="I169" s="5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 t="shared" si="9"/>
        <v>41435.208333333336</v>
      </c>
      <c r="O169" s="10">
        <f t="shared" si="10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31.30913348946136</v>
      </c>
      <c r="G170" t="s">
        <v>14</v>
      </c>
      <c r="H170">
        <v>955</v>
      </c>
      <c r="I170" s="5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9"/>
        <v>43518.25</v>
      </c>
      <c r="O170" s="10">
        <f t="shared" si="10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424.08154506437768</v>
      </c>
      <c r="G171" t="s">
        <v>20</v>
      </c>
      <c r="H171">
        <v>1267</v>
      </c>
      <c r="I171" s="5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 t="shared" si="9"/>
        <v>41077.208333333336</v>
      </c>
      <c r="O171" s="10">
        <f t="shared" si="10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2.93886230728336</v>
      </c>
      <c r="G172" t="s">
        <v>14</v>
      </c>
      <c r="H172">
        <v>67</v>
      </c>
      <c r="I172" s="5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9"/>
        <v>42950.208333333328</v>
      </c>
      <c r="O172" s="10">
        <f t="shared" si="10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10.63265306122449</v>
      </c>
      <c r="G173" t="s">
        <v>14</v>
      </c>
      <c r="H173">
        <v>5</v>
      </c>
      <c r="I173" s="5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9"/>
        <v>41718.208333333336</v>
      </c>
      <c r="O173" s="10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82.875</v>
      </c>
      <c r="G174" t="s">
        <v>14</v>
      </c>
      <c r="H174">
        <v>26</v>
      </c>
      <c r="I174" s="5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9"/>
        <v>41839.208333333336</v>
      </c>
      <c r="O174" s="10">
        <f t="shared" si="10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163.01447776628748</v>
      </c>
      <c r="G175" t="s">
        <v>20</v>
      </c>
      <c r="H175">
        <v>1561</v>
      </c>
      <c r="I175" s="5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 t="shared" si="9"/>
        <v>41412.208333333336</v>
      </c>
      <c r="O175" s="10">
        <f t="shared" si="10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894.66666666666674</v>
      </c>
      <c r="G176" t="s">
        <v>20</v>
      </c>
      <c r="H176">
        <v>48</v>
      </c>
      <c r="I176" s="5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f t="shared" si="9"/>
        <v>42282.208333333328</v>
      </c>
      <c r="O176" s="10">
        <f t="shared" si="10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26.191501103752756</v>
      </c>
      <c r="G177" t="s">
        <v>14</v>
      </c>
      <c r="H177">
        <v>1130</v>
      </c>
      <c r="I177" s="5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9"/>
        <v>42613.208333333328</v>
      </c>
      <c r="O177" s="10">
        <f t="shared" si="10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74.834782608695647</v>
      </c>
      <c r="G178" t="s">
        <v>14</v>
      </c>
      <c r="H178">
        <v>782</v>
      </c>
      <c r="I178" s="5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9"/>
        <v>42616.208333333328</v>
      </c>
      <c r="O178" s="10">
        <f t="shared" si="10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416.47680412371136</v>
      </c>
      <c r="G179" t="s">
        <v>20</v>
      </c>
      <c r="H179">
        <v>2739</v>
      </c>
      <c r="I179" s="5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 t="shared" si="9"/>
        <v>40497.25</v>
      </c>
      <c r="O179" s="10">
        <f t="shared" si="10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96.208333333333329</v>
      </c>
      <c r="G180" t="s">
        <v>14</v>
      </c>
      <c r="H180">
        <v>210</v>
      </c>
      <c r="I180" s="5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9"/>
        <v>42999.208333333328</v>
      </c>
      <c r="O180" s="10">
        <f t="shared" si="10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357.71910112359546</v>
      </c>
      <c r="G181" t="s">
        <v>20</v>
      </c>
      <c r="H181">
        <v>3537</v>
      </c>
      <c r="I181" s="5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9"/>
        <v>41350.208333333336</v>
      </c>
      <c r="O181" s="10">
        <f t="shared" si="10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308.45714285714286</v>
      </c>
      <c r="G182" t="s">
        <v>20</v>
      </c>
      <c r="H182">
        <v>2107</v>
      </c>
      <c r="I182" s="5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 t="shared" si="9"/>
        <v>40259.208333333336</v>
      </c>
      <c r="O182" s="10">
        <f t="shared" si="10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61.802325581395344</v>
      </c>
      <c r="G183" t="s">
        <v>14</v>
      </c>
      <c r="H183">
        <v>136</v>
      </c>
      <c r="I183" s="5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9"/>
        <v>43012.208333333328</v>
      </c>
      <c r="O183" s="10">
        <f t="shared" si="10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722.32472324723244</v>
      </c>
      <c r="G184" t="s">
        <v>20</v>
      </c>
      <c r="H184">
        <v>3318</v>
      </c>
      <c r="I184" s="5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 t="shared" si="9"/>
        <v>43631.208333333328</v>
      </c>
      <c r="O184" s="10">
        <f t="shared" si="10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69.117647058823522</v>
      </c>
      <c r="G185" t="s">
        <v>14</v>
      </c>
      <c r="H185">
        <v>86</v>
      </c>
      <c r="I185" s="5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9"/>
        <v>40430.208333333336</v>
      </c>
      <c r="O185" s="10">
        <f t="shared" si="10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293.05555555555554</v>
      </c>
      <c r="G186" t="s">
        <v>20</v>
      </c>
      <c r="H186">
        <v>340</v>
      </c>
      <c r="I186" s="5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 t="shared" si="9"/>
        <v>43588.208333333328</v>
      </c>
      <c r="O186" s="10">
        <f t="shared" si="10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71.8</v>
      </c>
      <c r="G187" t="s">
        <v>14</v>
      </c>
      <c r="H187">
        <v>19</v>
      </c>
      <c r="I187" s="5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9"/>
        <v>43233.208333333328</v>
      </c>
      <c r="O187" s="10">
        <f t="shared" si="10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31.934684684684683</v>
      </c>
      <c r="G188" t="s">
        <v>14</v>
      </c>
      <c r="H188">
        <v>886</v>
      </c>
      <c r="I188" s="5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9"/>
        <v>41782.208333333336</v>
      </c>
      <c r="O188" s="10">
        <f t="shared" si="10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229.87375415282392</v>
      </c>
      <c r="G189" t="s">
        <v>20</v>
      </c>
      <c r="H189">
        <v>1442</v>
      </c>
      <c r="I189" s="5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9"/>
        <v>41328.25</v>
      </c>
      <c r="O189" s="10">
        <f t="shared" si="10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32.012195121951223</v>
      </c>
      <c r="G190" t="s">
        <v>14</v>
      </c>
      <c r="H190">
        <v>35</v>
      </c>
      <c r="I190" s="5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9"/>
        <v>41975.25</v>
      </c>
      <c r="O190" s="10">
        <f t="shared" si="10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23.525352848928385</v>
      </c>
      <c r="G191" t="s">
        <v>74</v>
      </c>
      <c r="H191">
        <v>441</v>
      </c>
      <c r="I191" s="5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9"/>
        <v>42433.25</v>
      </c>
      <c r="O191" s="10">
        <f t="shared" si="10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68.594594594594597</v>
      </c>
      <c r="G192" t="s">
        <v>14</v>
      </c>
      <c r="H192">
        <v>24</v>
      </c>
      <c r="I192" s="5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9"/>
        <v>41429.208333333336</v>
      </c>
      <c r="O192" s="10">
        <f t="shared" si="10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37.952380952380956</v>
      </c>
      <c r="G193" t="s">
        <v>14</v>
      </c>
      <c r="H193">
        <v>86</v>
      </c>
      <c r="I193" s="5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9"/>
        <v>43536.208333333328</v>
      </c>
      <c r="O193" s="10">
        <f t="shared" si="10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ref="F194:F257" si="12">(E194/D194)*100</f>
        <v>19.992957746478872</v>
      </c>
      <c r="G194" t="s">
        <v>14</v>
      </c>
      <c r="H194">
        <v>243</v>
      </c>
      <c r="I194" s="5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ref="N194:N257" si="13">(((L194/60)/60)/24)+DATE(1970,1,1)</f>
        <v>41817.208333333336</v>
      </c>
      <c r="O194" s="10">
        <f t="shared" ref="O194:O257" si="14">(((M194/60)/60)/24)+DATE(1970,1,1)</f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si="12"/>
        <v>45.636363636363633</v>
      </c>
      <c r="G195" t="s">
        <v>14</v>
      </c>
      <c r="H195">
        <v>65</v>
      </c>
      <c r="I195" s="5">
        <f t="shared" ref="I195:I258" si="15">AVERAGE(E195/H195)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si="13"/>
        <v>43198.208333333328</v>
      </c>
      <c r="O195" s="10">
        <f t="shared" si="14"/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122.7605633802817</v>
      </c>
      <c r="G196" t="s">
        <v>20</v>
      </c>
      <c r="H196">
        <v>126</v>
      </c>
      <c r="I196" s="5">
        <f t="shared" si="15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 t="shared" si="13"/>
        <v>42261.208333333328</v>
      </c>
      <c r="O196" s="10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361.75316455696202</v>
      </c>
      <c r="G197" t="s">
        <v>20</v>
      </c>
      <c r="H197">
        <v>524</v>
      </c>
      <c r="I197" s="5">
        <f t="shared" si="15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 t="shared" si="13"/>
        <v>43310.208333333328</v>
      </c>
      <c r="O197" s="10">
        <f t="shared" si="14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63.146341463414636</v>
      </c>
      <c r="G198" t="s">
        <v>14</v>
      </c>
      <c r="H198">
        <v>100</v>
      </c>
      <c r="I198" s="5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13"/>
        <v>42616.208333333328</v>
      </c>
      <c r="O198" s="10">
        <f t="shared" si="14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298.20475319926874</v>
      </c>
      <c r="G199" t="s">
        <v>20</v>
      </c>
      <c r="H199">
        <v>1989</v>
      </c>
      <c r="I199" s="5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 t="shared" si="13"/>
        <v>42909.208333333328</v>
      </c>
      <c r="O199" s="10">
        <f t="shared" si="14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9.5585443037974684</v>
      </c>
      <c r="G200" t="s">
        <v>14</v>
      </c>
      <c r="H200">
        <v>168</v>
      </c>
      <c r="I200" s="5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13"/>
        <v>40396.208333333336</v>
      </c>
      <c r="O200" s="10">
        <f t="shared" si="14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53.777777777777779</v>
      </c>
      <c r="G201" t="s">
        <v>14</v>
      </c>
      <c r="H201">
        <v>13</v>
      </c>
      <c r="I201" s="5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13"/>
        <v>42192.208333333328</v>
      </c>
      <c r="O201" s="10">
        <f t="shared" si="14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2</v>
      </c>
      <c r="G202" t="s">
        <v>14</v>
      </c>
      <c r="H202">
        <v>1</v>
      </c>
      <c r="I202" s="5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13"/>
        <v>40262.208333333336</v>
      </c>
      <c r="O202" s="10">
        <f t="shared" si="14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681.19047619047615</v>
      </c>
      <c r="G203" t="s">
        <v>20</v>
      </c>
      <c r="H203">
        <v>157</v>
      </c>
      <c r="I203" s="5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 t="shared" si="13"/>
        <v>41845.208333333336</v>
      </c>
      <c r="O203" s="10">
        <f t="shared" si="14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78.831325301204828</v>
      </c>
      <c r="G204" t="s">
        <v>74</v>
      </c>
      <c r="H204">
        <v>82</v>
      </c>
      <c r="I204" s="5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13"/>
        <v>40818.208333333336</v>
      </c>
      <c r="O204" s="10">
        <f t="shared" si="14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134.40792216817235</v>
      </c>
      <c r="G205" t="s">
        <v>20</v>
      </c>
      <c r="H205">
        <v>4498</v>
      </c>
      <c r="I205" s="5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 t="shared" si="13"/>
        <v>42752.25</v>
      </c>
      <c r="O205" s="10">
        <f t="shared" si="14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3.3719999999999999</v>
      </c>
      <c r="G206" t="s">
        <v>14</v>
      </c>
      <c r="H206">
        <v>40</v>
      </c>
      <c r="I206" s="5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13"/>
        <v>40636.208333333336</v>
      </c>
      <c r="O206" s="10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431.84615384615387</v>
      </c>
      <c r="G207" t="s">
        <v>20</v>
      </c>
      <c r="H207">
        <v>80</v>
      </c>
      <c r="I207" s="5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 t="shared" si="13"/>
        <v>43390.208333333328</v>
      </c>
      <c r="O207" s="10">
        <f t="shared" si="14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38.844444444444441</v>
      </c>
      <c r="G208" t="s">
        <v>74</v>
      </c>
      <c r="H208">
        <v>57</v>
      </c>
      <c r="I208" s="5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13"/>
        <v>40236.25</v>
      </c>
      <c r="O208" s="10">
        <f t="shared" si="14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425.7</v>
      </c>
      <c r="G209" t="s">
        <v>20</v>
      </c>
      <c r="H209">
        <v>43</v>
      </c>
      <c r="I209" s="5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 t="shared" si="13"/>
        <v>43340.208333333328</v>
      </c>
      <c r="O209" s="10">
        <f t="shared" si="14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101.12239715591672</v>
      </c>
      <c r="G210" t="s">
        <v>20</v>
      </c>
      <c r="H210">
        <v>2053</v>
      </c>
      <c r="I210" s="5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 t="shared" si="13"/>
        <v>43048.25</v>
      </c>
      <c r="O210" s="10">
        <f t="shared" si="14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21.188688946015425</v>
      </c>
      <c r="G211" t="s">
        <v>47</v>
      </c>
      <c r="H211">
        <v>808</v>
      </c>
      <c r="I211" s="5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13"/>
        <v>42496.208333333328</v>
      </c>
      <c r="O211" s="10">
        <f t="shared" si="14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67.425531914893625</v>
      </c>
      <c r="G212" t="s">
        <v>14</v>
      </c>
      <c r="H212">
        <v>226</v>
      </c>
      <c r="I212" s="5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13"/>
        <v>42797.25</v>
      </c>
      <c r="O212" s="10">
        <f t="shared" si="14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94.923371647509583</v>
      </c>
      <c r="G213" t="s">
        <v>14</v>
      </c>
      <c r="H213">
        <v>1625</v>
      </c>
      <c r="I213" s="5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13"/>
        <v>41513.208333333336</v>
      </c>
      <c r="O213" s="10">
        <f t="shared" si="14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151.85185185185185</v>
      </c>
      <c r="G214" t="s">
        <v>20</v>
      </c>
      <c r="H214">
        <v>168</v>
      </c>
      <c r="I214" s="5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f t="shared" si="13"/>
        <v>43814.25</v>
      </c>
      <c r="O214" s="10">
        <f t="shared" si="14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195.16382252559728</v>
      </c>
      <c r="G215" t="s">
        <v>20</v>
      </c>
      <c r="H215">
        <v>4289</v>
      </c>
      <c r="I215" s="5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 t="shared" si="13"/>
        <v>40488.208333333336</v>
      </c>
      <c r="O215" s="10">
        <f t="shared" si="14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1023.1428571428571</v>
      </c>
      <c r="G216" t="s">
        <v>20</v>
      </c>
      <c r="H216">
        <v>165</v>
      </c>
      <c r="I216" s="5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 t="shared" si="13"/>
        <v>40409.208333333336</v>
      </c>
      <c r="O216" s="10">
        <f t="shared" si="14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3.841836734693878</v>
      </c>
      <c r="G217" t="s">
        <v>14</v>
      </c>
      <c r="H217">
        <v>143</v>
      </c>
      <c r="I217" s="5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13"/>
        <v>43509.25</v>
      </c>
      <c r="O217" s="10">
        <f t="shared" si="14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155.07066557107643</v>
      </c>
      <c r="G218" t="s">
        <v>20</v>
      </c>
      <c r="H218">
        <v>1815</v>
      </c>
      <c r="I218" s="5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f t="shared" si="13"/>
        <v>40869.25</v>
      </c>
      <c r="O218" s="10">
        <f t="shared" si="14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44.753477588871718</v>
      </c>
      <c r="G219" t="s">
        <v>14</v>
      </c>
      <c r="H219">
        <v>934</v>
      </c>
      <c r="I219" s="5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13"/>
        <v>43583.208333333328</v>
      </c>
      <c r="O219" s="10">
        <f t="shared" si="14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215.94736842105263</v>
      </c>
      <c r="G220" t="s">
        <v>20</v>
      </c>
      <c r="H220">
        <v>397</v>
      </c>
      <c r="I220" s="5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 t="shared" si="13"/>
        <v>40858.25</v>
      </c>
      <c r="O220" s="10">
        <f t="shared" si="14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332.12709832134288</v>
      </c>
      <c r="G221" t="s">
        <v>20</v>
      </c>
      <c r="H221">
        <v>1539</v>
      </c>
      <c r="I221" s="5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f t="shared" si="13"/>
        <v>41137.208333333336</v>
      </c>
      <c r="O221" s="10">
        <f t="shared" si="14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8.4430379746835449</v>
      </c>
      <c r="G222" t="s">
        <v>14</v>
      </c>
      <c r="H222">
        <v>17</v>
      </c>
      <c r="I222" s="5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13"/>
        <v>40725.208333333336</v>
      </c>
      <c r="O222" s="10">
        <f t="shared" si="14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98.625514403292186</v>
      </c>
      <c r="G223" t="s">
        <v>14</v>
      </c>
      <c r="H223">
        <v>2179</v>
      </c>
      <c r="I223" s="5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13"/>
        <v>41081.208333333336</v>
      </c>
      <c r="O223" s="10">
        <f t="shared" si="14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137.97916666666669</v>
      </c>
      <c r="G224" t="s">
        <v>20</v>
      </c>
      <c r="H224">
        <v>138</v>
      </c>
      <c r="I224" s="5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f t="shared" si="13"/>
        <v>41914.208333333336</v>
      </c>
      <c r="O224" s="10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93.81099656357388</v>
      </c>
      <c r="G225" t="s">
        <v>14</v>
      </c>
      <c r="H225">
        <v>931</v>
      </c>
      <c r="I225" s="5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13"/>
        <v>42445.208333333328</v>
      </c>
      <c r="O225" s="10">
        <f t="shared" si="14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403.63930885529157</v>
      </c>
      <c r="G226" t="s">
        <v>20</v>
      </c>
      <c r="H226">
        <v>3594</v>
      </c>
      <c r="I226" s="5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 t="shared" si="13"/>
        <v>41906.208333333336</v>
      </c>
      <c r="O226" s="10">
        <f t="shared" si="14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260.1740412979351</v>
      </c>
      <c r="G227" t="s">
        <v>20</v>
      </c>
      <c r="H227">
        <v>5880</v>
      </c>
      <c r="I227" s="5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 t="shared" si="13"/>
        <v>41762.208333333336</v>
      </c>
      <c r="O227" s="10">
        <f t="shared" si="14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366.63333333333333</v>
      </c>
      <c r="G228" t="s">
        <v>20</v>
      </c>
      <c r="H228">
        <v>112</v>
      </c>
      <c r="I228" s="5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 t="shared" si="13"/>
        <v>40276.208333333336</v>
      </c>
      <c r="O228" s="10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168.72085385878489</v>
      </c>
      <c r="G229" t="s">
        <v>20</v>
      </c>
      <c r="H229">
        <v>943</v>
      </c>
      <c r="I229" s="5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 t="shared" si="13"/>
        <v>42139.208333333328</v>
      </c>
      <c r="O229" s="10">
        <f t="shared" si="14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119.90717911530093</v>
      </c>
      <c r="G230" t="s">
        <v>20</v>
      </c>
      <c r="H230">
        <v>2468</v>
      </c>
      <c r="I230" s="5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f t="shared" si="13"/>
        <v>42613.208333333328</v>
      </c>
      <c r="O230" s="10">
        <f t="shared" si="14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193.68925233644859</v>
      </c>
      <c r="G231" t="s">
        <v>20</v>
      </c>
      <c r="H231">
        <v>2551</v>
      </c>
      <c r="I231" s="5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 t="shared" si="13"/>
        <v>42887.208333333328</v>
      </c>
      <c r="O231" s="10">
        <f t="shared" si="14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420.16666666666669</v>
      </c>
      <c r="G232" t="s">
        <v>20</v>
      </c>
      <c r="H232">
        <v>101</v>
      </c>
      <c r="I232" s="5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 t="shared" si="13"/>
        <v>43805.25</v>
      </c>
      <c r="O232" s="10">
        <f t="shared" si="14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76.708333333333329</v>
      </c>
      <c r="G233" t="s">
        <v>74</v>
      </c>
      <c r="H233">
        <v>67</v>
      </c>
      <c r="I233" s="5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13"/>
        <v>41415.208333333336</v>
      </c>
      <c r="O233" s="10">
        <f t="shared" si="14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171.26470588235293</v>
      </c>
      <c r="G234" t="s">
        <v>20</v>
      </c>
      <c r="H234">
        <v>92</v>
      </c>
      <c r="I234" s="5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f t="shared" si="13"/>
        <v>42576.208333333328</v>
      </c>
      <c r="O234" s="10">
        <f t="shared" si="14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157.89473684210526</v>
      </c>
      <c r="G235" t="s">
        <v>20</v>
      </c>
      <c r="H235">
        <v>62</v>
      </c>
      <c r="I235" s="5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 t="shared" si="13"/>
        <v>40706.208333333336</v>
      </c>
      <c r="O235" s="10">
        <f t="shared" si="14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109.08</v>
      </c>
      <c r="G236" t="s">
        <v>20</v>
      </c>
      <c r="H236">
        <v>149</v>
      </c>
      <c r="I236" s="5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 t="shared" si="13"/>
        <v>42969.208333333328</v>
      </c>
      <c r="O236" s="10">
        <f t="shared" si="14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41.732558139534881</v>
      </c>
      <c r="G237" t="s">
        <v>14</v>
      </c>
      <c r="H237">
        <v>92</v>
      </c>
      <c r="I237" s="5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13"/>
        <v>42779.25</v>
      </c>
      <c r="O237" s="10">
        <f t="shared" si="14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10.944303797468354</v>
      </c>
      <c r="G238" t="s">
        <v>14</v>
      </c>
      <c r="H238">
        <v>57</v>
      </c>
      <c r="I238" s="5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13"/>
        <v>43641.208333333328</v>
      </c>
      <c r="O238" s="10">
        <f t="shared" si="14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159.3763440860215</v>
      </c>
      <c r="G239" t="s">
        <v>20</v>
      </c>
      <c r="H239">
        <v>329</v>
      </c>
      <c r="I239" s="5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 t="shared" si="13"/>
        <v>41754.208333333336</v>
      </c>
      <c r="O239" s="10">
        <f t="shared" si="14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422.41666666666669</v>
      </c>
      <c r="G240" t="s">
        <v>20</v>
      </c>
      <c r="H240">
        <v>97</v>
      </c>
      <c r="I240" s="5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 t="shared" si="13"/>
        <v>43083.25</v>
      </c>
      <c r="O240" s="10">
        <f t="shared" si="14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97.71875</v>
      </c>
      <c r="G241" t="s">
        <v>14</v>
      </c>
      <c r="H241">
        <v>41</v>
      </c>
      <c r="I241" s="5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13"/>
        <v>42245.208333333328</v>
      </c>
      <c r="O241" s="10">
        <f t="shared" si="14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418.78911564625849</v>
      </c>
      <c r="G242" t="s">
        <v>20</v>
      </c>
      <c r="H242">
        <v>1784</v>
      </c>
      <c r="I242" s="5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 t="shared" si="13"/>
        <v>40396.208333333336</v>
      </c>
      <c r="O242" s="10">
        <f t="shared" si="14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101.91632047477745</v>
      </c>
      <c r="G243" t="s">
        <v>20</v>
      </c>
      <c r="H243">
        <v>1684</v>
      </c>
      <c r="I243" s="5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f t="shared" si="13"/>
        <v>41742.208333333336</v>
      </c>
      <c r="O243" s="10">
        <f t="shared" si="14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127.72619047619047</v>
      </c>
      <c r="G244" t="s">
        <v>20</v>
      </c>
      <c r="H244">
        <v>250</v>
      </c>
      <c r="I244" s="5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f t="shared" si="13"/>
        <v>42865.208333333328</v>
      </c>
      <c r="O244" s="10">
        <f t="shared" si="14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445.21739130434781</v>
      </c>
      <c r="G245" t="s">
        <v>20</v>
      </c>
      <c r="H245">
        <v>238</v>
      </c>
      <c r="I245" s="5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 t="shared" si="13"/>
        <v>43163.25</v>
      </c>
      <c r="O245" s="10">
        <f t="shared" si="14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569.71428571428578</v>
      </c>
      <c r="G246" t="s">
        <v>20</v>
      </c>
      <c r="H246">
        <v>53</v>
      </c>
      <c r="I246" s="5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f t="shared" si="13"/>
        <v>41834.208333333336</v>
      </c>
      <c r="O246" s="10">
        <f t="shared" si="14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509.34482758620686</v>
      </c>
      <c r="G247" t="s">
        <v>20</v>
      </c>
      <c r="H247">
        <v>214</v>
      </c>
      <c r="I247" s="5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 t="shared" si="13"/>
        <v>41736.208333333336</v>
      </c>
      <c r="O247" s="10">
        <f t="shared" si="14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325.5333333333333</v>
      </c>
      <c r="G248" t="s">
        <v>20</v>
      </c>
      <c r="H248">
        <v>222</v>
      </c>
      <c r="I248" s="5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f t="shared" si="13"/>
        <v>41491.208333333336</v>
      </c>
      <c r="O248" s="10">
        <f t="shared" si="14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932.61616161616166</v>
      </c>
      <c r="G249" t="s">
        <v>20</v>
      </c>
      <c r="H249">
        <v>1884</v>
      </c>
      <c r="I249" s="5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f t="shared" si="13"/>
        <v>42726.25</v>
      </c>
      <c r="O249" s="10">
        <f t="shared" si="14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211.33870967741933</v>
      </c>
      <c r="G250" t="s">
        <v>20</v>
      </c>
      <c r="H250">
        <v>218</v>
      </c>
      <c r="I250" s="5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f t="shared" si="13"/>
        <v>42004.25</v>
      </c>
      <c r="O250" s="10">
        <f t="shared" si="14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273.32520325203251</v>
      </c>
      <c r="G251" t="s">
        <v>20</v>
      </c>
      <c r="H251">
        <v>6465</v>
      </c>
      <c r="I251" s="5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f t="shared" si="13"/>
        <v>42006.25</v>
      </c>
      <c r="O251" s="10">
        <f t="shared" si="14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3</v>
      </c>
      <c r="G252" t="s">
        <v>14</v>
      </c>
      <c r="H252">
        <v>1</v>
      </c>
      <c r="I252" s="5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13"/>
        <v>40203.25</v>
      </c>
      <c r="O252" s="10">
        <f t="shared" si="14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54.084507042253513</v>
      </c>
      <c r="G253" t="s">
        <v>14</v>
      </c>
      <c r="H253">
        <v>101</v>
      </c>
      <c r="I253" s="5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13"/>
        <v>41252.25</v>
      </c>
      <c r="O253" s="10">
        <f t="shared" si="14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626.29999999999995</v>
      </c>
      <c r="G254" t="s">
        <v>20</v>
      </c>
      <c r="H254">
        <v>59</v>
      </c>
      <c r="I254" s="5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 t="shared" si="13"/>
        <v>41572.208333333336</v>
      </c>
      <c r="O254" s="10">
        <f t="shared" si="14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89.021399176954731</v>
      </c>
      <c r="G255" t="s">
        <v>14</v>
      </c>
      <c r="H255">
        <v>1335</v>
      </c>
      <c r="I255" s="5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13"/>
        <v>40641.208333333336</v>
      </c>
      <c r="O255" s="10">
        <f t="shared" si="14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184.89130434782609</v>
      </c>
      <c r="G256" t="s">
        <v>20</v>
      </c>
      <c r="H256">
        <v>88</v>
      </c>
      <c r="I256" s="5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f t="shared" si="13"/>
        <v>42787.25</v>
      </c>
      <c r="O256" s="10">
        <f t="shared" si="14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120.16770186335404</v>
      </c>
      <c r="G257" t="s">
        <v>20</v>
      </c>
      <c r="H257">
        <v>1697</v>
      </c>
      <c r="I257" s="5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 t="shared" si="13"/>
        <v>40590.25</v>
      </c>
      <c r="O257" s="10">
        <f t="shared" si="14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ref="F258:F321" si="16">(E258/D258)*100</f>
        <v>23.390243902439025</v>
      </c>
      <c r="G258" t="s">
        <v>14</v>
      </c>
      <c r="H258">
        <v>15</v>
      </c>
      <c r="I258" s="5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ref="N258:N321" si="17">(((L258/60)/60)/24)+DATE(1970,1,1)</f>
        <v>42393.25</v>
      </c>
      <c r="O258" s="10">
        <f t="shared" ref="O258:O321" si="18">(((M258/60)/60)/24)+DATE(1970,1,1)</f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si="16"/>
        <v>146</v>
      </c>
      <c r="G259" t="s">
        <v>20</v>
      </c>
      <c r="H259">
        <v>92</v>
      </c>
      <c r="I259" s="5">
        <f t="shared" ref="I259:I322" si="19">AVERAGE(E259/H259)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 t="shared" si="17"/>
        <v>41338.25</v>
      </c>
      <c r="O259" s="10">
        <f t="shared" si="18"/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268.48</v>
      </c>
      <c r="G260" t="s">
        <v>20</v>
      </c>
      <c r="H260">
        <v>186</v>
      </c>
      <c r="I260" s="5">
        <f t="shared" si="19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 t="shared" si="17"/>
        <v>42712.25</v>
      </c>
      <c r="O260" s="10">
        <f t="shared" si="18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597.5</v>
      </c>
      <c r="G261" t="s">
        <v>20</v>
      </c>
      <c r="H261">
        <v>138</v>
      </c>
      <c r="I261" s="5">
        <f t="shared" si="1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 t="shared" si="17"/>
        <v>41251.25</v>
      </c>
      <c r="O261" s="10">
        <f t="shared" si="18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157.69841269841268</v>
      </c>
      <c r="G262" t="s">
        <v>20</v>
      </c>
      <c r="H262">
        <v>261</v>
      </c>
      <c r="I262" s="5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 t="shared" si="17"/>
        <v>41180.208333333336</v>
      </c>
      <c r="O262" s="10">
        <f t="shared" si="18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31.201660735468568</v>
      </c>
      <c r="G263" t="s">
        <v>14</v>
      </c>
      <c r="H263">
        <v>454</v>
      </c>
      <c r="I263" s="5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17"/>
        <v>40415.208333333336</v>
      </c>
      <c r="O263" s="10">
        <f t="shared" si="18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313.41176470588238</v>
      </c>
      <c r="G264" t="s">
        <v>20</v>
      </c>
      <c r="H264">
        <v>107</v>
      </c>
      <c r="I264" s="5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 t="shared" si="17"/>
        <v>40638.208333333336</v>
      </c>
      <c r="O264" s="10">
        <f t="shared" si="18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370.89655172413791</v>
      </c>
      <c r="G265" t="s">
        <v>20</v>
      </c>
      <c r="H265">
        <v>199</v>
      </c>
      <c r="I265" s="5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 t="shared" si="17"/>
        <v>40187.25</v>
      </c>
      <c r="O265" s="10">
        <f t="shared" si="18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362.66447368421052</v>
      </c>
      <c r="G266" t="s">
        <v>20</v>
      </c>
      <c r="H266">
        <v>5512</v>
      </c>
      <c r="I266" s="5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f t="shared" si="17"/>
        <v>41317.25</v>
      </c>
      <c r="O266" s="10">
        <f t="shared" si="18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123.08163265306122</v>
      </c>
      <c r="G267" t="s">
        <v>20</v>
      </c>
      <c r="H267">
        <v>86</v>
      </c>
      <c r="I267" s="5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 t="shared" si="17"/>
        <v>42372.25</v>
      </c>
      <c r="O267" s="10">
        <f t="shared" si="18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76.766756032171585</v>
      </c>
      <c r="G268" t="s">
        <v>14</v>
      </c>
      <c r="H268">
        <v>3182</v>
      </c>
      <c r="I268" s="5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17"/>
        <v>41950.25</v>
      </c>
      <c r="O268" s="10">
        <f t="shared" si="18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233.62012987012989</v>
      </c>
      <c r="G269" t="s">
        <v>20</v>
      </c>
      <c r="H269">
        <v>2768</v>
      </c>
      <c r="I269" s="5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 t="shared" si="17"/>
        <v>41206.208333333336</v>
      </c>
      <c r="O269" s="10">
        <f t="shared" si="18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180.53333333333333</v>
      </c>
      <c r="G270" t="s">
        <v>20</v>
      </c>
      <c r="H270">
        <v>48</v>
      </c>
      <c r="I270" s="5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f t="shared" si="17"/>
        <v>41186.208333333336</v>
      </c>
      <c r="O270" s="10">
        <f t="shared" si="18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252.62857142857143</v>
      </c>
      <c r="G271" t="s">
        <v>20</v>
      </c>
      <c r="H271">
        <v>87</v>
      </c>
      <c r="I271" s="5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 t="shared" si="17"/>
        <v>43496.25</v>
      </c>
      <c r="O271" s="10">
        <f t="shared" si="18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27.176538240368025</v>
      </c>
      <c r="G272" t="s">
        <v>74</v>
      </c>
      <c r="H272">
        <v>1890</v>
      </c>
      <c r="I272" s="5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17"/>
        <v>40514.25</v>
      </c>
      <c r="O272" s="10">
        <f t="shared" si="18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</v>
      </c>
      <c r="G273" t="s">
        <v>47</v>
      </c>
      <c r="H273">
        <v>61</v>
      </c>
      <c r="I273" s="5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17"/>
        <v>42345.25</v>
      </c>
      <c r="O273" s="10">
        <f t="shared" si="18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304.0097847358121</v>
      </c>
      <c r="G274" t="s">
        <v>20</v>
      </c>
      <c r="H274">
        <v>1894</v>
      </c>
      <c r="I274" s="5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f t="shared" si="17"/>
        <v>43656.208333333328</v>
      </c>
      <c r="O274" s="10">
        <f t="shared" si="18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137.23076923076923</v>
      </c>
      <c r="G275" t="s">
        <v>20</v>
      </c>
      <c r="H275">
        <v>282</v>
      </c>
      <c r="I275" s="5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17"/>
        <v>42995.208333333328</v>
      </c>
      <c r="O275" s="10">
        <f t="shared" si="18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32.208333333333336</v>
      </c>
      <c r="G276" t="s">
        <v>14</v>
      </c>
      <c r="H276">
        <v>15</v>
      </c>
      <c r="I276" s="5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17"/>
        <v>43045.25</v>
      </c>
      <c r="O276" s="10">
        <f t="shared" si="18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241.51282051282053</v>
      </c>
      <c r="G277" t="s">
        <v>20</v>
      </c>
      <c r="H277">
        <v>116</v>
      </c>
      <c r="I277" s="5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 t="shared" si="17"/>
        <v>43561.208333333328</v>
      </c>
      <c r="O277" s="10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96.8</v>
      </c>
      <c r="G278" t="s">
        <v>14</v>
      </c>
      <c r="H278">
        <v>133</v>
      </c>
      <c r="I278" s="5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17"/>
        <v>41018.208333333336</v>
      </c>
      <c r="O278" s="10">
        <f t="shared" si="18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1066.4285714285716</v>
      </c>
      <c r="G279" t="s">
        <v>20</v>
      </c>
      <c r="H279">
        <v>83</v>
      </c>
      <c r="I279" s="5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f t="shared" si="17"/>
        <v>40378.208333333336</v>
      </c>
      <c r="O279" s="10">
        <f t="shared" si="18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325.88888888888891</v>
      </c>
      <c r="G280" t="s">
        <v>20</v>
      </c>
      <c r="H280">
        <v>91</v>
      </c>
      <c r="I280" s="5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f t="shared" si="17"/>
        <v>41239.25</v>
      </c>
      <c r="O280" s="10">
        <f t="shared" si="18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170.70000000000002</v>
      </c>
      <c r="G281" t="s">
        <v>20</v>
      </c>
      <c r="H281">
        <v>546</v>
      </c>
      <c r="I281" s="5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f t="shared" si="17"/>
        <v>43346.208333333328</v>
      </c>
      <c r="O281" s="10">
        <f t="shared" si="18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581.44000000000005</v>
      </c>
      <c r="G282" t="s">
        <v>20</v>
      </c>
      <c r="H282">
        <v>393</v>
      </c>
      <c r="I282" s="5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 t="shared" si="17"/>
        <v>43060.25</v>
      </c>
      <c r="O282" s="10">
        <f t="shared" si="18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91.520972644376897</v>
      </c>
      <c r="G283" t="s">
        <v>14</v>
      </c>
      <c r="H283">
        <v>2062</v>
      </c>
      <c r="I283" s="5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17"/>
        <v>40979.25</v>
      </c>
      <c r="O283" s="10">
        <f t="shared" si="18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108.04761904761904</v>
      </c>
      <c r="G284" t="s">
        <v>20</v>
      </c>
      <c r="H284">
        <v>133</v>
      </c>
      <c r="I284" s="5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 t="shared" si="17"/>
        <v>42701.25</v>
      </c>
      <c r="O284" s="10">
        <f t="shared" si="18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18.728395061728396</v>
      </c>
      <c r="G285" t="s">
        <v>14</v>
      </c>
      <c r="H285">
        <v>29</v>
      </c>
      <c r="I285" s="5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17"/>
        <v>42520.208333333328</v>
      </c>
      <c r="O285" s="10">
        <f t="shared" si="18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83.193877551020407</v>
      </c>
      <c r="G286" t="s">
        <v>14</v>
      </c>
      <c r="H286">
        <v>132</v>
      </c>
      <c r="I286" s="5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17"/>
        <v>41030.208333333336</v>
      </c>
      <c r="O286" s="10">
        <f t="shared" si="18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706.33333333333337</v>
      </c>
      <c r="G287" t="s">
        <v>20</v>
      </c>
      <c r="H287">
        <v>254</v>
      </c>
      <c r="I287" s="5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f t="shared" si="17"/>
        <v>42623.208333333328</v>
      </c>
      <c r="O287" s="10">
        <f t="shared" si="18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17.446030330062445</v>
      </c>
      <c r="G288" t="s">
        <v>74</v>
      </c>
      <c r="H288">
        <v>184</v>
      </c>
      <c r="I288" s="5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17"/>
        <v>42697.25</v>
      </c>
      <c r="O288" s="10">
        <f t="shared" si="18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209.73015873015873</v>
      </c>
      <c r="G289" t="s">
        <v>20</v>
      </c>
      <c r="H289">
        <v>176</v>
      </c>
      <c r="I289" s="5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 t="shared" si="17"/>
        <v>42122.208333333328</v>
      </c>
      <c r="O289" s="10">
        <f t="shared" si="18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97.785714285714292</v>
      </c>
      <c r="G290" t="s">
        <v>14</v>
      </c>
      <c r="H290">
        <v>137</v>
      </c>
      <c r="I290" s="5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17"/>
        <v>40982.208333333336</v>
      </c>
      <c r="O290" s="10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1684.25</v>
      </c>
      <c r="G291" t="s">
        <v>20</v>
      </c>
      <c r="H291">
        <v>337</v>
      </c>
      <c r="I291" s="5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17"/>
        <v>42219.208333333328</v>
      </c>
      <c r="O291" s="10">
        <f t="shared" si="18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54.402135231316727</v>
      </c>
      <c r="G292" t="s">
        <v>14</v>
      </c>
      <c r="H292">
        <v>908</v>
      </c>
      <c r="I292" s="5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17"/>
        <v>41404.208333333336</v>
      </c>
      <c r="O292" s="10">
        <f t="shared" si="18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456.61111111111109</v>
      </c>
      <c r="G293" t="s">
        <v>20</v>
      </c>
      <c r="H293">
        <v>107</v>
      </c>
      <c r="I293" s="5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 t="shared" si="17"/>
        <v>40831.208333333336</v>
      </c>
      <c r="O293" s="10">
        <f t="shared" si="18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9.8219178082191778</v>
      </c>
      <c r="G294" t="s">
        <v>14</v>
      </c>
      <c r="H294">
        <v>10</v>
      </c>
      <c r="I294" s="5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17"/>
        <v>40984.208333333336</v>
      </c>
      <c r="O294" s="10">
        <f t="shared" si="18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16.384615384615383</v>
      </c>
      <c r="G295" t="s">
        <v>74</v>
      </c>
      <c r="H295">
        <v>32</v>
      </c>
      <c r="I295" s="5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17"/>
        <v>40456.208333333336</v>
      </c>
      <c r="O295" s="10">
        <f t="shared" si="18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1339.6666666666667</v>
      </c>
      <c r="G296" t="s">
        <v>20</v>
      </c>
      <c r="H296">
        <v>183</v>
      </c>
      <c r="I296" s="5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 t="shared" si="17"/>
        <v>43399.208333333328</v>
      </c>
      <c r="O296" s="10">
        <f t="shared" si="18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35.650077760497666</v>
      </c>
      <c r="G297" t="s">
        <v>14</v>
      </c>
      <c r="H297">
        <v>1910</v>
      </c>
      <c r="I297" s="5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17"/>
        <v>41562.208333333336</v>
      </c>
      <c r="O297" s="10">
        <f t="shared" si="18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54.950819672131146</v>
      </c>
      <c r="G298" t="s">
        <v>14</v>
      </c>
      <c r="H298">
        <v>38</v>
      </c>
      <c r="I298" s="5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17"/>
        <v>43493.25</v>
      </c>
      <c r="O298" s="10">
        <f t="shared" si="18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94.236111111111114</v>
      </c>
      <c r="G299" t="s">
        <v>14</v>
      </c>
      <c r="H299">
        <v>104</v>
      </c>
      <c r="I299" s="5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17"/>
        <v>41653.25</v>
      </c>
      <c r="O299" s="10">
        <f t="shared" si="18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143.91428571428571</v>
      </c>
      <c r="G300" t="s">
        <v>20</v>
      </c>
      <c r="H300">
        <v>72</v>
      </c>
      <c r="I300" s="5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 t="shared" si="17"/>
        <v>42426.25</v>
      </c>
      <c r="O300" s="10">
        <f t="shared" si="18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51.421052631578945</v>
      </c>
      <c r="G301" t="s">
        <v>14</v>
      </c>
      <c r="H301">
        <v>49</v>
      </c>
      <c r="I301" s="5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17"/>
        <v>42432.25</v>
      </c>
      <c r="O301" s="10">
        <f t="shared" si="18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5</v>
      </c>
      <c r="G302" t="s">
        <v>14</v>
      </c>
      <c r="H302">
        <v>1</v>
      </c>
      <c r="I302" s="5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17"/>
        <v>42977.208333333328</v>
      </c>
      <c r="O302" s="10">
        <f t="shared" si="18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1344.6666666666667</v>
      </c>
      <c r="G303" t="s">
        <v>20</v>
      </c>
      <c r="H303">
        <v>295</v>
      </c>
      <c r="I303" s="5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f t="shared" si="17"/>
        <v>42061.25</v>
      </c>
      <c r="O303" s="10">
        <f t="shared" si="18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31.844940867279899</v>
      </c>
      <c r="G304" t="s">
        <v>14</v>
      </c>
      <c r="H304">
        <v>245</v>
      </c>
      <c r="I304" s="5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17"/>
        <v>43345.208333333328</v>
      </c>
      <c r="O304" s="10">
        <f t="shared" si="18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82.617647058823536</v>
      </c>
      <c r="G305" t="s">
        <v>14</v>
      </c>
      <c r="H305">
        <v>32</v>
      </c>
      <c r="I305" s="5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17"/>
        <v>42376.25</v>
      </c>
      <c r="O305" s="10">
        <f t="shared" si="18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546.14285714285722</v>
      </c>
      <c r="G306" t="s">
        <v>20</v>
      </c>
      <c r="H306">
        <v>142</v>
      </c>
      <c r="I306" s="5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f t="shared" si="17"/>
        <v>42589.208333333328</v>
      </c>
      <c r="O306" s="10">
        <f t="shared" si="18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286.21428571428572</v>
      </c>
      <c r="G307" t="s">
        <v>20</v>
      </c>
      <c r="H307">
        <v>85</v>
      </c>
      <c r="I307" s="5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 t="shared" si="17"/>
        <v>42448.208333333328</v>
      </c>
      <c r="O307" s="10">
        <f t="shared" si="18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7.9076923076923071</v>
      </c>
      <c r="G308" t="s">
        <v>14</v>
      </c>
      <c r="H308">
        <v>7</v>
      </c>
      <c r="I308" s="5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17"/>
        <v>42930.208333333328</v>
      </c>
      <c r="O308" s="10">
        <f t="shared" si="18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132.13677811550153</v>
      </c>
      <c r="G309" t="s">
        <v>20</v>
      </c>
      <c r="H309">
        <v>659</v>
      </c>
      <c r="I309" s="5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 t="shared" si="17"/>
        <v>41066.208333333336</v>
      </c>
      <c r="O309" s="10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74.077834179357026</v>
      </c>
      <c r="G310" t="s">
        <v>14</v>
      </c>
      <c r="H310">
        <v>803</v>
      </c>
      <c r="I310" s="5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17"/>
        <v>40651.208333333336</v>
      </c>
      <c r="O310" s="10">
        <f t="shared" si="18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75.292682926829272</v>
      </c>
      <c r="G311" t="s">
        <v>74</v>
      </c>
      <c r="H311">
        <v>75</v>
      </c>
      <c r="I311" s="5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17"/>
        <v>40807.208333333336</v>
      </c>
      <c r="O311" s="10">
        <f t="shared" si="18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20.333333333333332</v>
      </c>
      <c r="G312" t="s">
        <v>14</v>
      </c>
      <c r="H312">
        <v>16</v>
      </c>
      <c r="I312" s="5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17"/>
        <v>40277.208333333336</v>
      </c>
      <c r="O312" s="10">
        <f t="shared" si="18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203.36507936507937</v>
      </c>
      <c r="G313" t="s">
        <v>20</v>
      </c>
      <c r="H313">
        <v>121</v>
      </c>
      <c r="I313" s="5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f t="shared" si="17"/>
        <v>40590.25</v>
      </c>
      <c r="O313" s="10">
        <f t="shared" si="18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310.2284263959391</v>
      </c>
      <c r="G314" t="s">
        <v>20</v>
      </c>
      <c r="H314">
        <v>3742</v>
      </c>
      <c r="I314" s="5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f t="shared" si="17"/>
        <v>41572.208333333336</v>
      </c>
      <c r="O314" s="10">
        <f t="shared" si="18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395.31818181818181</v>
      </c>
      <c r="G315" t="s">
        <v>20</v>
      </c>
      <c r="H315">
        <v>223</v>
      </c>
      <c r="I315" s="5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 t="shared" si="17"/>
        <v>40966.25</v>
      </c>
      <c r="O315" s="10">
        <f t="shared" si="18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294.71428571428572</v>
      </c>
      <c r="G316" t="s">
        <v>20</v>
      </c>
      <c r="H316">
        <v>133</v>
      </c>
      <c r="I316" s="5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 t="shared" si="17"/>
        <v>43536.208333333328</v>
      </c>
      <c r="O316" s="10">
        <f t="shared" si="18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33.89473684210526</v>
      </c>
      <c r="G317" t="s">
        <v>14</v>
      </c>
      <c r="H317">
        <v>31</v>
      </c>
      <c r="I317" s="5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17"/>
        <v>41783.208333333336</v>
      </c>
      <c r="O317" s="10">
        <f t="shared" si="18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66.677083333333329</v>
      </c>
      <c r="G318" t="s">
        <v>14</v>
      </c>
      <c r="H318">
        <v>108</v>
      </c>
      <c r="I318" s="5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17"/>
        <v>43788.25</v>
      </c>
      <c r="O318" s="10">
        <f t="shared" si="18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19.227272727272727</v>
      </c>
      <c r="G319" t="s">
        <v>14</v>
      </c>
      <c r="H319">
        <v>30</v>
      </c>
      <c r="I319" s="5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17"/>
        <v>42869.208333333328</v>
      </c>
      <c r="O319" s="10">
        <f t="shared" si="18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15.842105263157894</v>
      </c>
      <c r="G320" t="s">
        <v>14</v>
      </c>
      <c r="H320">
        <v>17</v>
      </c>
      <c r="I320" s="5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17"/>
        <v>41684.25</v>
      </c>
      <c r="O320" s="10">
        <f t="shared" si="18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38.702380952380956</v>
      </c>
      <c r="G321" t="s">
        <v>74</v>
      </c>
      <c r="H321">
        <v>64</v>
      </c>
      <c r="I321" s="5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17"/>
        <v>40402.208333333336</v>
      </c>
      <c r="O321" s="10">
        <f t="shared" si="18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ref="F322:F385" si="20">(E322/D322)*100</f>
        <v>9.5876777251184837</v>
      </c>
      <c r="G322" t="s">
        <v>14</v>
      </c>
      <c r="H322">
        <v>80</v>
      </c>
      <c r="I322" s="5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ref="N322:N385" si="21">(((L322/60)/60)/24)+DATE(1970,1,1)</f>
        <v>40673.208333333336</v>
      </c>
      <c r="O322" s="10">
        <f t="shared" ref="O322:O385" si="22">(((M322/60)/60)/24)+DATE(1970,1,1)</f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si="20"/>
        <v>94.144366197183089</v>
      </c>
      <c r="G323" t="s">
        <v>14</v>
      </c>
      <c r="H323">
        <v>2468</v>
      </c>
      <c r="I323" s="5">
        <f t="shared" ref="I323:I386" si="23">AVERAGE(E323/H323)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si="21"/>
        <v>40634.208333333336</v>
      </c>
      <c r="O323" s="10">
        <f t="shared" si="22"/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166.56234096692114</v>
      </c>
      <c r="G324" t="s">
        <v>20</v>
      </c>
      <c r="H324">
        <v>5168</v>
      </c>
      <c r="I324" s="5">
        <f t="shared" si="23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f t="shared" si="21"/>
        <v>40507.25</v>
      </c>
      <c r="O324" s="10">
        <f t="shared" si="22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24.134831460674157</v>
      </c>
      <c r="G325" t="s">
        <v>14</v>
      </c>
      <c r="H325">
        <v>26</v>
      </c>
      <c r="I325" s="5">
        <f t="shared" si="2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21"/>
        <v>41725.208333333336</v>
      </c>
      <c r="O325" s="10">
        <f t="shared" si="22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164.05633802816902</v>
      </c>
      <c r="G326" t="s">
        <v>20</v>
      </c>
      <c r="H326">
        <v>307</v>
      </c>
      <c r="I326" s="5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 t="shared" si="21"/>
        <v>42176.208333333328</v>
      </c>
      <c r="O326" s="10">
        <f t="shared" si="22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90.723076923076931</v>
      </c>
      <c r="G327" t="s">
        <v>14</v>
      </c>
      <c r="H327">
        <v>73</v>
      </c>
      <c r="I327" s="5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21"/>
        <v>43267.208333333328</v>
      </c>
      <c r="O327" s="10">
        <f t="shared" si="22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46.194444444444443</v>
      </c>
      <c r="G328" t="s">
        <v>14</v>
      </c>
      <c r="H328">
        <v>128</v>
      </c>
      <c r="I328" s="5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21"/>
        <v>42364.25</v>
      </c>
      <c r="O328" s="10">
        <f t="shared" si="22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38.53846153846154</v>
      </c>
      <c r="G329" t="s">
        <v>14</v>
      </c>
      <c r="H329">
        <v>33</v>
      </c>
      <c r="I329" s="5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21"/>
        <v>43705.208333333328</v>
      </c>
      <c r="O329" s="10">
        <f t="shared" si="22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133.56231003039514</v>
      </c>
      <c r="G330" t="s">
        <v>20</v>
      </c>
      <c r="H330">
        <v>2441</v>
      </c>
      <c r="I330" s="5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 t="shared" si="21"/>
        <v>43434.25</v>
      </c>
      <c r="O330" s="10">
        <f t="shared" si="22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22.896588486140725</v>
      </c>
      <c r="G331" t="s">
        <v>47</v>
      </c>
      <c r="H331">
        <v>211</v>
      </c>
      <c r="I331" s="5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21"/>
        <v>42716.25</v>
      </c>
      <c r="O331" s="10">
        <f t="shared" si="22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184.95548961424333</v>
      </c>
      <c r="G332" t="s">
        <v>20</v>
      </c>
      <c r="H332">
        <v>1385</v>
      </c>
      <c r="I332" s="5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 t="shared" si="21"/>
        <v>43077.25</v>
      </c>
      <c r="O332" s="10">
        <f t="shared" si="22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443.72727272727275</v>
      </c>
      <c r="G333" t="s">
        <v>20</v>
      </c>
      <c r="H333">
        <v>190</v>
      </c>
      <c r="I333" s="5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 t="shared" si="21"/>
        <v>40896.25</v>
      </c>
      <c r="O333" s="10">
        <f t="shared" si="22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199.9806763285024</v>
      </c>
      <c r="G334" t="s">
        <v>20</v>
      </c>
      <c r="H334">
        <v>470</v>
      </c>
      <c r="I334" s="5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f t="shared" si="21"/>
        <v>41361.208333333336</v>
      </c>
      <c r="O334" s="10">
        <f t="shared" si="22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123.95833333333333</v>
      </c>
      <c r="G335" t="s">
        <v>20</v>
      </c>
      <c r="H335">
        <v>253</v>
      </c>
      <c r="I335" s="5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 t="shared" si="21"/>
        <v>43424.25</v>
      </c>
      <c r="O335" s="10">
        <f t="shared" si="22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186.61329305135951</v>
      </c>
      <c r="G336" t="s">
        <v>20</v>
      </c>
      <c r="H336">
        <v>1113</v>
      </c>
      <c r="I336" s="5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 t="shared" si="21"/>
        <v>43110.25</v>
      </c>
      <c r="O336" s="10">
        <f t="shared" si="22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114.28538550057536</v>
      </c>
      <c r="G337" t="s">
        <v>20</v>
      </c>
      <c r="H337">
        <v>2283</v>
      </c>
      <c r="I337" s="5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f t="shared" si="21"/>
        <v>43784.25</v>
      </c>
      <c r="O337" s="10">
        <f t="shared" si="22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97.032531824611041</v>
      </c>
      <c r="G338" t="s">
        <v>14</v>
      </c>
      <c r="H338">
        <v>1072</v>
      </c>
      <c r="I338" s="5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21"/>
        <v>40527.25</v>
      </c>
      <c r="O338" s="10">
        <f t="shared" si="22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122.81904761904762</v>
      </c>
      <c r="G339" t="s">
        <v>20</v>
      </c>
      <c r="H339">
        <v>1095</v>
      </c>
      <c r="I339" s="5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f t="shared" si="21"/>
        <v>43780.25</v>
      </c>
      <c r="O339" s="10">
        <f t="shared" si="22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179.14326647564468</v>
      </c>
      <c r="G340" t="s">
        <v>20</v>
      </c>
      <c r="H340">
        <v>1690</v>
      </c>
      <c r="I340" s="5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f t="shared" si="21"/>
        <v>40821.208333333336</v>
      </c>
      <c r="O340" s="10">
        <f t="shared" si="22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79.951577402787962</v>
      </c>
      <c r="G341" t="s">
        <v>74</v>
      </c>
      <c r="H341">
        <v>1297</v>
      </c>
      <c r="I341" s="5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21"/>
        <v>42949.208333333328</v>
      </c>
      <c r="O341" s="10">
        <f t="shared" si="22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94.242587601078171</v>
      </c>
      <c r="G342" t="s">
        <v>14</v>
      </c>
      <c r="H342">
        <v>393</v>
      </c>
      <c r="I342" s="5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21"/>
        <v>40889.25</v>
      </c>
      <c r="O342" s="10">
        <f t="shared" si="22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84.669291338582681</v>
      </c>
      <c r="G343" t="s">
        <v>14</v>
      </c>
      <c r="H343">
        <v>1257</v>
      </c>
      <c r="I343" s="5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21"/>
        <v>42244.208333333328</v>
      </c>
      <c r="O343" s="10">
        <f t="shared" si="22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66.521920668058456</v>
      </c>
      <c r="G344" t="s">
        <v>14</v>
      </c>
      <c r="H344">
        <v>328</v>
      </c>
      <c r="I344" s="5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21"/>
        <v>41475.208333333336</v>
      </c>
      <c r="O344" s="10">
        <f t="shared" si="22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53.922222222222224</v>
      </c>
      <c r="G345" t="s">
        <v>14</v>
      </c>
      <c r="H345">
        <v>147</v>
      </c>
      <c r="I345" s="5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21"/>
        <v>41597.25</v>
      </c>
      <c r="O345" s="10">
        <f t="shared" si="22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41.983299595141702</v>
      </c>
      <c r="G346" t="s">
        <v>14</v>
      </c>
      <c r="H346">
        <v>830</v>
      </c>
      <c r="I346" s="5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21"/>
        <v>43122.25</v>
      </c>
      <c r="O346" s="10">
        <f t="shared" si="22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14.69479695431472</v>
      </c>
      <c r="G347" t="s">
        <v>14</v>
      </c>
      <c r="H347">
        <v>331</v>
      </c>
      <c r="I347" s="5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21"/>
        <v>42194.208333333328</v>
      </c>
      <c r="O347" s="10">
        <f t="shared" si="22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34.475000000000001</v>
      </c>
      <c r="G348" t="s">
        <v>14</v>
      </c>
      <c r="H348">
        <v>25</v>
      </c>
      <c r="I348" s="5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21"/>
        <v>42971.208333333328</v>
      </c>
      <c r="O348" s="10">
        <f t="shared" si="22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1400.7777777777778</v>
      </c>
      <c r="G349" t="s">
        <v>20</v>
      </c>
      <c r="H349">
        <v>191</v>
      </c>
      <c r="I349" s="5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 t="shared" si="21"/>
        <v>42046.25</v>
      </c>
      <c r="O349" s="10">
        <f t="shared" si="22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71.770351758793964</v>
      </c>
      <c r="G350" t="s">
        <v>14</v>
      </c>
      <c r="H350">
        <v>3483</v>
      </c>
      <c r="I350" s="5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21"/>
        <v>42782.25</v>
      </c>
      <c r="O350" s="10">
        <f t="shared" si="22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53.074115044247783</v>
      </c>
      <c r="G351" t="s">
        <v>14</v>
      </c>
      <c r="H351">
        <v>923</v>
      </c>
      <c r="I351" s="5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21"/>
        <v>42930.208333333328</v>
      </c>
      <c r="O351" s="10">
        <f t="shared" si="22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5</v>
      </c>
      <c r="G352" t="s">
        <v>14</v>
      </c>
      <c r="H352">
        <v>1</v>
      </c>
      <c r="I352" s="5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21"/>
        <v>42144.208333333328</v>
      </c>
      <c r="O352" s="10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127.70715249662618</v>
      </c>
      <c r="G353" t="s">
        <v>20</v>
      </c>
      <c r="H353">
        <v>2013</v>
      </c>
      <c r="I353" s="5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f t="shared" si="21"/>
        <v>42240.208333333328</v>
      </c>
      <c r="O353" s="10">
        <f t="shared" si="22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34.892857142857139</v>
      </c>
      <c r="G354" t="s">
        <v>14</v>
      </c>
      <c r="H354">
        <v>33</v>
      </c>
      <c r="I354" s="5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21"/>
        <v>42315.25</v>
      </c>
      <c r="O354" s="10">
        <f t="shared" si="22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410.59821428571428</v>
      </c>
      <c r="G355" t="s">
        <v>20</v>
      </c>
      <c r="H355">
        <v>1703</v>
      </c>
      <c r="I355" s="5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 t="shared" si="21"/>
        <v>43651.208333333328</v>
      </c>
      <c r="O355" s="10">
        <f t="shared" si="22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123.73770491803278</v>
      </c>
      <c r="G356" t="s">
        <v>20</v>
      </c>
      <c r="H356">
        <v>80</v>
      </c>
      <c r="I356" s="5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 t="shared" si="21"/>
        <v>41520.208333333336</v>
      </c>
      <c r="O356" s="10">
        <f t="shared" si="22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58.973684210526315</v>
      </c>
      <c r="G357" t="s">
        <v>47</v>
      </c>
      <c r="H357">
        <v>86</v>
      </c>
      <c r="I357" s="5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21"/>
        <v>42757.25</v>
      </c>
      <c r="O357" s="10">
        <f t="shared" si="22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36.892473118279568</v>
      </c>
      <c r="G358" t="s">
        <v>14</v>
      </c>
      <c r="H358">
        <v>40</v>
      </c>
      <c r="I358" s="5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21"/>
        <v>40922.25</v>
      </c>
      <c r="O358" s="10">
        <f t="shared" si="22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184.91304347826087</v>
      </c>
      <c r="G359" t="s">
        <v>20</v>
      </c>
      <c r="H359">
        <v>41</v>
      </c>
      <c r="I359" s="5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 t="shared" si="21"/>
        <v>42250.208333333328</v>
      </c>
      <c r="O359" s="10">
        <f t="shared" si="22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11.814432989690722</v>
      </c>
      <c r="G360" t="s">
        <v>14</v>
      </c>
      <c r="H360">
        <v>23</v>
      </c>
      <c r="I360" s="5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21"/>
        <v>43322.208333333328</v>
      </c>
      <c r="O360" s="10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298.7</v>
      </c>
      <c r="G361" t="s">
        <v>20</v>
      </c>
      <c r="H361">
        <v>187</v>
      </c>
      <c r="I361" s="5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 t="shared" si="21"/>
        <v>40782.208333333336</v>
      </c>
      <c r="O361" s="10">
        <f t="shared" si="22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226.35175879396985</v>
      </c>
      <c r="G362" t="s">
        <v>20</v>
      </c>
      <c r="H362">
        <v>2875</v>
      </c>
      <c r="I362" s="5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 t="shared" si="21"/>
        <v>40544.25</v>
      </c>
      <c r="O362" s="10">
        <f t="shared" si="22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173.56363636363636</v>
      </c>
      <c r="G363" t="s">
        <v>20</v>
      </c>
      <c r="H363">
        <v>88</v>
      </c>
      <c r="I363" s="5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f t="shared" si="21"/>
        <v>43015.208333333328</v>
      </c>
      <c r="O363" s="10">
        <f t="shared" si="22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371.75675675675677</v>
      </c>
      <c r="G364" t="s">
        <v>20</v>
      </c>
      <c r="H364">
        <v>191</v>
      </c>
      <c r="I364" s="5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 t="shared" si="21"/>
        <v>40570.25</v>
      </c>
      <c r="O364" s="10">
        <f t="shared" si="22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160.19230769230771</v>
      </c>
      <c r="G365" t="s">
        <v>20</v>
      </c>
      <c r="H365">
        <v>139</v>
      </c>
      <c r="I365" s="5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f t="shared" si="21"/>
        <v>40904.25</v>
      </c>
      <c r="O365" s="10">
        <f t="shared" si="22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1616.3333333333335</v>
      </c>
      <c r="G366" t="s">
        <v>20</v>
      </c>
      <c r="H366">
        <v>186</v>
      </c>
      <c r="I366" s="5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f t="shared" si="21"/>
        <v>43164.25</v>
      </c>
      <c r="O366" s="10">
        <f t="shared" si="22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733.4375</v>
      </c>
      <c r="G367" t="s">
        <v>20</v>
      </c>
      <c r="H367">
        <v>112</v>
      </c>
      <c r="I367" s="5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 t="shared" si="21"/>
        <v>42733.25</v>
      </c>
      <c r="O367" s="10">
        <f t="shared" si="22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592.11111111111109</v>
      </c>
      <c r="G368" t="s">
        <v>20</v>
      </c>
      <c r="H368">
        <v>101</v>
      </c>
      <c r="I368" s="5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f t="shared" si="21"/>
        <v>40546.25</v>
      </c>
      <c r="O368" s="10">
        <f t="shared" si="22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18.888888888888889</v>
      </c>
      <c r="G369" t="s">
        <v>14</v>
      </c>
      <c r="H369">
        <v>75</v>
      </c>
      <c r="I369" s="5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21"/>
        <v>41930.208333333336</v>
      </c>
      <c r="O369" s="10">
        <f t="shared" si="22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276.80769230769232</v>
      </c>
      <c r="G370" t="s">
        <v>20</v>
      </c>
      <c r="H370">
        <v>206</v>
      </c>
      <c r="I370" s="5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f t="shared" si="21"/>
        <v>40464.208333333336</v>
      </c>
      <c r="O370" s="10">
        <f t="shared" si="22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273.01851851851848</v>
      </c>
      <c r="G371" t="s">
        <v>20</v>
      </c>
      <c r="H371">
        <v>154</v>
      </c>
      <c r="I371" s="5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f t="shared" si="21"/>
        <v>41308.25</v>
      </c>
      <c r="O371" s="10">
        <f t="shared" si="22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159.36331255565449</v>
      </c>
      <c r="G372" t="s">
        <v>20</v>
      </c>
      <c r="H372">
        <v>5966</v>
      </c>
      <c r="I372" s="5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f t="shared" si="21"/>
        <v>43570.208333333328</v>
      </c>
      <c r="O372" s="10">
        <f t="shared" si="22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67.869978858350947</v>
      </c>
      <c r="G373" t="s">
        <v>14</v>
      </c>
      <c r="H373">
        <v>2176</v>
      </c>
      <c r="I373" s="5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21"/>
        <v>42043.25</v>
      </c>
      <c r="O373" s="10">
        <f t="shared" si="22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1591.5555555555554</v>
      </c>
      <c r="G374" t="s">
        <v>20</v>
      </c>
      <c r="H374">
        <v>169</v>
      </c>
      <c r="I374" s="5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f t="shared" si="21"/>
        <v>42012.25</v>
      </c>
      <c r="O374" s="10">
        <f t="shared" si="22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730.18222222222221</v>
      </c>
      <c r="G375" t="s">
        <v>20</v>
      </c>
      <c r="H375">
        <v>2106</v>
      </c>
      <c r="I375" s="5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 t="shared" si="21"/>
        <v>42964.208333333328</v>
      </c>
      <c r="O375" s="10">
        <f t="shared" si="22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13.185782556750297</v>
      </c>
      <c r="G376" t="s">
        <v>14</v>
      </c>
      <c r="H376">
        <v>441</v>
      </c>
      <c r="I376" s="5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21"/>
        <v>43476.25</v>
      </c>
      <c r="O376" s="10">
        <f t="shared" si="22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54.777777777777779</v>
      </c>
      <c r="G377" t="s">
        <v>14</v>
      </c>
      <c r="H377">
        <v>25</v>
      </c>
      <c r="I377" s="5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21"/>
        <v>42293.208333333328</v>
      </c>
      <c r="O377" s="10">
        <f t="shared" si="22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361.02941176470591</v>
      </c>
      <c r="G378" t="s">
        <v>20</v>
      </c>
      <c r="H378">
        <v>131</v>
      </c>
      <c r="I378" s="5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 t="shared" si="21"/>
        <v>41826.208333333336</v>
      </c>
      <c r="O378" s="10">
        <f t="shared" si="22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10.257545271629779</v>
      </c>
      <c r="G379" t="s">
        <v>14</v>
      </c>
      <c r="H379">
        <v>127</v>
      </c>
      <c r="I379" s="5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21"/>
        <v>43760.208333333328</v>
      </c>
      <c r="O379" s="10">
        <f t="shared" si="22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13.962962962962964</v>
      </c>
      <c r="G380" t="s">
        <v>14</v>
      </c>
      <c r="H380">
        <v>355</v>
      </c>
      <c r="I380" s="5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21"/>
        <v>43241.208333333328</v>
      </c>
      <c r="O380" s="10">
        <f t="shared" si="22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40.444444444444443</v>
      </c>
      <c r="G381" t="s">
        <v>14</v>
      </c>
      <c r="H381">
        <v>44</v>
      </c>
      <c r="I381" s="5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21"/>
        <v>40843.208333333336</v>
      </c>
      <c r="O381" s="10">
        <f t="shared" si="22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160.32</v>
      </c>
      <c r="G382" t="s">
        <v>20</v>
      </c>
      <c r="H382">
        <v>84</v>
      </c>
      <c r="I382" s="5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 t="shared" si="21"/>
        <v>41448.208333333336</v>
      </c>
      <c r="O382" s="10">
        <f t="shared" si="22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183.9433962264151</v>
      </c>
      <c r="G383" t="s">
        <v>20</v>
      </c>
      <c r="H383">
        <v>155</v>
      </c>
      <c r="I383" s="5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 t="shared" si="21"/>
        <v>42163.208333333328</v>
      </c>
      <c r="O383" s="10">
        <f t="shared" si="22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63.769230769230766</v>
      </c>
      <c r="G384" t="s">
        <v>14</v>
      </c>
      <c r="H384">
        <v>67</v>
      </c>
      <c r="I384" s="5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21"/>
        <v>43024.208333333328</v>
      </c>
      <c r="O384" s="10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225.38095238095238</v>
      </c>
      <c r="G385" t="s">
        <v>20</v>
      </c>
      <c r="H385">
        <v>189</v>
      </c>
      <c r="I385" s="5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 t="shared" si="21"/>
        <v>43509.25</v>
      </c>
      <c r="O385" s="10">
        <f t="shared" si="22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ref="F386:F449" si="24">(E386/D386)*100</f>
        <v>172.00961538461539</v>
      </c>
      <c r="G386" t="s">
        <v>20</v>
      </c>
      <c r="H386">
        <v>4799</v>
      </c>
      <c r="I386" s="5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f t="shared" ref="N386:N449" si="25">(((L386/60)/60)/24)+DATE(1970,1,1)</f>
        <v>42776.25</v>
      </c>
      <c r="O386" s="10">
        <f t="shared" ref="O386:O449" si="26">(((M386/60)/60)/24)+DATE(1970,1,1)</f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si="24"/>
        <v>146.16709511568124</v>
      </c>
      <c r="G387" t="s">
        <v>20</v>
      </c>
      <c r="H387">
        <v>1137</v>
      </c>
      <c r="I387" s="5">
        <f t="shared" ref="I387:I450" si="27">AVERAGE(E387/H387)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 t="shared" si="25"/>
        <v>43553.208333333328</v>
      </c>
      <c r="O387" s="10">
        <f t="shared" si="26"/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76.42361623616236</v>
      </c>
      <c r="G388" t="s">
        <v>14</v>
      </c>
      <c r="H388">
        <v>1068</v>
      </c>
      <c r="I388" s="5">
        <f t="shared" si="2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si="25"/>
        <v>40355.208333333336</v>
      </c>
      <c r="O388" s="10">
        <f t="shared" si="26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39.261467889908261</v>
      </c>
      <c r="G389" t="s">
        <v>14</v>
      </c>
      <c r="H389">
        <v>424</v>
      </c>
      <c r="I389" s="5">
        <f t="shared" si="2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25"/>
        <v>41072.208333333336</v>
      </c>
      <c r="O389" s="10">
        <f t="shared" si="26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11.270034843205574</v>
      </c>
      <c r="G390" t="s">
        <v>74</v>
      </c>
      <c r="H390">
        <v>145</v>
      </c>
      <c r="I390" s="5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25"/>
        <v>40912.25</v>
      </c>
      <c r="O390" s="10">
        <f t="shared" si="26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122.11084337349398</v>
      </c>
      <c r="G391" t="s">
        <v>20</v>
      </c>
      <c r="H391">
        <v>1152</v>
      </c>
      <c r="I391" s="5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f t="shared" si="25"/>
        <v>40479.208333333336</v>
      </c>
      <c r="O391" s="10">
        <f t="shared" si="26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186.54166666666669</v>
      </c>
      <c r="G392" t="s">
        <v>20</v>
      </c>
      <c r="H392">
        <v>50</v>
      </c>
      <c r="I392" s="5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 t="shared" si="25"/>
        <v>41530.208333333336</v>
      </c>
      <c r="O392" s="10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7.2731788079470201</v>
      </c>
      <c r="G393" t="s">
        <v>14</v>
      </c>
      <c r="H393">
        <v>151</v>
      </c>
      <c r="I393" s="5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25"/>
        <v>41653.25</v>
      </c>
      <c r="O393" s="10">
        <f t="shared" si="26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65.642371234207957</v>
      </c>
      <c r="G394" t="s">
        <v>14</v>
      </c>
      <c r="H394">
        <v>1608</v>
      </c>
      <c r="I394" s="5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25"/>
        <v>40549.25</v>
      </c>
      <c r="O394" s="10">
        <f t="shared" si="26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228.96178343949046</v>
      </c>
      <c r="G395" t="s">
        <v>20</v>
      </c>
      <c r="H395">
        <v>3059</v>
      </c>
      <c r="I395" s="5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25"/>
        <v>42933.208333333328</v>
      </c>
      <c r="O395" s="10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469.37499999999994</v>
      </c>
      <c r="G396" t="s">
        <v>20</v>
      </c>
      <c r="H396">
        <v>34</v>
      </c>
      <c r="I396" s="5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f t="shared" si="25"/>
        <v>41484.208333333336</v>
      </c>
      <c r="O396" s="10">
        <f t="shared" si="26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130.11267605633802</v>
      </c>
      <c r="G397" t="s">
        <v>20</v>
      </c>
      <c r="H397">
        <v>220</v>
      </c>
      <c r="I397" s="5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 t="shared" si="25"/>
        <v>40885.25</v>
      </c>
      <c r="O397" s="10">
        <f t="shared" si="26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167.05422993492408</v>
      </c>
      <c r="G398" t="s">
        <v>20</v>
      </c>
      <c r="H398">
        <v>1604</v>
      </c>
      <c r="I398" s="5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 t="shared" si="25"/>
        <v>43378.208333333328</v>
      </c>
      <c r="O398" s="10">
        <f t="shared" si="26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173.8641975308642</v>
      </c>
      <c r="G399" t="s">
        <v>20</v>
      </c>
      <c r="H399">
        <v>454</v>
      </c>
      <c r="I399" s="5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 t="shared" si="25"/>
        <v>41417.208333333336</v>
      </c>
      <c r="O399" s="10">
        <f t="shared" si="26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717.76470588235293</v>
      </c>
      <c r="G400" t="s">
        <v>20</v>
      </c>
      <c r="H400">
        <v>123</v>
      </c>
      <c r="I400" s="5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 t="shared" si="25"/>
        <v>43228.208333333328</v>
      </c>
      <c r="O400" s="10">
        <f t="shared" si="26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63.850976361767728</v>
      </c>
      <c r="G401" t="s">
        <v>14</v>
      </c>
      <c r="H401">
        <v>941</v>
      </c>
      <c r="I401" s="5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25"/>
        <v>40576.25</v>
      </c>
      <c r="O401" s="10">
        <f t="shared" si="26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2</v>
      </c>
      <c r="G402" t="s">
        <v>14</v>
      </c>
      <c r="H402">
        <v>1</v>
      </c>
      <c r="I402" s="5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25"/>
        <v>41502.208333333336</v>
      </c>
      <c r="O402" s="10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1530.2222222222222</v>
      </c>
      <c r="G403" t="s">
        <v>20</v>
      </c>
      <c r="H403">
        <v>299</v>
      </c>
      <c r="I403" s="5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 t="shared" si="25"/>
        <v>43765.208333333328</v>
      </c>
      <c r="O403" s="10">
        <f t="shared" si="26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40.356164383561641</v>
      </c>
      <c r="G404" t="s">
        <v>14</v>
      </c>
      <c r="H404">
        <v>40</v>
      </c>
      <c r="I404" s="5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25"/>
        <v>40914.25</v>
      </c>
      <c r="O404" s="10">
        <f t="shared" si="26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86.220633299284984</v>
      </c>
      <c r="G405" t="s">
        <v>14</v>
      </c>
      <c r="H405">
        <v>3015</v>
      </c>
      <c r="I405" s="5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25"/>
        <v>40310.208333333336</v>
      </c>
      <c r="O405" s="10">
        <f t="shared" si="26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315.58486707566465</v>
      </c>
      <c r="G406" t="s">
        <v>20</v>
      </c>
      <c r="H406">
        <v>2237</v>
      </c>
      <c r="I406" s="5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 t="shared" si="25"/>
        <v>43053.25</v>
      </c>
      <c r="O406" s="10">
        <f t="shared" si="26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89.618243243243242</v>
      </c>
      <c r="G407" t="s">
        <v>14</v>
      </c>
      <c r="H407">
        <v>435</v>
      </c>
      <c r="I407" s="5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25"/>
        <v>43255.208333333328</v>
      </c>
      <c r="O407" s="10">
        <f t="shared" si="26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182.14503816793894</v>
      </c>
      <c r="G408" t="s">
        <v>20</v>
      </c>
      <c r="H408">
        <v>645</v>
      </c>
      <c r="I408" s="5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 t="shared" si="25"/>
        <v>41304.25</v>
      </c>
      <c r="O408" s="10">
        <f t="shared" si="26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355.88235294117646</v>
      </c>
      <c r="G409" t="s">
        <v>20</v>
      </c>
      <c r="H409">
        <v>484</v>
      </c>
      <c r="I409" s="5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 t="shared" si="25"/>
        <v>43751.208333333328</v>
      </c>
      <c r="O409" s="10">
        <f t="shared" si="26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131.83695652173913</v>
      </c>
      <c r="G410" t="s">
        <v>20</v>
      </c>
      <c r="H410">
        <v>154</v>
      </c>
      <c r="I410" s="5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25"/>
        <v>42541.208333333328</v>
      </c>
      <c r="O410" s="10">
        <f t="shared" si="26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46.315634218289084</v>
      </c>
      <c r="G411" t="s">
        <v>14</v>
      </c>
      <c r="H411">
        <v>714</v>
      </c>
      <c r="I411" s="5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25"/>
        <v>42843.208333333328</v>
      </c>
      <c r="O411" s="10">
        <f t="shared" si="26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36.132726089785294</v>
      </c>
      <c r="G412" t="s">
        <v>47</v>
      </c>
      <c r="H412">
        <v>1111</v>
      </c>
      <c r="I412" s="5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25"/>
        <v>42122.208333333328</v>
      </c>
      <c r="O412" s="10">
        <f t="shared" si="26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104.62820512820512</v>
      </c>
      <c r="G413" t="s">
        <v>20</v>
      </c>
      <c r="H413">
        <v>82</v>
      </c>
      <c r="I413" s="5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f t="shared" si="25"/>
        <v>42884.208333333328</v>
      </c>
      <c r="O413" s="10">
        <f t="shared" si="26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668.85714285714289</v>
      </c>
      <c r="G414" t="s">
        <v>20</v>
      </c>
      <c r="H414">
        <v>134</v>
      </c>
      <c r="I414" s="5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 t="shared" si="25"/>
        <v>41642.25</v>
      </c>
      <c r="O414" s="10">
        <f t="shared" si="26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62.072823218997364</v>
      </c>
      <c r="G415" t="s">
        <v>47</v>
      </c>
      <c r="H415">
        <v>1089</v>
      </c>
      <c r="I415" s="5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25"/>
        <v>43431.25</v>
      </c>
      <c r="O415" s="10">
        <f t="shared" si="26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84.699787460148784</v>
      </c>
      <c r="G416" t="s">
        <v>14</v>
      </c>
      <c r="H416">
        <v>5497</v>
      </c>
      <c r="I416" s="5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25"/>
        <v>40288.208333333336</v>
      </c>
      <c r="O416" s="10">
        <f t="shared" si="26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11.059030837004405</v>
      </c>
      <c r="G417" t="s">
        <v>14</v>
      </c>
      <c r="H417">
        <v>418</v>
      </c>
      <c r="I417" s="5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25"/>
        <v>40921.25</v>
      </c>
      <c r="O417" s="10">
        <f t="shared" si="26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43.838781575037146</v>
      </c>
      <c r="G418" t="s">
        <v>14</v>
      </c>
      <c r="H418">
        <v>1439</v>
      </c>
      <c r="I418" s="5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25"/>
        <v>40560.25</v>
      </c>
      <c r="O418" s="10">
        <f t="shared" si="26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55.470588235294116</v>
      </c>
      <c r="G419" t="s">
        <v>14</v>
      </c>
      <c r="H419">
        <v>15</v>
      </c>
      <c r="I419" s="5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25"/>
        <v>43407.208333333328</v>
      </c>
      <c r="O419" s="10">
        <f t="shared" si="26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57.399511301160658</v>
      </c>
      <c r="G420" t="s">
        <v>14</v>
      </c>
      <c r="H420">
        <v>1999</v>
      </c>
      <c r="I420" s="5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25"/>
        <v>41035.208333333336</v>
      </c>
      <c r="O420" s="10">
        <f t="shared" si="26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123.43497363796135</v>
      </c>
      <c r="G421" t="s">
        <v>20</v>
      </c>
      <c r="H421">
        <v>5203</v>
      </c>
      <c r="I421" s="5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f t="shared" si="25"/>
        <v>40899.25</v>
      </c>
      <c r="O421" s="10">
        <f t="shared" si="26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128.46</v>
      </c>
      <c r="G422" t="s">
        <v>20</v>
      </c>
      <c r="H422">
        <v>94</v>
      </c>
      <c r="I422" s="5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 t="shared" si="25"/>
        <v>42911.208333333328</v>
      </c>
      <c r="O422" s="10">
        <f t="shared" si="26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63.989361702127653</v>
      </c>
      <c r="G423" t="s">
        <v>14</v>
      </c>
      <c r="H423">
        <v>118</v>
      </c>
      <c r="I423" s="5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25"/>
        <v>42915.208333333328</v>
      </c>
      <c r="O423" s="10">
        <f t="shared" si="26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127.29885057471265</v>
      </c>
      <c r="G424" t="s">
        <v>20</v>
      </c>
      <c r="H424">
        <v>205</v>
      </c>
      <c r="I424" s="5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 t="shared" si="25"/>
        <v>40285.208333333336</v>
      </c>
      <c r="O424" s="10">
        <f t="shared" si="26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10.638024357239512</v>
      </c>
      <c r="G425" t="s">
        <v>14</v>
      </c>
      <c r="H425">
        <v>162</v>
      </c>
      <c r="I425" s="5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25"/>
        <v>40808.208333333336</v>
      </c>
      <c r="O425" s="10">
        <f t="shared" si="26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40.470588235294116</v>
      </c>
      <c r="G426" t="s">
        <v>14</v>
      </c>
      <c r="H426">
        <v>83</v>
      </c>
      <c r="I426" s="5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25"/>
        <v>43208.208333333328</v>
      </c>
      <c r="O426" s="10">
        <f t="shared" si="26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287.66666666666663</v>
      </c>
      <c r="G427" t="s">
        <v>20</v>
      </c>
      <c r="H427">
        <v>92</v>
      </c>
      <c r="I427" s="5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f t="shared" si="25"/>
        <v>42213.208333333328</v>
      </c>
      <c r="O427" s="10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572.94444444444446</v>
      </c>
      <c r="G428" t="s">
        <v>20</v>
      </c>
      <c r="H428">
        <v>219</v>
      </c>
      <c r="I428" s="5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 t="shared" si="25"/>
        <v>41332.25</v>
      </c>
      <c r="O428" s="10">
        <f t="shared" si="26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112.90429799426933</v>
      </c>
      <c r="G429" t="s">
        <v>20</v>
      </c>
      <c r="H429">
        <v>2526</v>
      </c>
      <c r="I429" s="5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f t="shared" si="25"/>
        <v>41895.208333333336</v>
      </c>
      <c r="O429" s="10">
        <f t="shared" si="26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46.387573964497044</v>
      </c>
      <c r="G430" t="s">
        <v>14</v>
      </c>
      <c r="H430">
        <v>747</v>
      </c>
      <c r="I430" s="5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25"/>
        <v>40585.25</v>
      </c>
      <c r="O430" s="10">
        <f t="shared" si="26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90.675916230366497</v>
      </c>
      <c r="G431" t="s">
        <v>74</v>
      </c>
      <c r="H431">
        <v>2138</v>
      </c>
      <c r="I431" s="5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25"/>
        <v>41680.25</v>
      </c>
      <c r="O431" s="10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67.740740740740748</v>
      </c>
      <c r="G432" t="s">
        <v>14</v>
      </c>
      <c r="H432">
        <v>84</v>
      </c>
      <c r="I432" s="5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25"/>
        <v>43737.208333333328</v>
      </c>
      <c r="O432" s="10">
        <f t="shared" si="26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192.49019607843135</v>
      </c>
      <c r="G433" t="s">
        <v>20</v>
      </c>
      <c r="H433">
        <v>94</v>
      </c>
      <c r="I433" s="5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f t="shared" si="25"/>
        <v>43273.208333333328</v>
      </c>
      <c r="O433" s="10">
        <f t="shared" si="26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82.714285714285722</v>
      </c>
      <c r="G434" t="s">
        <v>14</v>
      </c>
      <c r="H434">
        <v>91</v>
      </c>
      <c r="I434" s="5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25"/>
        <v>41761.208333333336</v>
      </c>
      <c r="O434" s="10">
        <f t="shared" si="26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54.163920922570021</v>
      </c>
      <c r="G435" t="s">
        <v>14</v>
      </c>
      <c r="H435">
        <v>792</v>
      </c>
      <c r="I435" s="5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25"/>
        <v>41603.25</v>
      </c>
      <c r="O435" s="10">
        <f t="shared" si="26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16.722222222222221</v>
      </c>
      <c r="G436" t="s">
        <v>74</v>
      </c>
      <c r="H436">
        <v>10</v>
      </c>
      <c r="I436" s="5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25"/>
        <v>42705.25</v>
      </c>
      <c r="O436" s="10">
        <f t="shared" si="26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116.87664041994749</v>
      </c>
      <c r="G437" t="s">
        <v>20</v>
      </c>
      <c r="H437">
        <v>1713</v>
      </c>
      <c r="I437" s="5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f t="shared" si="25"/>
        <v>41988.25</v>
      </c>
      <c r="O437" s="10">
        <f t="shared" si="26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1052.1538461538462</v>
      </c>
      <c r="G438" t="s">
        <v>20</v>
      </c>
      <c r="H438">
        <v>249</v>
      </c>
      <c r="I438" s="5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 t="shared" si="25"/>
        <v>43575.208333333328</v>
      </c>
      <c r="O438" s="10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123.07407407407408</v>
      </c>
      <c r="G439" t="s">
        <v>20</v>
      </c>
      <c r="H439">
        <v>192</v>
      </c>
      <c r="I439" s="5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 t="shared" si="25"/>
        <v>42260.208333333328</v>
      </c>
      <c r="O439" s="10">
        <f t="shared" si="26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178.63855421686748</v>
      </c>
      <c r="G440" t="s">
        <v>20</v>
      </c>
      <c r="H440">
        <v>247</v>
      </c>
      <c r="I440" s="5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 t="shared" si="25"/>
        <v>41337.25</v>
      </c>
      <c r="O440" s="10">
        <f t="shared" si="26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355.28169014084506</v>
      </c>
      <c r="G441" t="s">
        <v>20</v>
      </c>
      <c r="H441">
        <v>2293</v>
      </c>
      <c r="I441" s="5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 t="shared" si="25"/>
        <v>42680.208333333328</v>
      </c>
      <c r="O441" s="10">
        <f t="shared" si="26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161.90634146341463</v>
      </c>
      <c r="G442" t="s">
        <v>20</v>
      </c>
      <c r="H442">
        <v>3131</v>
      </c>
      <c r="I442" s="5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f t="shared" si="25"/>
        <v>42916.208333333328</v>
      </c>
      <c r="O442" s="10">
        <f t="shared" si="26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24.914285714285715</v>
      </c>
      <c r="G443" t="s">
        <v>14</v>
      </c>
      <c r="H443">
        <v>32</v>
      </c>
      <c r="I443" s="5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25"/>
        <v>41025.208333333336</v>
      </c>
      <c r="O443" s="10">
        <f t="shared" si="26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198.72222222222223</v>
      </c>
      <c r="G444" t="s">
        <v>20</v>
      </c>
      <c r="H444">
        <v>143</v>
      </c>
      <c r="I444" s="5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 t="shared" si="25"/>
        <v>42980.208333333328</v>
      </c>
      <c r="O444" s="10">
        <f t="shared" si="26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34.752688172043008</v>
      </c>
      <c r="G445" t="s">
        <v>74</v>
      </c>
      <c r="H445">
        <v>90</v>
      </c>
      <c r="I445" s="5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25"/>
        <v>40451.208333333336</v>
      </c>
      <c r="O445" s="10">
        <f t="shared" si="26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176.41935483870967</v>
      </c>
      <c r="G446" t="s">
        <v>20</v>
      </c>
      <c r="H446">
        <v>296</v>
      </c>
      <c r="I446" s="5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 t="shared" si="25"/>
        <v>40748.208333333336</v>
      </c>
      <c r="O446" s="10">
        <f t="shared" si="26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511.38095238095235</v>
      </c>
      <c r="G447" t="s">
        <v>20</v>
      </c>
      <c r="H447">
        <v>170</v>
      </c>
      <c r="I447" s="5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 t="shared" si="25"/>
        <v>40515.25</v>
      </c>
      <c r="O447" s="10">
        <f t="shared" si="26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82.044117647058826</v>
      </c>
      <c r="G448" t="s">
        <v>14</v>
      </c>
      <c r="H448">
        <v>186</v>
      </c>
      <c r="I448" s="5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25"/>
        <v>41261.25</v>
      </c>
      <c r="O448" s="10">
        <f t="shared" si="26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24.326030927835053</v>
      </c>
      <c r="G449" t="s">
        <v>74</v>
      </c>
      <c r="H449">
        <v>439</v>
      </c>
      <c r="I449" s="5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25"/>
        <v>43088.25</v>
      </c>
      <c r="O449" s="10">
        <f t="shared" si="26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ref="F450:F513" si="28">(E450/D450)*100</f>
        <v>50.482758620689658</v>
      </c>
      <c r="G450" t="s">
        <v>14</v>
      </c>
      <c r="H450">
        <v>605</v>
      </c>
      <c r="I450" s="5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ref="N450:N513" si="29">(((L450/60)/60)/24)+DATE(1970,1,1)</f>
        <v>41378.208333333336</v>
      </c>
      <c r="O450" s="10">
        <f t="shared" ref="O450:O513" si="30">(((M450/60)/60)/24)+DATE(1970,1,1)</f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si="28"/>
        <v>967</v>
      </c>
      <c r="G451" t="s">
        <v>20</v>
      </c>
      <c r="H451">
        <v>86</v>
      </c>
      <c r="I451" s="5">
        <f t="shared" ref="I451:I514" si="31">AVERAGE(E451/H451)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f t="shared" si="29"/>
        <v>43530.25</v>
      </c>
      <c r="O451" s="10">
        <f t="shared" si="30"/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4</v>
      </c>
      <c r="G452" t="s">
        <v>14</v>
      </c>
      <c r="H452">
        <v>1</v>
      </c>
      <c r="I452" s="5">
        <f t="shared" si="31"/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si="29"/>
        <v>43394.208333333328</v>
      </c>
      <c r="O452" s="10">
        <f t="shared" si="30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122.84501347708894</v>
      </c>
      <c r="G453" t="s">
        <v>20</v>
      </c>
      <c r="H453">
        <v>6286</v>
      </c>
      <c r="I453" s="5">
        <f t="shared" si="31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f t="shared" si="29"/>
        <v>42935.208333333328</v>
      </c>
      <c r="O453" s="10">
        <f t="shared" si="30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63.4375</v>
      </c>
      <c r="G454" t="s">
        <v>14</v>
      </c>
      <c r="H454">
        <v>31</v>
      </c>
      <c r="I454" s="5">
        <f t="shared" si="3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29"/>
        <v>40365.208333333336</v>
      </c>
      <c r="O454" s="10">
        <f t="shared" si="30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56.331688596491226</v>
      </c>
      <c r="G455" t="s">
        <v>14</v>
      </c>
      <c r="H455">
        <v>1181</v>
      </c>
      <c r="I455" s="5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29"/>
        <v>42705.25</v>
      </c>
      <c r="O455" s="10">
        <f t="shared" si="30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44.074999999999996</v>
      </c>
      <c r="G456" t="s">
        <v>14</v>
      </c>
      <c r="H456">
        <v>39</v>
      </c>
      <c r="I456" s="5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29"/>
        <v>41568.208333333336</v>
      </c>
      <c r="O456" s="10">
        <f t="shared" si="30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118.37253218884121</v>
      </c>
      <c r="G457" t="s">
        <v>20</v>
      </c>
      <c r="H457">
        <v>3727</v>
      </c>
      <c r="I457" s="5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 t="shared" si="29"/>
        <v>40809.208333333336</v>
      </c>
      <c r="O457" s="10">
        <f t="shared" si="30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104.1243169398907</v>
      </c>
      <c r="G458" t="s">
        <v>20</v>
      </c>
      <c r="H458">
        <v>1605</v>
      </c>
      <c r="I458" s="5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f t="shared" si="29"/>
        <v>43141.25</v>
      </c>
      <c r="O458" s="10">
        <f t="shared" si="30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26.640000000000004</v>
      </c>
      <c r="G459" t="s">
        <v>14</v>
      </c>
      <c r="H459">
        <v>46</v>
      </c>
      <c r="I459" s="5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29"/>
        <v>42657.208333333328</v>
      </c>
      <c r="O459" s="10">
        <f t="shared" si="30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351.20118343195264</v>
      </c>
      <c r="G460" t="s">
        <v>20</v>
      </c>
      <c r="H460">
        <v>2120</v>
      </c>
      <c r="I460" s="5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f t="shared" si="29"/>
        <v>40265.208333333336</v>
      </c>
      <c r="O460" s="10">
        <f t="shared" si="30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90.063492063492063</v>
      </c>
      <c r="G461" t="s">
        <v>14</v>
      </c>
      <c r="H461">
        <v>105</v>
      </c>
      <c r="I461" s="5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29"/>
        <v>42001.25</v>
      </c>
      <c r="O461" s="10">
        <f t="shared" si="30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171.625</v>
      </c>
      <c r="G462" t="s">
        <v>20</v>
      </c>
      <c r="H462">
        <v>50</v>
      </c>
      <c r="I462" s="5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 t="shared" si="29"/>
        <v>40399.208333333336</v>
      </c>
      <c r="O462" s="10">
        <f t="shared" si="30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141.04655870445345</v>
      </c>
      <c r="G463" t="s">
        <v>20</v>
      </c>
      <c r="H463">
        <v>2080</v>
      </c>
      <c r="I463" s="5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 t="shared" si="29"/>
        <v>41757.208333333336</v>
      </c>
      <c r="O463" s="10">
        <f t="shared" si="30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30.57944915254237</v>
      </c>
      <c r="G464" t="s">
        <v>14</v>
      </c>
      <c r="H464">
        <v>535</v>
      </c>
      <c r="I464" s="5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29"/>
        <v>41304.25</v>
      </c>
      <c r="O464" s="10">
        <f t="shared" si="30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108.16455696202532</v>
      </c>
      <c r="G465" t="s">
        <v>20</v>
      </c>
      <c r="H465">
        <v>2105</v>
      </c>
      <c r="I465" s="5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 t="shared" si="29"/>
        <v>41639.25</v>
      </c>
      <c r="O465" s="10">
        <f t="shared" si="30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133.45505617977528</v>
      </c>
      <c r="G466" t="s">
        <v>20</v>
      </c>
      <c r="H466">
        <v>2436</v>
      </c>
      <c r="I466" s="5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 t="shared" si="29"/>
        <v>43142.25</v>
      </c>
      <c r="O466" s="10">
        <f t="shared" si="30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187.85106382978722</v>
      </c>
      <c r="G467" t="s">
        <v>20</v>
      </c>
      <c r="H467">
        <v>80</v>
      </c>
      <c r="I467" s="5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 t="shared" si="29"/>
        <v>43127.25</v>
      </c>
      <c r="O467" s="10">
        <f t="shared" si="30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332</v>
      </c>
      <c r="G468" t="s">
        <v>20</v>
      </c>
      <c r="H468">
        <v>42</v>
      </c>
      <c r="I468" s="5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 t="shared" si="29"/>
        <v>41409.208333333336</v>
      </c>
      <c r="O468" s="10">
        <f t="shared" si="30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575.21428571428578</v>
      </c>
      <c r="G469" t="s">
        <v>20</v>
      </c>
      <c r="H469">
        <v>139</v>
      </c>
      <c r="I469" s="5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29"/>
        <v>42331.25</v>
      </c>
      <c r="O469" s="10">
        <f t="shared" si="30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40.5</v>
      </c>
      <c r="G470" t="s">
        <v>14</v>
      </c>
      <c r="H470">
        <v>16</v>
      </c>
      <c r="I470" s="5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29"/>
        <v>43569.208333333328</v>
      </c>
      <c r="O470" s="10">
        <f t="shared" si="30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184.42857142857144</v>
      </c>
      <c r="G471" t="s">
        <v>20</v>
      </c>
      <c r="H471">
        <v>159</v>
      </c>
      <c r="I471" s="5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f t="shared" si="29"/>
        <v>42142.208333333328</v>
      </c>
      <c r="O471" s="10">
        <f t="shared" si="30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285.80555555555554</v>
      </c>
      <c r="G472" t="s">
        <v>20</v>
      </c>
      <c r="H472">
        <v>381</v>
      </c>
      <c r="I472" s="5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 t="shared" si="29"/>
        <v>42716.25</v>
      </c>
      <c r="O472" s="10">
        <f t="shared" si="30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319</v>
      </c>
      <c r="G473" t="s">
        <v>20</v>
      </c>
      <c r="H473">
        <v>194</v>
      </c>
      <c r="I473" s="5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 t="shared" si="29"/>
        <v>41031.208333333336</v>
      </c>
      <c r="O473" s="10">
        <f t="shared" si="30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39.234070221066318</v>
      </c>
      <c r="G474" t="s">
        <v>14</v>
      </c>
      <c r="H474">
        <v>575</v>
      </c>
      <c r="I474" s="5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29"/>
        <v>43535.208333333328</v>
      </c>
      <c r="O474" s="10">
        <f t="shared" si="30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178.14000000000001</v>
      </c>
      <c r="G475" t="s">
        <v>20</v>
      </c>
      <c r="H475">
        <v>106</v>
      </c>
      <c r="I475" s="5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f t="shared" si="29"/>
        <v>43277.208333333328</v>
      </c>
      <c r="O475" s="10">
        <f t="shared" si="30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365.15</v>
      </c>
      <c r="G476" t="s">
        <v>20</v>
      </c>
      <c r="H476">
        <v>142</v>
      </c>
      <c r="I476" s="5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 t="shared" si="29"/>
        <v>41989.25</v>
      </c>
      <c r="O476" s="10">
        <f t="shared" si="30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113.94594594594594</v>
      </c>
      <c r="G477" t="s">
        <v>20</v>
      </c>
      <c r="H477">
        <v>211</v>
      </c>
      <c r="I477" s="5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f t="shared" si="29"/>
        <v>41450.208333333336</v>
      </c>
      <c r="O477" s="10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29.828720626631856</v>
      </c>
      <c r="G478" t="s">
        <v>14</v>
      </c>
      <c r="H478">
        <v>1120</v>
      </c>
      <c r="I478" s="5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29"/>
        <v>43322.208333333328</v>
      </c>
      <c r="O478" s="10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54.270588235294113</v>
      </c>
      <c r="G479" t="s">
        <v>14</v>
      </c>
      <c r="H479">
        <v>113</v>
      </c>
      <c r="I479" s="5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29"/>
        <v>40720.208333333336</v>
      </c>
      <c r="O479" s="10">
        <f t="shared" si="30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236.34156976744185</v>
      </c>
      <c r="G480" t="s">
        <v>20</v>
      </c>
      <c r="H480">
        <v>2756</v>
      </c>
      <c r="I480" s="5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 t="shared" si="29"/>
        <v>42072.208333333328</v>
      </c>
      <c r="O480" s="10">
        <f t="shared" si="30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512.91666666666663</v>
      </c>
      <c r="G481" t="s">
        <v>20</v>
      </c>
      <c r="H481">
        <v>173</v>
      </c>
      <c r="I481" s="5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 t="shared" si="29"/>
        <v>42945.208333333328</v>
      </c>
      <c r="O481" s="10">
        <f t="shared" si="30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100.65116279069768</v>
      </c>
      <c r="G482" t="s">
        <v>20</v>
      </c>
      <c r="H482">
        <v>87</v>
      </c>
      <c r="I482" s="5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f t="shared" si="29"/>
        <v>40248.25</v>
      </c>
      <c r="O482" s="10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81.348423194303152</v>
      </c>
      <c r="G483" t="s">
        <v>14</v>
      </c>
      <c r="H483">
        <v>1538</v>
      </c>
      <c r="I483" s="5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29"/>
        <v>41913.208333333336</v>
      </c>
      <c r="O483" s="10">
        <f t="shared" si="30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16.404761904761905</v>
      </c>
      <c r="G484" t="s">
        <v>14</v>
      </c>
      <c r="H484">
        <v>9</v>
      </c>
      <c r="I484" s="5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29"/>
        <v>40963.25</v>
      </c>
      <c r="O484" s="10">
        <f t="shared" si="30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52.774617067833695</v>
      </c>
      <c r="G485" t="s">
        <v>14</v>
      </c>
      <c r="H485">
        <v>554</v>
      </c>
      <c r="I485" s="5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29"/>
        <v>43811.25</v>
      </c>
      <c r="O485" s="10">
        <f t="shared" si="30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260.20608108108109</v>
      </c>
      <c r="G486" t="s">
        <v>20</v>
      </c>
      <c r="H486">
        <v>1572</v>
      </c>
      <c r="I486" s="5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 t="shared" si="29"/>
        <v>41855.208333333336</v>
      </c>
      <c r="O486" s="10">
        <f t="shared" si="30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30.73289183222958</v>
      </c>
      <c r="G487" t="s">
        <v>14</v>
      </c>
      <c r="H487">
        <v>648</v>
      </c>
      <c r="I487" s="5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29"/>
        <v>43626.208333333328</v>
      </c>
      <c r="O487" s="10">
        <f t="shared" si="30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13.5</v>
      </c>
      <c r="G488" t="s">
        <v>14</v>
      </c>
      <c r="H488">
        <v>21</v>
      </c>
      <c r="I488" s="5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29"/>
        <v>43168.25</v>
      </c>
      <c r="O488" s="10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178.62556663644605</v>
      </c>
      <c r="G489" t="s">
        <v>20</v>
      </c>
      <c r="H489">
        <v>2346</v>
      </c>
      <c r="I489" s="5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f t="shared" si="29"/>
        <v>42845.208333333328</v>
      </c>
      <c r="O489" s="10">
        <f t="shared" si="30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220.0566037735849</v>
      </c>
      <c r="G490" t="s">
        <v>20</v>
      </c>
      <c r="H490">
        <v>115</v>
      </c>
      <c r="I490" s="5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f t="shared" si="29"/>
        <v>42403.25</v>
      </c>
      <c r="O490" s="10">
        <f t="shared" si="30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101.5108695652174</v>
      </c>
      <c r="G491" t="s">
        <v>20</v>
      </c>
      <c r="H491">
        <v>85</v>
      </c>
      <c r="I491" s="5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 t="shared" si="29"/>
        <v>40406.208333333336</v>
      </c>
      <c r="O491" s="10">
        <f t="shared" si="30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191.5</v>
      </c>
      <c r="G492" t="s">
        <v>20</v>
      </c>
      <c r="H492">
        <v>144</v>
      </c>
      <c r="I492" s="5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f t="shared" si="29"/>
        <v>43786.25</v>
      </c>
      <c r="O492" s="10">
        <f t="shared" si="30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305.34683098591546</v>
      </c>
      <c r="G493" t="s">
        <v>20</v>
      </c>
      <c r="H493">
        <v>2443</v>
      </c>
      <c r="I493" s="5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f t="shared" si="29"/>
        <v>41456.208333333336</v>
      </c>
      <c r="O493" s="10">
        <f t="shared" si="30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23.995287958115181</v>
      </c>
      <c r="G494" t="s">
        <v>74</v>
      </c>
      <c r="H494">
        <v>595</v>
      </c>
      <c r="I494" s="5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29"/>
        <v>40336.208333333336</v>
      </c>
      <c r="O494" s="10">
        <f t="shared" si="30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723.77777777777771</v>
      </c>
      <c r="G495" t="s">
        <v>20</v>
      </c>
      <c r="H495">
        <v>64</v>
      </c>
      <c r="I495" s="5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 t="shared" si="29"/>
        <v>43645.208333333328</v>
      </c>
      <c r="O495" s="10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547.36</v>
      </c>
      <c r="G496" t="s">
        <v>20</v>
      </c>
      <c r="H496">
        <v>268</v>
      </c>
      <c r="I496" s="5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 t="shared" si="29"/>
        <v>40990.208333333336</v>
      </c>
      <c r="O496" s="10">
        <f t="shared" si="30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414.49999999999994</v>
      </c>
      <c r="G497" t="s">
        <v>20</v>
      </c>
      <c r="H497">
        <v>195</v>
      </c>
      <c r="I497" s="5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f t="shared" si="29"/>
        <v>41800.208333333336</v>
      </c>
      <c r="O497" s="10">
        <f t="shared" si="30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0.90696409140369971</v>
      </c>
      <c r="G498" t="s">
        <v>14</v>
      </c>
      <c r="H498">
        <v>54</v>
      </c>
      <c r="I498" s="5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29"/>
        <v>42876.208333333328</v>
      </c>
      <c r="O498" s="10">
        <f t="shared" si="30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34.173469387755098</v>
      </c>
      <c r="G499" t="s">
        <v>14</v>
      </c>
      <c r="H499">
        <v>120</v>
      </c>
      <c r="I499" s="5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29"/>
        <v>42724.25</v>
      </c>
      <c r="O499" s="10">
        <f t="shared" si="30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23.948810754912099</v>
      </c>
      <c r="G500" t="s">
        <v>14</v>
      </c>
      <c r="H500">
        <v>579</v>
      </c>
      <c r="I500" s="5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29"/>
        <v>42005.25</v>
      </c>
      <c r="O500" s="10">
        <f t="shared" si="30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48.072649572649574</v>
      </c>
      <c r="G501" t="s">
        <v>14</v>
      </c>
      <c r="H501">
        <v>2072</v>
      </c>
      <c r="I501" s="5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29"/>
        <v>42444.208333333328</v>
      </c>
      <c r="O501" s="10">
        <f t="shared" si="30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s="5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29"/>
        <v>41395.208333333336</v>
      </c>
      <c r="O502" s="10">
        <f t="shared" si="30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70.145182291666657</v>
      </c>
      <c r="G503" t="s">
        <v>14</v>
      </c>
      <c r="H503">
        <v>1796</v>
      </c>
      <c r="I503" s="5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29"/>
        <v>41345.208333333336</v>
      </c>
      <c r="O503" s="10">
        <f t="shared" si="30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529.92307692307691</v>
      </c>
      <c r="G504" t="s">
        <v>20</v>
      </c>
      <c r="H504">
        <v>186</v>
      </c>
      <c r="I504" s="5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 t="shared" si="29"/>
        <v>41117.208333333336</v>
      </c>
      <c r="O504" s="10">
        <f t="shared" si="30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180.32549019607845</v>
      </c>
      <c r="G505" t="s">
        <v>20</v>
      </c>
      <c r="H505">
        <v>460</v>
      </c>
      <c r="I505" s="5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f t="shared" si="29"/>
        <v>42186.208333333328</v>
      </c>
      <c r="O505" s="10">
        <f t="shared" si="30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92.320000000000007</v>
      </c>
      <c r="G506" t="s">
        <v>14</v>
      </c>
      <c r="H506">
        <v>62</v>
      </c>
      <c r="I506" s="5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29"/>
        <v>42142.208333333328</v>
      </c>
      <c r="O506" s="10">
        <f t="shared" si="30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13.901001112347053</v>
      </c>
      <c r="G507" t="s">
        <v>14</v>
      </c>
      <c r="H507">
        <v>347</v>
      </c>
      <c r="I507" s="5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29"/>
        <v>41341.25</v>
      </c>
      <c r="O507" s="10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927.07777777777767</v>
      </c>
      <c r="G508" t="s">
        <v>20</v>
      </c>
      <c r="H508">
        <v>2528</v>
      </c>
      <c r="I508" s="5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 t="shared" si="29"/>
        <v>43062.25</v>
      </c>
      <c r="O508" s="10">
        <f t="shared" si="30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39.857142857142861</v>
      </c>
      <c r="G509" t="s">
        <v>14</v>
      </c>
      <c r="H509">
        <v>19</v>
      </c>
      <c r="I509" s="5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29"/>
        <v>41373.208333333336</v>
      </c>
      <c r="O509" s="10">
        <f t="shared" si="30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112.22929936305732</v>
      </c>
      <c r="G510" t="s">
        <v>20</v>
      </c>
      <c r="H510">
        <v>3657</v>
      </c>
      <c r="I510" s="5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 t="shared" si="29"/>
        <v>43310.208333333328</v>
      </c>
      <c r="O510" s="10">
        <f t="shared" si="30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70.925816023738875</v>
      </c>
      <c r="G511" t="s">
        <v>14</v>
      </c>
      <c r="H511">
        <v>1258</v>
      </c>
      <c r="I511" s="5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29"/>
        <v>41034.208333333336</v>
      </c>
      <c r="O511" s="10">
        <f t="shared" si="30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119.08974358974358</v>
      </c>
      <c r="G512" t="s">
        <v>20</v>
      </c>
      <c r="H512">
        <v>131</v>
      </c>
      <c r="I512" s="5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f t="shared" si="29"/>
        <v>43251.208333333328</v>
      </c>
      <c r="O512" s="10">
        <f t="shared" si="30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24.017591339648174</v>
      </c>
      <c r="G513" t="s">
        <v>14</v>
      </c>
      <c r="H513">
        <v>362</v>
      </c>
      <c r="I513" s="5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29"/>
        <v>43671.208333333328</v>
      </c>
      <c r="O513" s="10">
        <f t="shared" si="30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ref="F514:F577" si="32">(E514/D514)*100</f>
        <v>139.31868131868131</v>
      </c>
      <c r="G514" t="s">
        <v>20</v>
      </c>
      <c r="H514">
        <v>239</v>
      </c>
      <c r="I514" s="5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 t="shared" ref="N514:N577" si="33">(((L514/60)/60)/24)+DATE(1970,1,1)</f>
        <v>41825.208333333336</v>
      </c>
      <c r="O514" s="10">
        <f t="shared" ref="O514:O577" si="34">(((M514/60)/60)/24)+DATE(1970,1,1)</f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si="32"/>
        <v>39.277108433734945</v>
      </c>
      <c r="G515" t="s">
        <v>74</v>
      </c>
      <c r="H515">
        <v>35</v>
      </c>
      <c r="I515" s="5">
        <f t="shared" ref="I515:I578" si="35">AVERAGE(E515/H515)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si="33"/>
        <v>40430.208333333336</v>
      </c>
      <c r="O515" s="10">
        <f t="shared" si="34"/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22.439077144917089</v>
      </c>
      <c r="G516" t="s">
        <v>74</v>
      </c>
      <c r="H516">
        <v>528</v>
      </c>
      <c r="I516" s="5">
        <f t="shared" si="35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si="33"/>
        <v>41614.25</v>
      </c>
      <c r="O516" s="10">
        <f t="shared" si="34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55.779069767441861</v>
      </c>
      <c r="G517" t="s">
        <v>14</v>
      </c>
      <c r="H517">
        <v>133</v>
      </c>
      <c r="I517" s="5">
        <f t="shared" si="3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33"/>
        <v>40900.25</v>
      </c>
      <c r="O517" s="10">
        <f t="shared" si="34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42.523125996810208</v>
      </c>
      <c r="G518" t="s">
        <v>14</v>
      </c>
      <c r="H518">
        <v>846</v>
      </c>
      <c r="I518" s="5">
        <f t="shared" si="3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33"/>
        <v>40396.208333333336</v>
      </c>
      <c r="O518" s="10">
        <f t="shared" si="34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112.00000000000001</v>
      </c>
      <c r="G519" t="s">
        <v>20</v>
      </c>
      <c r="H519">
        <v>78</v>
      </c>
      <c r="I519" s="5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f t="shared" si="33"/>
        <v>42860.208333333328</v>
      </c>
      <c r="O519" s="10">
        <f t="shared" si="34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7.0681818181818183</v>
      </c>
      <c r="G520" t="s">
        <v>14</v>
      </c>
      <c r="H520">
        <v>10</v>
      </c>
      <c r="I520" s="5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33"/>
        <v>43154.25</v>
      </c>
      <c r="O520" s="10">
        <f t="shared" si="34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101.74563871693867</v>
      </c>
      <c r="G521" t="s">
        <v>20</v>
      </c>
      <c r="H521">
        <v>1773</v>
      </c>
      <c r="I521" s="5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f t="shared" si="33"/>
        <v>42012.25</v>
      </c>
      <c r="O521" s="10">
        <f t="shared" si="34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425.75</v>
      </c>
      <c r="G522" t="s">
        <v>20</v>
      </c>
      <c r="H522">
        <v>32</v>
      </c>
      <c r="I522" s="5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 t="shared" si="33"/>
        <v>43574.208333333328</v>
      </c>
      <c r="O522" s="10">
        <f t="shared" si="34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145.53947368421052</v>
      </c>
      <c r="G523" t="s">
        <v>20</v>
      </c>
      <c r="H523">
        <v>369</v>
      </c>
      <c r="I523" s="5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 t="shared" si="33"/>
        <v>42605.208333333328</v>
      </c>
      <c r="O523" s="10">
        <f t="shared" si="34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32.453465346534657</v>
      </c>
      <c r="G524" t="s">
        <v>14</v>
      </c>
      <c r="H524">
        <v>191</v>
      </c>
      <c r="I524" s="5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33"/>
        <v>41093.208333333336</v>
      </c>
      <c r="O524" s="10">
        <f t="shared" si="34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700.33333333333326</v>
      </c>
      <c r="G525" t="s">
        <v>20</v>
      </c>
      <c r="H525">
        <v>89</v>
      </c>
      <c r="I525" s="5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f t="shared" si="33"/>
        <v>40241.25</v>
      </c>
      <c r="O525" s="10">
        <f t="shared" si="34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83.904860392967933</v>
      </c>
      <c r="G526" t="s">
        <v>14</v>
      </c>
      <c r="H526">
        <v>1979</v>
      </c>
      <c r="I526" s="5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33"/>
        <v>40294.208333333336</v>
      </c>
      <c r="O526" s="10">
        <f t="shared" si="34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84.19047619047619</v>
      </c>
      <c r="G527" t="s">
        <v>14</v>
      </c>
      <c r="H527">
        <v>63</v>
      </c>
      <c r="I527" s="5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33"/>
        <v>40505.25</v>
      </c>
      <c r="O527" s="10">
        <f t="shared" si="34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155.95180722891567</v>
      </c>
      <c r="G528" t="s">
        <v>20</v>
      </c>
      <c r="H528">
        <v>147</v>
      </c>
      <c r="I528" s="5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 t="shared" si="33"/>
        <v>42364.25</v>
      </c>
      <c r="O528" s="10">
        <f t="shared" si="34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99.619450317124731</v>
      </c>
      <c r="G529" t="s">
        <v>14</v>
      </c>
      <c r="H529">
        <v>6080</v>
      </c>
      <c r="I529" s="5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33"/>
        <v>42405.25</v>
      </c>
      <c r="O529" s="10">
        <f t="shared" si="34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80.300000000000011</v>
      </c>
      <c r="G530" t="s">
        <v>14</v>
      </c>
      <c r="H530">
        <v>80</v>
      </c>
      <c r="I530" s="5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33"/>
        <v>41601.25</v>
      </c>
      <c r="O530" s="10">
        <f t="shared" si="34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11.254901960784313</v>
      </c>
      <c r="G531" t="s">
        <v>14</v>
      </c>
      <c r="H531">
        <v>9</v>
      </c>
      <c r="I531" s="5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33"/>
        <v>41769.208333333336</v>
      </c>
      <c r="O531" s="10">
        <f t="shared" si="34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91.740952380952379</v>
      </c>
      <c r="G532" t="s">
        <v>14</v>
      </c>
      <c r="H532">
        <v>1784</v>
      </c>
      <c r="I532" s="5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33"/>
        <v>40421.208333333336</v>
      </c>
      <c r="O532" s="10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95.521156936261391</v>
      </c>
      <c r="G533" t="s">
        <v>47</v>
      </c>
      <c r="H533">
        <v>3640</v>
      </c>
      <c r="I533" s="5">
        <f t="shared" si="3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33"/>
        <v>41589.25</v>
      </c>
      <c r="O533" s="10">
        <f t="shared" si="34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502.87499999999994</v>
      </c>
      <c r="G534" t="s">
        <v>20</v>
      </c>
      <c r="H534">
        <v>126</v>
      </c>
      <c r="I534" s="5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33"/>
        <v>43125.25</v>
      </c>
      <c r="O534" s="10">
        <f t="shared" si="34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159.24394463667818</v>
      </c>
      <c r="G535" t="s">
        <v>20</v>
      </c>
      <c r="H535">
        <v>2218</v>
      </c>
      <c r="I535" s="5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f t="shared" si="33"/>
        <v>41479.208333333336</v>
      </c>
      <c r="O535" s="10">
        <f t="shared" si="34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15.022446689113355</v>
      </c>
      <c r="G536" t="s">
        <v>14</v>
      </c>
      <c r="H536">
        <v>243</v>
      </c>
      <c r="I536" s="5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33"/>
        <v>43329.208333333328</v>
      </c>
      <c r="O536" s="10">
        <f t="shared" si="34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482.03846153846149</v>
      </c>
      <c r="G537" t="s">
        <v>20</v>
      </c>
      <c r="H537">
        <v>202</v>
      </c>
      <c r="I537" s="5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33"/>
        <v>43259.208333333328</v>
      </c>
      <c r="O537" s="10">
        <f t="shared" si="34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149.96938775510205</v>
      </c>
      <c r="G538" t="s">
        <v>20</v>
      </c>
      <c r="H538">
        <v>140</v>
      </c>
      <c r="I538" s="5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 t="shared" si="33"/>
        <v>40414.208333333336</v>
      </c>
      <c r="O538" s="10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117.22156398104266</v>
      </c>
      <c r="G539" t="s">
        <v>20</v>
      </c>
      <c r="H539">
        <v>1052</v>
      </c>
      <c r="I539" s="5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 t="shared" si="33"/>
        <v>43342.208333333328</v>
      </c>
      <c r="O539" s="10">
        <f t="shared" si="34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37.695968274950431</v>
      </c>
      <c r="G540" t="s">
        <v>14</v>
      </c>
      <c r="H540">
        <v>1296</v>
      </c>
      <c r="I540" s="5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33"/>
        <v>41539.208333333336</v>
      </c>
      <c r="O540" s="10">
        <f t="shared" si="34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72.653061224489804</v>
      </c>
      <c r="G541" t="s">
        <v>14</v>
      </c>
      <c r="H541">
        <v>77</v>
      </c>
      <c r="I541" s="5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33"/>
        <v>43647.208333333328</v>
      </c>
      <c r="O541" s="10">
        <f t="shared" si="34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265.98113207547169</v>
      </c>
      <c r="G542" t="s">
        <v>20</v>
      </c>
      <c r="H542">
        <v>247</v>
      </c>
      <c r="I542" s="5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f t="shared" si="33"/>
        <v>43225.208333333328</v>
      </c>
      <c r="O542" s="10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24.205617977528089</v>
      </c>
      <c r="G543" t="s">
        <v>14</v>
      </c>
      <c r="H543">
        <v>395</v>
      </c>
      <c r="I543" s="5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33"/>
        <v>42165.208333333328</v>
      </c>
      <c r="O543" s="10">
        <f t="shared" si="34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2.5064935064935066</v>
      </c>
      <c r="G544" t="s">
        <v>14</v>
      </c>
      <c r="H544">
        <v>49</v>
      </c>
      <c r="I544" s="5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33"/>
        <v>42391.25</v>
      </c>
      <c r="O544" s="10">
        <f t="shared" si="34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16.329799764428738</v>
      </c>
      <c r="G545" t="s">
        <v>14</v>
      </c>
      <c r="H545">
        <v>180</v>
      </c>
      <c r="I545" s="5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33"/>
        <v>41528.208333333336</v>
      </c>
      <c r="O545" s="10">
        <f t="shared" si="34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276.5</v>
      </c>
      <c r="G546" t="s">
        <v>20</v>
      </c>
      <c r="H546">
        <v>84</v>
      </c>
      <c r="I546" s="5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f t="shared" si="33"/>
        <v>42377.25</v>
      </c>
      <c r="O546" s="10">
        <f t="shared" si="34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88.803571428571431</v>
      </c>
      <c r="G547" t="s">
        <v>14</v>
      </c>
      <c r="H547">
        <v>2690</v>
      </c>
      <c r="I547" s="5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33"/>
        <v>43824.25</v>
      </c>
      <c r="O547" s="10">
        <f t="shared" si="34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163.57142857142856</v>
      </c>
      <c r="G548" t="s">
        <v>20</v>
      </c>
      <c r="H548">
        <v>88</v>
      </c>
      <c r="I548" s="5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f t="shared" si="33"/>
        <v>43360.208333333328</v>
      </c>
      <c r="O548" s="10">
        <f t="shared" si="34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969</v>
      </c>
      <c r="G549" t="s">
        <v>20</v>
      </c>
      <c r="H549">
        <v>156</v>
      </c>
      <c r="I549" s="5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 t="shared" si="33"/>
        <v>42029.25</v>
      </c>
      <c r="O549" s="10">
        <f t="shared" si="34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270.91376701966715</v>
      </c>
      <c r="G550" t="s">
        <v>20</v>
      </c>
      <c r="H550">
        <v>2985</v>
      </c>
      <c r="I550" s="5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 t="shared" si="33"/>
        <v>42461.208333333328</v>
      </c>
      <c r="O550" s="10">
        <f t="shared" si="34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284.21355932203392</v>
      </c>
      <c r="G551" t="s">
        <v>20</v>
      </c>
      <c r="H551">
        <v>762</v>
      </c>
      <c r="I551" s="5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f t="shared" si="33"/>
        <v>41422.208333333336</v>
      </c>
      <c r="O551" s="10">
        <f t="shared" si="34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4</v>
      </c>
      <c r="G552" t="s">
        <v>74</v>
      </c>
      <c r="H552">
        <v>1</v>
      </c>
      <c r="I552" s="5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33"/>
        <v>40968.25</v>
      </c>
      <c r="O552" s="10">
        <f t="shared" si="34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58.6329816768462</v>
      </c>
      <c r="G553" t="s">
        <v>14</v>
      </c>
      <c r="H553">
        <v>2779</v>
      </c>
      <c r="I553" s="5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33"/>
        <v>41993.25</v>
      </c>
      <c r="O553" s="10">
        <f t="shared" si="34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98.51111111111112</v>
      </c>
      <c r="G554" t="s">
        <v>14</v>
      </c>
      <c r="H554">
        <v>92</v>
      </c>
      <c r="I554" s="5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33"/>
        <v>42700.25</v>
      </c>
      <c r="O554" s="10">
        <f t="shared" si="34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43.975381008206334</v>
      </c>
      <c r="G555" t="s">
        <v>14</v>
      </c>
      <c r="H555">
        <v>1028</v>
      </c>
      <c r="I555" s="5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33"/>
        <v>40545.25</v>
      </c>
      <c r="O555" s="10">
        <f t="shared" si="34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151.66315789473683</v>
      </c>
      <c r="G556" t="s">
        <v>20</v>
      </c>
      <c r="H556">
        <v>554</v>
      </c>
      <c r="I556" s="5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33"/>
        <v>42723.25</v>
      </c>
      <c r="O556" s="10">
        <f t="shared" si="34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223.63492063492063</v>
      </c>
      <c r="G557" t="s">
        <v>20</v>
      </c>
      <c r="H557">
        <v>135</v>
      </c>
      <c r="I557" s="5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f t="shared" si="33"/>
        <v>41731.208333333336</v>
      </c>
      <c r="O557" s="10">
        <f t="shared" si="34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239.75</v>
      </c>
      <c r="G558" t="s">
        <v>20</v>
      </c>
      <c r="H558">
        <v>122</v>
      </c>
      <c r="I558" s="5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 t="shared" si="33"/>
        <v>40792.208333333336</v>
      </c>
      <c r="O558" s="10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199.33333333333334</v>
      </c>
      <c r="G559" t="s">
        <v>20</v>
      </c>
      <c r="H559">
        <v>221</v>
      </c>
      <c r="I559" s="5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 t="shared" si="33"/>
        <v>42279.208333333328</v>
      </c>
      <c r="O559" s="10">
        <f t="shared" si="34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137.34482758620689</v>
      </c>
      <c r="G560" t="s">
        <v>20</v>
      </c>
      <c r="H560">
        <v>126</v>
      </c>
      <c r="I560" s="5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f t="shared" si="33"/>
        <v>42424.25</v>
      </c>
      <c r="O560" s="10">
        <f t="shared" si="34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100.9696106362773</v>
      </c>
      <c r="G561" t="s">
        <v>20</v>
      </c>
      <c r="H561">
        <v>1022</v>
      </c>
      <c r="I561" s="5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 t="shared" si="33"/>
        <v>42584.208333333328</v>
      </c>
      <c r="O561" s="10">
        <f t="shared" si="34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794.16</v>
      </c>
      <c r="G562" t="s">
        <v>20</v>
      </c>
      <c r="H562">
        <v>3177</v>
      </c>
      <c r="I562" s="5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f t="shared" si="33"/>
        <v>40865.25</v>
      </c>
      <c r="O562" s="10">
        <f t="shared" si="34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369.7</v>
      </c>
      <c r="G563" t="s">
        <v>20</v>
      </c>
      <c r="H563">
        <v>198</v>
      </c>
      <c r="I563" s="5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f t="shared" si="33"/>
        <v>40833.208333333336</v>
      </c>
      <c r="O563" s="10">
        <f t="shared" si="34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12.818181818181817</v>
      </c>
      <c r="G564" t="s">
        <v>14</v>
      </c>
      <c r="H564">
        <v>26</v>
      </c>
      <c r="I564" s="5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33"/>
        <v>43536.208333333328</v>
      </c>
      <c r="O564" s="10">
        <f t="shared" si="34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138.02702702702703</v>
      </c>
      <c r="G565" t="s">
        <v>20</v>
      </c>
      <c r="H565">
        <v>85</v>
      </c>
      <c r="I565" s="5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f t="shared" si="33"/>
        <v>43417.25</v>
      </c>
      <c r="O565" s="10">
        <f t="shared" si="34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83.813278008298752</v>
      </c>
      <c r="G566" t="s">
        <v>14</v>
      </c>
      <c r="H566">
        <v>1790</v>
      </c>
      <c r="I566" s="5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33"/>
        <v>42078.208333333328</v>
      </c>
      <c r="O566" s="10">
        <f t="shared" si="34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204.60063224446787</v>
      </c>
      <c r="G567" t="s">
        <v>20</v>
      </c>
      <c r="H567">
        <v>3596</v>
      </c>
      <c r="I567" s="5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 t="shared" si="33"/>
        <v>40862.25</v>
      </c>
      <c r="O567" s="10">
        <f t="shared" si="34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44.344086021505376</v>
      </c>
      <c r="G568" t="s">
        <v>14</v>
      </c>
      <c r="H568">
        <v>37</v>
      </c>
      <c r="I568" s="5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33"/>
        <v>42424.25</v>
      </c>
      <c r="O568" s="10">
        <f t="shared" si="34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218.60294117647058</v>
      </c>
      <c r="G569" t="s">
        <v>20</v>
      </c>
      <c r="H569">
        <v>244</v>
      </c>
      <c r="I569" s="5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33"/>
        <v>41830.208333333336</v>
      </c>
      <c r="O569" s="10">
        <f t="shared" si="34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186.03314917127071</v>
      </c>
      <c r="G570" t="s">
        <v>20</v>
      </c>
      <c r="H570">
        <v>5180</v>
      </c>
      <c r="I570" s="5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 t="shared" si="33"/>
        <v>40374.208333333336</v>
      </c>
      <c r="O570" s="10">
        <f t="shared" si="34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237.33830845771143</v>
      </c>
      <c r="G571" t="s">
        <v>20</v>
      </c>
      <c r="H571">
        <v>589</v>
      </c>
      <c r="I571" s="5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 t="shared" si="33"/>
        <v>40554.25</v>
      </c>
      <c r="O571" s="10">
        <f t="shared" si="34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305.65384615384613</v>
      </c>
      <c r="G572" t="s">
        <v>20</v>
      </c>
      <c r="H572">
        <v>2725</v>
      </c>
      <c r="I572" s="5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 t="shared" si="33"/>
        <v>41993.25</v>
      </c>
      <c r="O572" s="10">
        <f t="shared" si="34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94.142857142857139</v>
      </c>
      <c r="G573" t="s">
        <v>14</v>
      </c>
      <c r="H573">
        <v>35</v>
      </c>
      <c r="I573" s="5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33"/>
        <v>42174.208333333328</v>
      </c>
      <c r="O573" s="10">
        <f t="shared" si="34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54.400000000000006</v>
      </c>
      <c r="G574" t="s">
        <v>74</v>
      </c>
      <c r="H574">
        <v>94</v>
      </c>
      <c r="I574" s="5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33"/>
        <v>42275.208333333328</v>
      </c>
      <c r="O574" s="10">
        <f t="shared" si="34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111.88059701492537</v>
      </c>
      <c r="G575" t="s">
        <v>20</v>
      </c>
      <c r="H575">
        <v>300</v>
      </c>
      <c r="I575" s="5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f t="shared" si="33"/>
        <v>41761.208333333336</v>
      </c>
      <c r="O575" s="10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369.14814814814815</v>
      </c>
      <c r="G576" t="s">
        <v>20</v>
      </c>
      <c r="H576">
        <v>144</v>
      </c>
      <c r="I576" s="5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 t="shared" si="33"/>
        <v>43806.25</v>
      </c>
      <c r="O576" s="10">
        <f t="shared" si="34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62.930372148859547</v>
      </c>
      <c r="G577" t="s">
        <v>14</v>
      </c>
      <c r="H577">
        <v>558</v>
      </c>
      <c r="I577" s="5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33"/>
        <v>41779.208333333336</v>
      </c>
      <c r="O577" s="10">
        <f t="shared" si="34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ref="F578:F641" si="36">(E578/D578)*100</f>
        <v>64.927835051546396</v>
      </c>
      <c r="G578" t="s">
        <v>14</v>
      </c>
      <c r="H578">
        <v>64</v>
      </c>
      <c r="I578" s="5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ref="N578:N641" si="37">(((L578/60)/60)/24)+DATE(1970,1,1)</f>
        <v>43040.208333333328</v>
      </c>
      <c r="O578" s="10">
        <f t="shared" ref="O578:O641" si="38">(((M578/60)/60)/24)+DATE(1970,1,1)</f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si="36"/>
        <v>18.853658536585368</v>
      </c>
      <c r="G579" t="s">
        <v>74</v>
      </c>
      <c r="H579">
        <v>37</v>
      </c>
      <c r="I579" s="5">
        <f t="shared" ref="I579:I642" si="39">AVERAGE(E579/H579)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si="37"/>
        <v>40613.25</v>
      </c>
      <c r="O579" s="10">
        <f t="shared" si="38"/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16.754404145077721</v>
      </c>
      <c r="G580" t="s">
        <v>14</v>
      </c>
      <c r="H580">
        <v>245</v>
      </c>
      <c r="I580" s="5">
        <f t="shared" si="39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si="37"/>
        <v>40878.25</v>
      </c>
      <c r="O580" s="10">
        <f t="shared" si="38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101.11290322580646</v>
      </c>
      <c r="G581" t="s">
        <v>20</v>
      </c>
      <c r="H581">
        <v>87</v>
      </c>
      <c r="I581" s="5">
        <f t="shared" si="3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f t="shared" si="37"/>
        <v>40762.208333333336</v>
      </c>
      <c r="O581" s="10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341.5022831050228</v>
      </c>
      <c r="G582" t="s">
        <v>20</v>
      </c>
      <c r="H582">
        <v>3116</v>
      </c>
      <c r="I582" s="5">
        <f t="shared" si="3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f t="shared" si="37"/>
        <v>41696.25</v>
      </c>
      <c r="O582" s="10">
        <f t="shared" si="38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64.016666666666666</v>
      </c>
      <c r="G583" t="s">
        <v>14</v>
      </c>
      <c r="H583">
        <v>71</v>
      </c>
      <c r="I583" s="5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37"/>
        <v>40662.208333333336</v>
      </c>
      <c r="O583" s="10">
        <f t="shared" si="38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52.080459770114942</v>
      </c>
      <c r="G584" t="s">
        <v>14</v>
      </c>
      <c r="H584">
        <v>42</v>
      </c>
      <c r="I584" s="5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37"/>
        <v>42165.208333333328</v>
      </c>
      <c r="O584" s="10">
        <f t="shared" si="38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322.40211640211641</v>
      </c>
      <c r="G585" t="s">
        <v>20</v>
      </c>
      <c r="H585">
        <v>909</v>
      </c>
      <c r="I585" s="5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 t="shared" si="37"/>
        <v>40959.25</v>
      </c>
      <c r="O585" s="10">
        <f t="shared" si="38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119.50810185185186</v>
      </c>
      <c r="G586" t="s">
        <v>20</v>
      </c>
      <c r="H586">
        <v>1613</v>
      </c>
      <c r="I586" s="5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 t="shared" si="37"/>
        <v>41024.208333333336</v>
      </c>
      <c r="O586" s="10">
        <f t="shared" si="38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146.79775280898878</v>
      </c>
      <c r="G587" t="s">
        <v>20</v>
      </c>
      <c r="H587">
        <v>136</v>
      </c>
      <c r="I587" s="5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 t="shared" si="37"/>
        <v>40255.208333333336</v>
      </c>
      <c r="O587" s="10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950.57142857142856</v>
      </c>
      <c r="G588" t="s">
        <v>20</v>
      </c>
      <c r="H588">
        <v>130</v>
      </c>
      <c r="I588" s="5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 t="shared" si="37"/>
        <v>40499.25</v>
      </c>
      <c r="O588" s="10">
        <f t="shared" si="38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72.893617021276597</v>
      </c>
      <c r="G589" t="s">
        <v>14</v>
      </c>
      <c r="H589">
        <v>156</v>
      </c>
      <c r="I589" s="5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37"/>
        <v>43484.25</v>
      </c>
      <c r="O589" s="10">
        <f t="shared" si="38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79.008248730964468</v>
      </c>
      <c r="G590" t="s">
        <v>14</v>
      </c>
      <c r="H590">
        <v>1368</v>
      </c>
      <c r="I590" s="5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37"/>
        <v>40262.208333333336</v>
      </c>
      <c r="O590" s="10">
        <f t="shared" si="38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64.721518987341781</v>
      </c>
      <c r="G591" t="s">
        <v>14</v>
      </c>
      <c r="H591">
        <v>102</v>
      </c>
      <c r="I591" s="5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37"/>
        <v>42190.208333333328</v>
      </c>
      <c r="O591" s="10">
        <f t="shared" si="38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82.028169014084511</v>
      </c>
      <c r="G592" t="s">
        <v>14</v>
      </c>
      <c r="H592">
        <v>86</v>
      </c>
      <c r="I592" s="5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37"/>
        <v>41994.25</v>
      </c>
      <c r="O592" s="10">
        <f t="shared" si="38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1037.6666666666667</v>
      </c>
      <c r="G593" t="s">
        <v>20</v>
      </c>
      <c r="H593">
        <v>102</v>
      </c>
      <c r="I593" s="5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 t="shared" si="37"/>
        <v>40373.208333333336</v>
      </c>
      <c r="O593" s="10">
        <f t="shared" si="38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12.910076530612244</v>
      </c>
      <c r="G594" t="s">
        <v>14</v>
      </c>
      <c r="H594">
        <v>253</v>
      </c>
      <c r="I594" s="5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37"/>
        <v>41789.208333333336</v>
      </c>
      <c r="O594" s="10">
        <f t="shared" si="38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154.84210526315789</v>
      </c>
      <c r="G595" t="s">
        <v>20</v>
      </c>
      <c r="H595">
        <v>4006</v>
      </c>
      <c r="I595" s="5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 t="shared" si="37"/>
        <v>41724.208333333336</v>
      </c>
      <c r="O595" s="10">
        <f t="shared" si="38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7.0991735537190088</v>
      </c>
      <c r="G596" t="s">
        <v>14</v>
      </c>
      <c r="H596">
        <v>157</v>
      </c>
      <c r="I596" s="5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37"/>
        <v>42548.208333333328</v>
      </c>
      <c r="O596" s="10">
        <f t="shared" si="38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208.52773826458036</v>
      </c>
      <c r="G597" t="s">
        <v>20</v>
      </c>
      <c r="H597">
        <v>1629</v>
      </c>
      <c r="I597" s="5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f t="shared" si="37"/>
        <v>40253.208333333336</v>
      </c>
      <c r="O597" s="10">
        <f t="shared" si="38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99.683544303797461</v>
      </c>
      <c r="G598" t="s">
        <v>14</v>
      </c>
      <c r="H598">
        <v>183</v>
      </c>
      <c r="I598" s="5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37"/>
        <v>42434.25</v>
      </c>
      <c r="O598" s="10">
        <f t="shared" si="38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201.59756097560978</v>
      </c>
      <c r="G599" t="s">
        <v>20</v>
      </c>
      <c r="H599">
        <v>2188</v>
      </c>
      <c r="I599" s="5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 t="shared" si="37"/>
        <v>43786.25</v>
      </c>
      <c r="O599" s="10">
        <f t="shared" si="38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162.09032258064516</v>
      </c>
      <c r="G600" t="s">
        <v>20</v>
      </c>
      <c r="H600">
        <v>2409</v>
      </c>
      <c r="I600" s="5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f t="shared" si="37"/>
        <v>40344.208333333336</v>
      </c>
      <c r="O600" s="10">
        <f t="shared" si="38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</v>
      </c>
      <c r="G601" t="s">
        <v>14</v>
      </c>
      <c r="H601">
        <v>82</v>
      </c>
      <c r="I601" s="5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37"/>
        <v>42047.25</v>
      </c>
      <c r="O601" s="10">
        <f t="shared" si="38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5</v>
      </c>
      <c r="G602" t="s">
        <v>14</v>
      </c>
      <c r="H602">
        <v>1</v>
      </c>
      <c r="I602" s="5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37"/>
        <v>41485.208333333336</v>
      </c>
      <c r="O602" s="10">
        <f t="shared" si="38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206.63492063492063</v>
      </c>
      <c r="G603" t="s">
        <v>20</v>
      </c>
      <c r="H603">
        <v>194</v>
      </c>
      <c r="I603" s="5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f t="shared" si="37"/>
        <v>41789.208333333336</v>
      </c>
      <c r="O603" s="10">
        <f t="shared" si="38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128.23628691983123</v>
      </c>
      <c r="G604" t="s">
        <v>20</v>
      </c>
      <c r="H604">
        <v>1140</v>
      </c>
      <c r="I604" s="5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 t="shared" si="37"/>
        <v>42160.208333333328</v>
      </c>
      <c r="O604" s="10">
        <f t="shared" si="38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119.66037735849055</v>
      </c>
      <c r="G605" t="s">
        <v>20</v>
      </c>
      <c r="H605">
        <v>102</v>
      </c>
      <c r="I605" s="5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f t="shared" si="37"/>
        <v>43573.208333333328</v>
      </c>
      <c r="O605" s="10">
        <f t="shared" si="38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170.73055242390078</v>
      </c>
      <c r="G606" t="s">
        <v>20</v>
      </c>
      <c r="H606">
        <v>2857</v>
      </c>
      <c r="I606" s="5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f t="shared" si="37"/>
        <v>40565.25</v>
      </c>
      <c r="O606" s="10">
        <f t="shared" si="38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187.21212121212122</v>
      </c>
      <c r="G607" t="s">
        <v>20</v>
      </c>
      <c r="H607">
        <v>107</v>
      </c>
      <c r="I607" s="5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 t="shared" si="37"/>
        <v>42280.208333333328</v>
      </c>
      <c r="O607" s="10">
        <f t="shared" si="38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188.38235294117646</v>
      </c>
      <c r="G608" t="s">
        <v>20</v>
      </c>
      <c r="H608">
        <v>160</v>
      </c>
      <c r="I608" s="5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 t="shared" si="37"/>
        <v>42436.25</v>
      </c>
      <c r="O608" s="10">
        <f t="shared" si="38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131.29869186046511</v>
      </c>
      <c r="G609" t="s">
        <v>20</v>
      </c>
      <c r="H609">
        <v>2230</v>
      </c>
      <c r="I609" s="5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 t="shared" si="37"/>
        <v>41721.208333333336</v>
      </c>
      <c r="O609" s="10">
        <f t="shared" si="38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283.97435897435901</v>
      </c>
      <c r="G610" t="s">
        <v>20</v>
      </c>
      <c r="H610">
        <v>316</v>
      </c>
      <c r="I610" s="5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f t="shared" si="37"/>
        <v>43530.25</v>
      </c>
      <c r="O610" s="10">
        <f t="shared" si="38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120.41999999999999</v>
      </c>
      <c r="G611" t="s">
        <v>20</v>
      </c>
      <c r="H611">
        <v>117</v>
      </c>
      <c r="I611" s="5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f t="shared" si="37"/>
        <v>43481.25</v>
      </c>
      <c r="O611" s="10">
        <f t="shared" si="38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419.0560747663551</v>
      </c>
      <c r="G612" t="s">
        <v>20</v>
      </c>
      <c r="H612">
        <v>6406</v>
      </c>
      <c r="I612" s="5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f t="shared" si="37"/>
        <v>41259.25</v>
      </c>
      <c r="O612" s="10">
        <f t="shared" si="38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13.853658536585368</v>
      </c>
      <c r="G613" t="s">
        <v>74</v>
      </c>
      <c r="H613">
        <v>15</v>
      </c>
      <c r="I613" s="5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37"/>
        <v>41480.208333333336</v>
      </c>
      <c r="O613" s="10">
        <f t="shared" si="38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139.43548387096774</v>
      </c>
      <c r="G614" t="s">
        <v>20</v>
      </c>
      <c r="H614">
        <v>192</v>
      </c>
      <c r="I614" s="5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f t="shared" si="37"/>
        <v>40474.208333333336</v>
      </c>
      <c r="O614" s="10">
        <f t="shared" si="38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174</v>
      </c>
      <c r="G615" t="s">
        <v>20</v>
      </c>
      <c r="H615">
        <v>26</v>
      </c>
      <c r="I615" s="5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37"/>
        <v>42973.208333333328</v>
      </c>
      <c r="O615" s="10">
        <f t="shared" si="38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155.49056603773585</v>
      </c>
      <c r="G616" t="s">
        <v>20</v>
      </c>
      <c r="H616">
        <v>723</v>
      </c>
      <c r="I616" s="5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 t="shared" si="37"/>
        <v>42746.25</v>
      </c>
      <c r="O616" s="10">
        <f t="shared" si="38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170.44705882352943</v>
      </c>
      <c r="G617" t="s">
        <v>20</v>
      </c>
      <c r="H617">
        <v>170</v>
      </c>
      <c r="I617" s="5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f t="shared" si="37"/>
        <v>42489.208333333328</v>
      </c>
      <c r="O617" s="10">
        <f t="shared" si="38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189.515625</v>
      </c>
      <c r="G618" t="s">
        <v>20</v>
      </c>
      <c r="H618">
        <v>238</v>
      </c>
      <c r="I618" s="5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 t="shared" si="37"/>
        <v>41537.208333333336</v>
      </c>
      <c r="O618" s="10">
        <f t="shared" si="38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249.71428571428572</v>
      </c>
      <c r="G619" t="s">
        <v>20</v>
      </c>
      <c r="H619">
        <v>55</v>
      </c>
      <c r="I619" s="5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 t="shared" si="37"/>
        <v>41794.208333333336</v>
      </c>
      <c r="O619" s="10">
        <f t="shared" si="38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48.860523665659613</v>
      </c>
      <c r="G620" t="s">
        <v>14</v>
      </c>
      <c r="H620">
        <v>1198</v>
      </c>
      <c r="I620" s="5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37"/>
        <v>41396.208333333336</v>
      </c>
      <c r="O620" s="10">
        <f t="shared" si="38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28.461970393057683</v>
      </c>
      <c r="G621" t="s">
        <v>14</v>
      </c>
      <c r="H621">
        <v>648</v>
      </c>
      <c r="I621" s="5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37"/>
        <v>40669.208333333336</v>
      </c>
      <c r="O621" s="10">
        <f t="shared" si="38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268.02325581395348</v>
      </c>
      <c r="G622" t="s">
        <v>20</v>
      </c>
      <c r="H622">
        <v>128</v>
      </c>
      <c r="I622" s="5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 t="shared" si="37"/>
        <v>42559.208333333328</v>
      </c>
      <c r="O622" s="10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619.80078125</v>
      </c>
      <c r="G623" t="s">
        <v>20</v>
      </c>
      <c r="H623">
        <v>2144</v>
      </c>
      <c r="I623" s="5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 t="shared" si="37"/>
        <v>42626.208333333328</v>
      </c>
      <c r="O623" s="10">
        <f t="shared" si="38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3.1301587301587301</v>
      </c>
      <c r="G624" t="s">
        <v>14</v>
      </c>
      <c r="H624">
        <v>64</v>
      </c>
      <c r="I624" s="5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37"/>
        <v>43205.208333333328</v>
      </c>
      <c r="O624" s="10">
        <f t="shared" si="38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159.92152704135739</v>
      </c>
      <c r="G625" t="s">
        <v>20</v>
      </c>
      <c r="H625">
        <v>2693</v>
      </c>
      <c r="I625" s="5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f t="shared" si="37"/>
        <v>42201.208333333328</v>
      </c>
      <c r="O625" s="10">
        <f t="shared" si="38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279.39215686274508</v>
      </c>
      <c r="G626" t="s">
        <v>20</v>
      </c>
      <c r="H626">
        <v>432</v>
      </c>
      <c r="I626" s="5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 t="shared" si="37"/>
        <v>42029.25</v>
      </c>
      <c r="O626" s="10">
        <f t="shared" si="38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77.373333333333335</v>
      </c>
      <c r="G627" t="s">
        <v>14</v>
      </c>
      <c r="H627">
        <v>62</v>
      </c>
      <c r="I627" s="5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37"/>
        <v>43857.25</v>
      </c>
      <c r="O627" s="10">
        <f t="shared" si="38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206.32812500000003</v>
      </c>
      <c r="G628" t="s">
        <v>20</v>
      </c>
      <c r="H628">
        <v>189</v>
      </c>
      <c r="I628" s="5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f t="shared" si="37"/>
        <v>40449.208333333336</v>
      </c>
      <c r="O628" s="10">
        <f t="shared" si="38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694.25</v>
      </c>
      <c r="G629" t="s">
        <v>20</v>
      </c>
      <c r="H629">
        <v>154</v>
      </c>
      <c r="I629" s="5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 t="shared" si="37"/>
        <v>40345.208333333336</v>
      </c>
      <c r="O629" s="10">
        <f t="shared" si="38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151.78947368421052</v>
      </c>
      <c r="G630" t="s">
        <v>20</v>
      </c>
      <c r="H630">
        <v>96</v>
      </c>
      <c r="I630" s="5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f t="shared" si="37"/>
        <v>40455.208333333336</v>
      </c>
      <c r="O630" s="10">
        <f t="shared" si="38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64.58207217694995</v>
      </c>
      <c r="G631" t="s">
        <v>14</v>
      </c>
      <c r="H631">
        <v>750</v>
      </c>
      <c r="I631" s="5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37"/>
        <v>42557.208333333328</v>
      </c>
      <c r="O631" s="10">
        <f t="shared" si="38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62.873684210526314</v>
      </c>
      <c r="G632" t="s">
        <v>74</v>
      </c>
      <c r="H632">
        <v>87</v>
      </c>
      <c r="I632" s="5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37"/>
        <v>43586.208333333328</v>
      </c>
      <c r="O632" s="10">
        <f t="shared" si="38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310.39864864864865</v>
      </c>
      <c r="G633" t="s">
        <v>20</v>
      </c>
      <c r="H633">
        <v>3063</v>
      </c>
      <c r="I633" s="5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 t="shared" si="37"/>
        <v>43550.208333333328</v>
      </c>
      <c r="O633" s="10">
        <f t="shared" si="38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42.859916782246884</v>
      </c>
      <c r="G634" t="s">
        <v>47</v>
      </c>
      <c r="H634">
        <v>278</v>
      </c>
      <c r="I634" s="5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37"/>
        <v>41945.208333333336</v>
      </c>
      <c r="O634" s="10">
        <f t="shared" si="38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83.119402985074629</v>
      </c>
      <c r="G635" t="s">
        <v>14</v>
      </c>
      <c r="H635">
        <v>105</v>
      </c>
      <c r="I635" s="5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37"/>
        <v>42315.25</v>
      </c>
      <c r="O635" s="10">
        <f t="shared" si="38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78.531302876480552</v>
      </c>
      <c r="G636" t="s">
        <v>74</v>
      </c>
      <c r="H636">
        <v>1658</v>
      </c>
      <c r="I636" s="5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37"/>
        <v>42819.208333333328</v>
      </c>
      <c r="O636" s="10">
        <f t="shared" si="38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114.09352517985612</v>
      </c>
      <c r="G637" t="s">
        <v>20</v>
      </c>
      <c r="H637">
        <v>2266</v>
      </c>
      <c r="I637" s="5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 t="shared" si="37"/>
        <v>41314.25</v>
      </c>
      <c r="O637" s="10">
        <f t="shared" si="38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64.537683358624179</v>
      </c>
      <c r="G638" t="s">
        <v>14</v>
      </c>
      <c r="H638">
        <v>2604</v>
      </c>
      <c r="I638" s="5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37"/>
        <v>40926.25</v>
      </c>
      <c r="O638" s="10">
        <f t="shared" si="38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79.411764705882348</v>
      </c>
      <c r="G639" t="s">
        <v>14</v>
      </c>
      <c r="H639">
        <v>65</v>
      </c>
      <c r="I639" s="5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37"/>
        <v>42688.25</v>
      </c>
      <c r="O639" s="10">
        <f t="shared" si="38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11.419117647058824</v>
      </c>
      <c r="G640" t="s">
        <v>14</v>
      </c>
      <c r="H640">
        <v>94</v>
      </c>
      <c r="I640" s="5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37"/>
        <v>40386.208333333336</v>
      </c>
      <c r="O640" s="10">
        <f t="shared" si="38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56.186046511627907</v>
      </c>
      <c r="G641" t="s">
        <v>47</v>
      </c>
      <c r="H641">
        <v>45</v>
      </c>
      <c r="I641" s="5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37"/>
        <v>43309.208333333328</v>
      </c>
      <c r="O641" s="10">
        <f t="shared" si="38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ref="F642:F705" si="40">(E642/D642)*100</f>
        <v>16.501669449081803</v>
      </c>
      <c r="G642" t="s">
        <v>14</v>
      </c>
      <c r="H642">
        <v>257</v>
      </c>
      <c r="I642" s="5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ref="N642:N705" si="41">(((L642/60)/60)/24)+DATE(1970,1,1)</f>
        <v>42387.25</v>
      </c>
      <c r="O642" s="10">
        <f t="shared" ref="O642:O705" si="42">(((M642/60)/60)/24)+DATE(1970,1,1)</f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si="40"/>
        <v>119.96808510638297</v>
      </c>
      <c r="G643" t="s">
        <v>20</v>
      </c>
      <c r="H643">
        <v>194</v>
      </c>
      <c r="I643" s="5">
        <f t="shared" ref="I643:I706" si="43">AVERAGE(E643/H643)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 t="shared" si="41"/>
        <v>42786.25</v>
      </c>
      <c r="O643" s="10">
        <f t="shared" si="42"/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145.45652173913044</v>
      </c>
      <c r="G644" t="s">
        <v>20</v>
      </c>
      <c r="H644">
        <v>129</v>
      </c>
      <c r="I644" s="5">
        <f t="shared" si="43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si="41"/>
        <v>43451.25</v>
      </c>
      <c r="O644" s="10">
        <f t="shared" si="4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221.38255033557047</v>
      </c>
      <c r="G645" t="s">
        <v>20</v>
      </c>
      <c r="H645">
        <v>375</v>
      </c>
      <c r="I645" s="5">
        <f t="shared" si="4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 t="shared" si="41"/>
        <v>42795.25</v>
      </c>
      <c r="O645" s="10">
        <f t="shared" si="4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48.396694214876035</v>
      </c>
      <c r="G646" t="s">
        <v>14</v>
      </c>
      <c r="H646">
        <v>2928</v>
      </c>
      <c r="I646" s="5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41"/>
        <v>43452.25</v>
      </c>
      <c r="O646" s="10">
        <f t="shared" si="4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92.911504424778755</v>
      </c>
      <c r="G647" t="s">
        <v>14</v>
      </c>
      <c r="H647">
        <v>4697</v>
      </c>
      <c r="I647" s="5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41"/>
        <v>43369.208333333328</v>
      </c>
      <c r="O647" s="10">
        <f t="shared" si="4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88.599797365754824</v>
      </c>
      <c r="G648" t="s">
        <v>14</v>
      </c>
      <c r="H648">
        <v>2915</v>
      </c>
      <c r="I648" s="5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41"/>
        <v>41346.208333333336</v>
      </c>
      <c r="O648" s="10">
        <f t="shared" si="4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41.4</v>
      </c>
      <c r="G649" t="s">
        <v>14</v>
      </c>
      <c r="H649">
        <v>18</v>
      </c>
      <c r="I649" s="5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41"/>
        <v>43199.208333333328</v>
      </c>
      <c r="O649" s="10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63.056795131845846</v>
      </c>
      <c r="G650" t="s">
        <v>74</v>
      </c>
      <c r="H650">
        <v>723</v>
      </c>
      <c r="I650" s="5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41"/>
        <v>42922.208333333328</v>
      </c>
      <c r="O650" s="10">
        <f t="shared" si="4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48.482333607230892</v>
      </c>
      <c r="G651" t="s">
        <v>14</v>
      </c>
      <c r="H651">
        <v>602</v>
      </c>
      <c r="I651" s="5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41"/>
        <v>40471.208333333336</v>
      </c>
      <c r="O651" s="10">
        <f t="shared" si="4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2</v>
      </c>
      <c r="G652" t="s">
        <v>14</v>
      </c>
      <c r="H652">
        <v>1</v>
      </c>
      <c r="I652" s="5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41"/>
        <v>41828.208333333336</v>
      </c>
      <c r="O652" s="10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88.47941026944585</v>
      </c>
      <c r="G653" t="s">
        <v>14</v>
      </c>
      <c r="H653">
        <v>3868</v>
      </c>
      <c r="I653" s="5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41"/>
        <v>41692.25</v>
      </c>
      <c r="O653" s="10">
        <f t="shared" si="4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126.84</v>
      </c>
      <c r="G654" t="s">
        <v>20</v>
      </c>
      <c r="H654">
        <v>409</v>
      </c>
      <c r="I654" s="5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 t="shared" si="41"/>
        <v>42587.208333333328</v>
      </c>
      <c r="O654" s="10">
        <f t="shared" si="4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2338.833333333333</v>
      </c>
      <c r="G655" t="s">
        <v>20</v>
      </c>
      <c r="H655">
        <v>234</v>
      </c>
      <c r="I655" s="5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f t="shared" si="41"/>
        <v>42468.208333333328</v>
      </c>
      <c r="O655" s="10">
        <f t="shared" si="4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508.38857142857148</v>
      </c>
      <c r="G656" t="s">
        <v>20</v>
      </c>
      <c r="H656">
        <v>3016</v>
      </c>
      <c r="I656" s="5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 t="shared" si="41"/>
        <v>42240.208333333328</v>
      </c>
      <c r="O656" s="10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191.47826086956522</v>
      </c>
      <c r="G657" t="s">
        <v>20</v>
      </c>
      <c r="H657">
        <v>264</v>
      </c>
      <c r="I657" s="5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 t="shared" si="41"/>
        <v>42796.25</v>
      </c>
      <c r="O657" s="10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42.127533783783782</v>
      </c>
      <c r="G658" t="s">
        <v>14</v>
      </c>
      <c r="H658">
        <v>504</v>
      </c>
      <c r="I658" s="5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41"/>
        <v>43097.25</v>
      </c>
      <c r="O658" s="10">
        <f t="shared" si="4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</v>
      </c>
      <c r="G659" t="s">
        <v>14</v>
      </c>
      <c r="H659">
        <v>14</v>
      </c>
      <c r="I659" s="5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41"/>
        <v>43096.25</v>
      </c>
      <c r="O659" s="10">
        <f t="shared" si="4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60.064638783269963</v>
      </c>
      <c r="G660" t="s">
        <v>74</v>
      </c>
      <c r="H660">
        <v>390</v>
      </c>
      <c r="I660" s="5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41"/>
        <v>42246.208333333328</v>
      </c>
      <c r="O660" s="10">
        <f t="shared" si="4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47.232808616404313</v>
      </c>
      <c r="G661" t="s">
        <v>14</v>
      </c>
      <c r="H661">
        <v>750</v>
      </c>
      <c r="I661" s="5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41"/>
        <v>40570.25</v>
      </c>
      <c r="O661" s="10">
        <f t="shared" si="4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81.736263736263737</v>
      </c>
      <c r="G662" t="s">
        <v>14</v>
      </c>
      <c r="H662">
        <v>77</v>
      </c>
      <c r="I662" s="5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41"/>
        <v>42237.208333333328</v>
      </c>
      <c r="O662" s="10">
        <f t="shared" si="4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54.187265917603</v>
      </c>
      <c r="G663" t="s">
        <v>14</v>
      </c>
      <c r="H663">
        <v>752</v>
      </c>
      <c r="I663" s="5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41"/>
        <v>40996.208333333336</v>
      </c>
      <c r="O663" s="10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97.868131868131869</v>
      </c>
      <c r="G664" t="s">
        <v>14</v>
      </c>
      <c r="H664">
        <v>131</v>
      </c>
      <c r="I664" s="5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41"/>
        <v>43443.25</v>
      </c>
      <c r="O664" s="10">
        <f t="shared" si="4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77.239999999999995</v>
      </c>
      <c r="G665" t="s">
        <v>14</v>
      </c>
      <c r="H665">
        <v>87</v>
      </c>
      <c r="I665" s="5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41"/>
        <v>40458.208333333336</v>
      </c>
      <c r="O665" s="10">
        <f t="shared" si="4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33.464735516372798</v>
      </c>
      <c r="G666" t="s">
        <v>14</v>
      </c>
      <c r="H666">
        <v>1063</v>
      </c>
      <c r="I666" s="5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41"/>
        <v>40959.25</v>
      </c>
      <c r="O666" s="10">
        <f t="shared" si="4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239.58823529411765</v>
      </c>
      <c r="G667" t="s">
        <v>20</v>
      </c>
      <c r="H667">
        <v>272</v>
      </c>
      <c r="I667" s="5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f t="shared" si="41"/>
        <v>40733.208333333336</v>
      </c>
      <c r="O667" s="10">
        <f t="shared" si="4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64.032258064516128</v>
      </c>
      <c r="G668" t="s">
        <v>74</v>
      </c>
      <c r="H668">
        <v>25</v>
      </c>
      <c r="I668" s="5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41"/>
        <v>41516.208333333336</v>
      </c>
      <c r="O668" s="10">
        <f t="shared" si="4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176.15942028985506</v>
      </c>
      <c r="G669" t="s">
        <v>20</v>
      </c>
      <c r="H669">
        <v>419</v>
      </c>
      <c r="I669" s="5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 t="shared" si="41"/>
        <v>41892.208333333336</v>
      </c>
      <c r="O669" s="10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20.33818181818182</v>
      </c>
      <c r="G670" t="s">
        <v>14</v>
      </c>
      <c r="H670">
        <v>76</v>
      </c>
      <c r="I670" s="5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41"/>
        <v>41122.208333333336</v>
      </c>
      <c r="O670" s="10">
        <f t="shared" si="4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358.64754098360658</v>
      </c>
      <c r="G671" t="s">
        <v>20</v>
      </c>
      <c r="H671">
        <v>1621</v>
      </c>
      <c r="I671" s="5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f t="shared" si="41"/>
        <v>42912.208333333328</v>
      </c>
      <c r="O671" s="10">
        <f t="shared" si="4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468.85802469135803</v>
      </c>
      <c r="G672" t="s">
        <v>20</v>
      </c>
      <c r="H672">
        <v>1101</v>
      </c>
      <c r="I672" s="5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 t="shared" si="41"/>
        <v>42425.25</v>
      </c>
      <c r="O672" s="10">
        <f t="shared" si="4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122.05635245901641</v>
      </c>
      <c r="G673" t="s">
        <v>20</v>
      </c>
      <c r="H673">
        <v>1073</v>
      </c>
      <c r="I673" s="5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f t="shared" si="41"/>
        <v>40390.208333333336</v>
      </c>
      <c r="O673" s="10">
        <f t="shared" si="4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55.931783729156137</v>
      </c>
      <c r="G674" t="s">
        <v>14</v>
      </c>
      <c r="H674">
        <v>4428</v>
      </c>
      <c r="I674" s="5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41"/>
        <v>43180.208333333328</v>
      </c>
      <c r="O674" s="10">
        <f t="shared" si="4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43.660714285714285</v>
      </c>
      <c r="G675" t="s">
        <v>14</v>
      </c>
      <c r="H675">
        <v>58</v>
      </c>
      <c r="I675" s="5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41"/>
        <v>42475.208333333328</v>
      </c>
      <c r="O675" s="10">
        <f t="shared" si="4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33.53837141183363</v>
      </c>
      <c r="G676" t="s">
        <v>74</v>
      </c>
      <c r="H676">
        <v>1218</v>
      </c>
      <c r="I676" s="5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41"/>
        <v>40774.208333333336</v>
      </c>
      <c r="O676" s="10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122.97938144329896</v>
      </c>
      <c r="G677" t="s">
        <v>20</v>
      </c>
      <c r="H677">
        <v>331</v>
      </c>
      <c r="I677" s="5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 t="shared" si="41"/>
        <v>43719.208333333328</v>
      </c>
      <c r="O677" s="10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189.74959871589084</v>
      </c>
      <c r="G678" t="s">
        <v>20</v>
      </c>
      <c r="H678">
        <v>1170</v>
      </c>
      <c r="I678" s="5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f t="shared" si="41"/>
        <v>41178.208333333336</v>
      </c>
      <c r="O678" s="10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83.622641509433961</v>
      </c>
      <c r="G679" t="s">
        <v>14</v>
      </c>
      <c r="H679">
        <v>111</v>
      </c>
      <c r="I679" s="5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41"/>
        <v>42561.208333333328</v>
      </c>
      <c r="O679" s="10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17.968844221105527</v>
      </c>
      <c r="G680" t="s">
        <v>74</v>
      </c>
      <c r="H680">
        <v>215</v>
      </c>
      <c r="I680" s="5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41"/>
        <v>43484.25</v>
      </c>
      <c r="O680" s="10">
        <f t="shared" si="4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1036.5</v>
      </c>
      <c r="G681" t="s">
        <v>20</v>
      </c>
      <c r="H681">
        <v>363</v>
      </c>
      <c r="I681" s="5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 t="shared" si="41"/>
        <v>43756.208333333328</v>
      </c>
      <c r="O681" s="10">
        <f t="shared" si="4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97.405219780219781</v>
      </c>
      <c r="G682" t="s">
        <v>14</v>
      </c>
      <c r="H682">
        <v>2955</v>
      </c>
      <c r="I682" s="5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41"/>
        <v>43813.25</v>
      </c>
      <c r="O682" s="10">
        <f t="shared" si="4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86.386203150461711</v>
      </c>
      <c r="G683" t="s">
        <v>14</v>
      </c>
      <c r="H683">
        <v>1657</v>
      </c>
      <c r="I683" s="5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41"/>
        <v>40898.25</v>
      </c>
      <c r="O683" s="10">
        <f t="shared" si="4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150.16666666666666</v>
      </c>
      <c r="G684" t="s">
        <v>20</v>
      </c>
      <c r="H684">
        <v>103</v>
      </c>
      <c r="I684" s="5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 t="shared" si="41"/>
        <v>41619.25</v>
      </c>
      <c r="O684" s="10">
        <f t="shared" si="4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358.43478260869563</v>
      </c>
      <c r="G685" t="s">
        <v>20</v>
      </c>
      <c r="H685">
        <v>147</v>
      </c>
      <c r="I685" s="5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 t="shared" si="41"/>
        <v>43359.208333333328</v>
      </c>
      <c r="O685" s="10">
        <f t="shared" si="4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542.85714285714289</v>
      </c>
      <c r="G686" t="s">
        <v>20</v>
      </c>
      <c r="H686">
        <v>110</v>
      </c>
      <c r="I686" s="5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41"/>
        <v>40358.208333333336</v>
      </c>
      <c r="O686" s="10">
        <f t="shared" si="4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67.500714285714281</v>
      </c>
      <c r="G687" t="s">
        <v>14</v>
      </c>
      <c r="H687">
        <v>926</v>
      </c>
      <c r="I687" s="5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41"/>
        <v>42239.208333333328</v>
      </c>
      <c r="O687" s="10">
        <f t="shared" si="4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191.74666666666667</v>
      </c>
      <c r="G688" t="s">
        <v>20</v>
      </c>
      <c r="H688">
        <v>134</v>
      </c>
      <c r="I688" s="5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 t="shared" si="41"/>
        <v>43186.208333333328</v>
      </c>
      <c r="O688" s="10">
        <f t="shared" si="4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932</v>
      </c>
      <c r="G689" t="s">
        <v>20</v>
      </c>
      <c r="H689">
        <v>269</v>
      </c>
      <c r="I689" s="5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 t="shared" si="41"/>
        <v>42806.25</v>
      </c>
      <c r="O689" s="10">
        <f t="shared" si="4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429.27586206896552</v>
      </c>
      <c r="G690" t="s">
        <v>20</v>
      </c>
      <c r="H690">
        <v>175</v>
      </c>
      <c r="I690" s="5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f t="shared" si="41"/>
        <v>43475.25</v>
      </c>
      <c r="O690" s="10">
        <f t="shared" si="4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100.65753424657535</v>
      </c>
      <c r="G691" t="s">
        <v>20</v>
      </c>
      <c r="H691">
        <v>69</v>
      </c>
      <c r="I691" s="5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f t="shared" si="41"/>
        <v>41576.208333333336</v>
      </c>
      <c r="O691" s="10">
        <f t="shared" si="4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226.61111111111109</v>
      </c>
      <c r="G692" t="s">
        <v>20</v>
      </c>
      <c r="H692">
        <v>190</v>
      </c>
      <c r="I692" s="5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f t="shared" si="41"/>
        <v>40874.25</v>
      </c>
      <c r="O692" s="10">
        <f t="shared" si="4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142.38</v>
      </c>
      <c r="G693" t="s">
        <v>20</v>
      </c>
      <c r="H693">
        <v>237</v>
      </c>
      <c r="I693" s="5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 t="shared" si="41"/>
        <v>41185.208333333336</v>
      </c>
      <c r="O693" s="10">
        <f t="shared" si="4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90.633333333333326</v>
      </c>
      <c r="G694" t="s">
        <v>14</v>
      </c>
      <c r="H694">
        <v>77</v>
      </c>
      <c r="I694" s="5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41"/>
        <v>43655.208333333328</v>
      </c>
      <c r="O694" s="10">
        <f t="shared" si="4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63.966740576496676</v>
      </c>
      <c r="G695" t="s">
        <v>14</v>
      </c>
      <c r="H695">
        <v>1748</v>
      </c>
      <c r="I695" s="5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41"/>
        <v>43025.208333333328</v>
      </c>
      <c r="O695" s="10">
        <f t="shared" si="4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84.131868131868131</v>
      </c>
      <c r="G696" t="s">
        <v>14</v>
      </c>
      <c r="H696">
        <v>79</v>
      </c>
      <c r="I696" s="5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41"/>
        <v>43066.25</v>
      </c>
      <c r="O696" s="10">
        <f t="shared" si="4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133.93478260869566</v>
      </c>
      <c r="G697" t="s">
        <v>20</v>
      </c>
      <c r="H697">
        <v>196</v>
      </c>
      <c r="I697" s="5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 t="shared" si="41"/>
        <v>42322.25</v>
      </c>
      <c r="O697" s="10">
        <f t="shared" si="4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59.042047531992694</v>
      </c>
      <c r="G698" t="s">
        <v>14</v>
      </c>
      <c r="H698">
        <v>889</v>
      </c>
      <c r="I698" s="5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41"/>
        <v>42114.208333333328</v>
      </c>
      <c r="O698" s="10">
        <f t="shared" si="4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152.80062063615205</v>
      </c>
      <c r="G699" t="s">
        <v>20</v>
      </c>
      <c r="H699">
        <v>7295</v>
      </c>
      <c r="I699" s="5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 t="shared" si="41"/>
        <v>43190.208333333328</v>
      </c>
      <c r="O699" s="10">
        <f t="shared" si="4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446.69121140142522</v>
      </c>
      <c r="G700" t="s">
        <v>20</v>
      </c>
      <c r="H700">
        <v>2893</v>
      </c>
      <c r="I700" s="5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41"/>
        <v>40871.25</v>
      </c>
      <c r="O700" s="10">
        <f t="shared" si="4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84.391891891891888</v>
      </c>
      <c r="G701" t="s">
        <v>14</v>
      </c>
      <c r="H701">
        <v>56</v>
      </c>
      <c r="I701" s="5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41"/>
        <v>43641.208333333328</v>
      </c>
      <c r="O701" s="10">
        <f t="shared" si="4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3</v>
      </c>
      <c r="G702" t="s">
        <v>14</v>
      </c>
      <c r="H702">
        <v>1</v>
      </c>
      <c r="I702" s="5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41"/>
        <v>40203.25</v>
      </c>
      <c r="O702" s="10">
        <f t="shared" si="4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175.02692307692308</v>
      </c>
      <c r="G703" t="s">
        <v>20</v>
      </c>
      <c r="H703">
        <v>820</v>
      </c>
      <c r="I703" s="5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 t="shared" si="41"/>
        <v>40629.208333333336</v>
      </c>
      <c r="O703" s="10">
        <f t="shared" si="4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54.137931034482754</v>
      </c>
      <c r="G704" t="s">
        <v>14</v>
      </c>
      <c r="H704">
        <v>83</v>
      </c>
      <c r="I704" s="5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41"/>
        <v>41477.208333333336</v>
      </c>
      <c r="O704" s="10">
        <f t="shared" si="4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311.87381703470032</v>
      </c>
      <c r="G705" t="s">
        <v>20</v>
      </c>
      <c r="H705">
        <v>2038</v>
      </c>
      <c r="I705" s="5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 t="shared" si="41"/>
        <v>41020.208333333336</v>
      </c>
      <c r="O705" s="10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ref="F706:F769" si="44">(E706/D706)*100</f>
        <v>122.78160919540231</v>
      </c>
      <c r="G706" t="s">
        <v>20</v>
      </c>
      <c r="H706">
        <v>116</v>
      </c>
      <c r="I706" s="5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f t="shared" ref="N706:N769" si="45">(((L706/60)/60)/24)+DATE(1970,1,1)</f>
        <v>42555.208333333328</v>
      </c>
      <c r="O706" s="10">
        <f t="shared" ref="O706:O769" si="46">(((M706/60)/60)/24)+DATE(1970,1,1)</f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si="44"/>
        <v>99.026517383618156</v>
      </c>
      <c r="G707" t="s">
        <v>14</v>
      </c>
      <c r="H707">
        <v>2025</v>
      </c>
      <c r="I707" s="5">
        <f t="shared" ref="I707:I770" si="47">AVERAGE(E707/H707)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si="45"/>
        <v>41619.25</v>
      </c>
      <c r="O707" s="10">
        <f t="shared" si="46"/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127.84686346863469</v>
      </c>
      <c r="G708" t="s">
        <v>20</v>
      </c>
      <c r="H708">
        <v>1345</v>
      </c>
      <c r="I708" s="5">
        <f t="shared" si="4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 t="shared" si="45"/>
        <v>43471.25</v>
      </c>
      <c r="O708" s="10">
        <f t="shared" si="46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158.61643835616439</v>
      </c>
      <c r="G709" t="s">
        <v>20</v>
      </c>
      <c r="H709">
        <v>168</v>
      </c>
      <c r="I709" s="5">
        <f t="shared" si="4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 t="shared" si="45"/>
        <v>43442.25</v>
      </c>
      <c r="O709" s="10">
        <f t="shared" si="46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707.05882352941171</v>
      </c>
      <c r="G710" t="s">
        <v>20</v>
      </c>
      <c r="H710">
        <v>137</v>
      </c>
      <c r="I710" s="5">
        <f t="shared" si="4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 t="shared" si="45"/>
        <v>42877.208333333328</v>
      </c>
      <c r="O710" s="10">
        <f t="shared" si="46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142.38775510204081</v>
      </c>
      <c r="G711" t="s">
        <v>20</v>
      </c>
      <c r="H711">
        <v>186</v>
      </c>
      <c r="I711" s="5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 t="shared" si="45"/>
        <v>41018.208333333336</v>
      </c>
      <c r="O711" s="10">
        <f t="shared" si="46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147.86046511627907</v>
      </c>
      <c r="G712" t="s">
        <v>20</v>
      </c>
      <c r="H712">
        <v>125</v>
      </c>
      <c r="I712" s="5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 t="shared" si="45"/>
        <v>43295.208333333328</v>
      </c>
      <c r="O712" s="10">
        <f t="shared" si="46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20.322580645161288</v>
      </c>
      <c r="G713" t="s">
        <v>14</v>
      </c>
      <c r="H713">
        <v>14</v>
      </c>
      <c r="I713" s="5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45"/>
        <v>42393.25</v>
      </c>
      <c r="O713" s="10">
        <f t="shared" si="46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1840.625</v>
      </c>
      <c r="G714" t="s">
        <v>20</v>
      </c>
      <c r="H714">
        <v>202</v>
      </c>
      <c r="I714" s="5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f t="shared" si="45"/>
        <v>42559.208333333328</v>
      </c>
      <c r="O714" s="10">
        <f t="shared" si="46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161.94202898550725</v>
      </c>
      <c r="G715" t="s">
        <v>20</v>
      </c>
      <c r="H715">
        <v>103</v>
      </c>
      <c r="I715" s="5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 t="shared" si="45"/>
        <v>42604.208333333328</v>
      </c>
      <c r="O715" s="10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472.82077922077923</v>
      </c>
      <c r="G716" t="s">
        <v>20</v>
      </c>
      <c r="H716">
        <v>1785</v>
      </c>
      <c r="I716" s="5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f t="shared" si="45"/>
        <v>41870.208333333336</v>
      </c>
      <c r="O716" s="10">
        <f t="shared" si="46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24.466101694915253</v>
      </c>
      <c r="G717" t="s">
        <v>14</v>
      </c>
      <c r="H717">
        <v>656</v>
      </c>
      <c r="I717" s="5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45"/>
        <v>40397.208333333336</v>
      </c>
      <c r="O717" s="10">
        <f t="shared" si="46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517.65</v>
      </c>
      <c r="G718" t="s">
        <v>20</v>
      </c>
      <c r="H718">
        <v>157</v>
      </c>
      <c r="I718" s="5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 t="shared" si="45"/>
        <v>41465.208333333336</v>
      </c>
      <c r="O718" s="10">
        <f t="shared" si="46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247.64285714285714</v>
      </c>
      <c r="G719" t="s">
        <v>20</v>
      </c>
      <c r="H719">
        <v>555</v>
      </c>
      <c r="I719" s="5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f t="shared" si="45"/>
        <v>40777.208333333336</v>
      </c>
      <c r="O719" s="10">
        <f t="shared" si="46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100.20481927710843</v>
      </c>
      <c r="G720" t="s">
        <v>20</v>
      </c>
      <c r="H720">
        <v>297</v>
      </c>
      <c r="I720" s="5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 t="shared" si="45"/>
        <v>41442.208333333336</v>
      </c>
      <c r="O720" s="10">
        <f t="shared" si="46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153</v>
      </c>
      <c r="G721" t="s">
        <v>20</v>
      </c>
      <c r="H721">
        <v>123</v>
      </c>
      <c r="I721" s="5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f t="shared" si="45"/>
        <v>41058.208333333336</v>
      </c>
      <c r="O721" s="10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37.091954022988503</v>
      </c>
      <c r="G722" t="s">
        <v>74</v>
      </c>
      <c r="H722">
        <v>38</v>
      </c>
      <c r="I722" s="5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45"/>
        <v>43152.25</v>
      </c>
      <c r="O722" s="10">
        <f t="shared" si="46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4.392394822006473</v>
      </c>
      <c r="G723" t="s">
        <v>74</v>
      </c>
      <c r="H723">
        <v>60</v>
      </c>
      <c r="I723" s="5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45"/>
        <v>43194.208333333328</v>
      </c>
      <c r="O723" s="10">
        <f t="shared" si="46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156.50721649484535</v>
      </c>
      <c r="G724" t="s">
        <v>20</v>
      </c>
      <c r="H724">
        <v>3036</v>
      </c>
      <c r="I724" s="5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 t="shared" si="45"/>
        <v>43045.25</v>
      </c>
      <c r="O724" s="10">
        <f t="shared" si="46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270.40816326530609</v>
      </c>
      <c r="G725" t="s">
        <v>20</v>
      </c>
      <c r="H725">
        <v>144</v>
      </c>
      <c r="I725" s="5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f t="shared" si="45"/>
        <v>42431.25</v>
      </c>
      <c r="O725" s="10">
        <f t="shared" si="46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134.05952380952382</v>
      </c>
      <c r="G726" t="s">
        <v>20</v>
      </c>
      <c r="H726">
        <v>121</v>
      </c>
      <c r="I726" s="5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f t="shared" si="45"/>
        <v>41934.208333333336</v>
      </c>
      <c r="O726" s="10">
        <f t="shared" si="46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50.398033126293996</v>
      </c>
      <c r="G727" t="s">
        <v>14</v>
      </c>
      <c r="H727">
        <v>1596</v>
      </c>
      <c r="I727" s="5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45"/>
        <v>41958.25</v>
      </c>
      <c r="O727" s="10">
        <f t="shared" si="46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88.815837937384899</v>
      </c>
      <c r="G728" t="s">
        <v>74</v>
      </c>
      <c r="H728">
        <v>524</v>
      </c>
      <c r="I728" s="5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45"/>
        <v>40476.208333333336</v>
      </c>
      <c r="O728" s="10">
        <f t="shared" si="46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165</v>
      </c>
      <c r="G729" t="s">
        <v>20</v>
      </c>
      <c r="H729">
        <v>181</v>
      </c>
      <c r="I729" s="5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 t="shared" si="45"/>
        <v>43485.25</v>
      </c>
      <c r="O729" s="10">
        <f t="shared" si="46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17.5</v>
      </c>
      <c r="G730" t="s">
        <v>14</v>
      </c>
      <c r="H730">
        <v>10</v>
      </c>
      <c r="I730" s="5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45"/>
        <v>42515.208333333328</v>
      </c>
      <c r="O730" s="10">
        <f t="shared" si="46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185.66071428571428</v>
      </c>
      <c r="G731" t="s">
        <v>20</v>
      </c>
      <c r="H731">
        <v>122</v>
      </c>
      <c r="I731" s="5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 t="shared" si="45"/>
        <v>41309.25</v>
      </c>
      <c r="O731" s="10">
        <f t="shared" si="46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412.6631944444444</v>
      </c>
      <c r="G732" t="s">
        <v>20</v>
      </c>
      <c r="H732">
        <v>1071</v>
      </c>
      <c r="I732" s="5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45"/>
        <v>42147.208333333328</v>
      </c>
      <c r="O732" s="10">
        <f t="shared" si="46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90.25</v>
      </c>
      <c r="G733" t="s">
        <v>74</v>
      </c>
      <c r="H733">
        <v>219</v>
      </c>
      <c r="I733" s="5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45"/>
        <v>42939.208333333328</v>
      </c>
      <c r="O733" s="10">
        <f t="shared" si="46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91.984615384615381</v>
      </c>
      <c r="G734" t="s">
        <v>14</v>
      </c>
      <c r="H734">
        <v>1121</v>
      </c>
      <c r="I734" s="5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45"/>
        <v>42816.208333333328</v>
      </c>
      <c r="O734" s="10">
        <f t="shared" si="46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527.00632911392404</v>
      </c>
      <c r="G735" t="s">
        <v>20</v>
      </c>
      <c r="H735">
        <v>980</v>
      </c>
      <c r="I735" s="5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f t="shared" si="45"/>
        <v>41844.208333333336</v>
      </c>
      <c r="O735" s="10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319.14285714285711</v>
      </c>
      <c r="G736" t="s">
        <v>20</v>
      </c>
      <c r="H736">
        <v>536</v>
      </c>
      <c r="I736" s="5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f t="shared" si="45"/>
        <v>42763.25</v>
      </c>
      <c r="O736" s="10">
        <f t="shared" si="46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354.18867924528303</v>
      </c>
      <c r="G737" t="s">
        <v>20</v>
      </c>
      <c r="H737">
        <v>1991</v>
      </c>
      <c r="I737" s="5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 t="shared" si="45"/>
        <v>42459.208333333328</v>
      </c>
      <c r="O737" s="10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32.896103896103895</v>
      </c>
      <c r="G738" t="s">
        <v>74</v>
      </c>
      <c r="H738">
        <v>29</v>
      </c>
      <c r="I738" s="5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45"/>
        <v>42055.25</v>
      </c>
      <c r="O738" s="10">
        <f t="shared" si="46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135.8918918918919</v>
      </c>
      <c r="G739" t="s">
        <v>20</v>
      </c>
      <c r="H739">
        <v>180</v>
      </c>
      <c r="I739" s="5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 t="shared" si="45"/>
        <v>42685.25</v>
      </c>
      <c r="O739" s="10">
        <f t="shared" si="46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2.0843373493975905</v>
      </c>
      <c r="G740" t="s">
        <v>14</v>
      </c>
      <c r="H740">
        <v>15</v>
      </c>
      <c r="I740" s="5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45"/>
        <v>41959.25</v>
      </c>
      <c r="O740" s="10">
        <f t="shared" si="46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61</v>
      </c>
      <c r="G741" t="s">
        <v>14</v>
      </c>
      <c r="H741">
        <v>191</v>
      </c>
      <c r="I741" s="5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45"/>
        <v>41089.208333333336</v>
      </c>
      <c r="O741" s="10">
        <f t="shared" si="46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30.037735849056602</v>
      </c>
      <c r="G742" t="s">
        <v>14</v>
      </c>
      <c r="H742">
        <v>16</v>
      </c>
      <c r="I742" s="5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45"/>
        <v>42769.25</v>
      </c>
      <c r="O742" s="10">
        <f t="shared" si="46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1179.1666666666665</v>
      </c>
      <c r="G743" t="s">
        <v>20</v>
      </c>
      <c r="H743">
        <v>130</v>
      </c>
      <c r="I743" s="5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f t="shared" si="45"/>
        <v>40321.208333333336</v>
      </c>
      <c r="O743" s="10">
        <f t="shared" si="46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1126.0833333333335</v>
      </c>
      <c r="G744" t="s">
        <v>20</v>
      </c>
      <c r="H744">
        <v>122</v>
      </c>
      <c r="I744" s="5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f t="shared" si="45"/>
        <v>40197.25</v>
      </c>
      <c r="O744" s="10">
        <f t="shared" si="46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12.923076923076923</v>
      </c>
      <c r="G745" t="s">
        <v>14</v>
      </c>
      <c r="H745">
        <v>17</v>
      </c>
      <c r="I745" s="5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45"/>
        <v>42298.208333333328</v>
      </c>
      <c r="O745" s="10">
        <f t="shared" si="46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712</v>
      </c>
      <c r="G746" t="s">
        <v>20</v>
      </c>
      <c r="H746">
        <v>140</v>
      </c>
      <c r="I746" s="5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 t="shared" si="45"/>
        <v>43322.208333333328</v>
      </c>
      <c r="O746" s="10">
        <f t="shared" si="46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30.304347826086957</v>
      </c>
      <c r="G747" t="s">
        <v>14</v>
      </c>
      <c r="H747">
        <v>34</v>
      </c>
      <c r="I747" s="5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45"/>
        <v>40328.208333333336</v>
      </c>
      <c r="O747" s="10">
        <f t="shared" si="46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212.50896057347671</v>
      </c>
      <c r="G748" t="s">
        <v>20</v>
      </c>
      <c r="H748">
        <v>3388</v>
      </c>
      <c r="I748" s="5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 t="shared" si="45"/>
        <v>40825.208333333336</v>
      </c>
      <c r="O748" s="10">
        <f t="shared" si="46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228.85714285714286</v>
      </c>
      <c r="G749" t="s">
        <v>20</v>
      </c>
      <c r="H749">
        <v>280</v>
      </c>
      <c r="I749" s="5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 t="shared" si="45"/>
        <v>40423.208333333336</v>
      </c>
      <c r="O749" s="10">
        <f t="shared" si="46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34.959979476654695</v>
      </c>
      <c r="G750" t="s">
        <v>74</v>
      </c>
      <c r="H750">
        <v>614</v>
      </c>
      <c r="I750" s="5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45"/>
        <v>40238.25</v>
      </c>
      <c r="O750" s="10">
        <f t="shared" si="46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157.29069767441862</v>
      </c>
      <c r="G751" t="s">
        <v>20</v>
      </c>
      <c r="H751">
        <v>366</v>
      </c>
      <c r="I751" s="5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f t="shared" si="45"/>
        <v>41920.208333333336</v>
      </c>
      <c r="O751" s="10">
        <f t="shared" si="46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1</v>
      </c>
      <c r="G752" t="s">
        <v>14</v>
      </c>
      <c r="H752">
        <v>1</v>
      </c>
      <c r="I752" s="5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45"/>
        <v>40360.208333333336</v>
      </c>
      <c r="O752" s="10">
        <f t="shared" si="46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232.30555555555554</v>
      </c>
      <c r="G753" t="s">
        <v>20</v>
      </c>
      <c r="H753">
        <v>270</v>
      </c>
      <c r="I753" s="5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 t="shared" si="45"/>
        <v>42446.208333333328</v>
      </c>
      <c r="O753" s="10">
        <f t="shared" si="46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92.448275862068968</v>
      </c>
      <c r="G754" t="s">
        <v>74</v>
      </c>
      <c r="H754">
        <v>114</v>
      </c>
      <c r="I754" s="5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45"/>
        <v>40395.208333333336</v>
      </c>
      <c r="O754" s="10">
        <f t="shared" si="46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256.70212765957444</v>
      </c>
      <c r="G755" t="s">
        <v>20</v>
      </c>
      <c r="H755">
        <v>137</v>
      </c>
      <c r="I755" s="5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 t="shared" si="45"/>
        <v>40321.208333333336</v>
      </c>
      <c r="O755" s="10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168.47017045454547</v>
      </c>
      <c r="G756" t="s">
        <v>20</v>
      </c>
      <c r="H756">
        <v>3205</v>
      </c>
      <c r="I756" s="5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f t="shared" si="45"/>
        <v>41210.208333333336</v>
      </c>
      <c r="O756" s="10">
        <f t="shared" si="46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166.57777777777778</v>
      </c>
      <c r="G757" t="s">
        <v>20</v>
      </c>
      <c r="H757">
        <v>288</v>
      </c>
      <c r="I757" s="5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 t="shared" si="45"/>
        <v>43096.25</v>
      </c>
      <c r="O757" s="10">
        <f t="shared" si="46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772.07692307692309</v>
      </c>
      <c r="G758" t="s">
        <v>20</v>
      </c>
      <c r="H758">
        <v>148</v>
      </c>
      <c r="I758" s="5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 t="shared" si="45"/>
        <v>42024.25</v>
      </c>
      <c r="O758" s="10">
        <f t="shared" si="46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406.85714285714283</v>
      </c>
      <c r="G759" t="s">
        <v>20</v>
      </c>
      <c r="H759">
        <v>114</v>
      </c>
      <c r="I759" s="5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 t="shared" si="45"/>
        <v>40675.208333333336</v>
      </c>
      <c r="O759" s="10">
        <f t="shared" si="46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564.20608108108115</v>
      </c>
      <c r="G760" t="s">
        <v>20</v>
      </c>
      <c r="H760">
        <v>1518</v>
      </c>
      <c r="I760" s="5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45"/>
        <v>41936.208333333336</v>
      </c>
      <c r="O760" s="10">
        <f t="shared" si="46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68.426865671641792</v>
      </c>
      <c r="G761" t="s">
        <v>14</v>
      </c>
      <c r="H761">
        <v>1274</v>
      </c>
      <c r="I761" s="5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45"/>
        <v>43136.25</v>
      </c>
      <c r="O761" s="10">
        <f t="shared" si="46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34.351966873706004</v>
      </c>
      <c r="G762" t="s">
        <v>14</v>
      </c>
      <c r="H762">
        <v>210</v>
      </c>
      <c r="I762" s="5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45"/>
        <v>43678.208333333328</v>
      </c>
      <c r="O762" s="10">
        <f t="shared" si="46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655.4545454545455</v>
      </c>
      <c r="G763" t="s">
        <v>20</v>
      </c>
      <c r="H763">
        <v>166</v>
      </c>
      <c r="I763" s="5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 t="shared" si="45"/>
        <v>42938.208333333328</v>
      </c>
      <c r="O763" s="10">
        <f t="shared" si="46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177.25714285714284</v>
      </c>
      <c r="G764" t="s">
        <v>20</v>
      </c>
      <c r="H764">
        <v>100</v>
      </c>
      <c r="I764" s="5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 t="shared" si="45"/>
        <v>41241.25</v>
      </c>
      <c r="O764" s="10">
        <f t="shared" si="46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113.17857142857144</v>
      </c>
      <c r="G765" t="s">
        <v>20</v>
      </c>
      <c r="H765">
        <v>235</v>
      </c>
      <c r="I765" s="5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f t="shared" si="45"/>
        <v>41037.208333333336</v>
      </c>
      <c r="O765" s="10">
        <f t="shared" si="46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728.18181818181824</v>
      </c>
      <c r="G766" t="s">
        <v>20</v>
      </c>
      <c r="H766">
        <v>148</v>
      </c>
      <c r="I766" s="5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f t="shared" si="45"/>
        <v>40676.208333333336</v>
      </c>
      <c r="O766" s="10">
        <f t="shared" si="46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208.33333333333334</v>
      </c>
      <c r="G767" t="s">
        <v>20</v>
      </c>
      <c r="H767">
        <v>198</v>
      </c>
      <c r="I767" s="5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 t="shared" si="45"/>
        <v>42840.208333333328</v>
      </c>
      <c r="O767" s="10">
        <f t="shared" si="46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31.171232876712331</v>
      </c>
      <c r="G768" t="s">
        <v>14</v>
      </c>
      <c r="H768">
        <v>248</v>
      </c>
      <c r="I768" s="5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45"/>
        <v>43362.208333333328</v>
      </c>
      <c r="O768" s="10">
        <f t="shared" si="46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56.967078189300416</v>
      </c>
      <c r="G769" t="s">
        <v>14</v>
      </c>
      <c r="H769">
        <v>513</v>
      </c>
      <c r="I769" s="5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45"/>
        <v>42283.208333333328</v>
      </c>
      <c r="O769" s="10">
        <f t="shared" si="46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ref="F770:F833" si="48">(E770/D770)*100</f>
        <v>231</v>
      </c>
      <c r="G770" t="s">
        <v>20</v>
      </c>
      <c r="H770">
        <v>150</v>
      </c>
      <c r="I770" s="5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 t="shared" ref="N770:N833" si="49">(((L770/60)/60)/24)+DATE(1970,1,1)</f>
        <v>41619.25</v>
      </c>
      <c r="O770" s="10">
        <f t="shared" ref="O770:O833" si="50">(((M770/60)/60)/24)+DATE(1970,1,1)</f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si="48"/>
        <v>86.867834394904463</v>
      </c>
      <c r="G771" t="s">
        <v>14</v>
      </c>
      <c r="H771">
        <v>3410</v>
      </c>
      <c r="I771" s="5">
        <f t="shared" ref="I771:I834" si="51">AVERAGE(E771/H771)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si="49"/>
        <v>41501.208333333336</v>
      </c>
      <c r="O771" s="10">
        <f t="shared" si="50"/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270.74418604651163</v>
      </c>
      <c r="G772" t="s">
        <v>20</v>
      </c>
      <c r="H772">
        <v>216</v>
      </c>
      <c r="I772" s="5">
        <f t="shared" si="51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 t="shared" si="49"/>
        <v>41743.208333333336</v>
      </c>
      <c r="O772" s="10">
        <f t="shared" si="50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49.446428571428569</v>
      </c>
      <c r="G773" t="s">
        <v>74</v>
      </c>
      <c r="H773">
        <v>26</v>
      </c>
      <c r="I773" s="5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49"/>
        <v>43491.25</v>
      </c>
      <c r="O773" s="10">
        <f t="shared" si="50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113.3596256684492</v>
      </c>
      <c r="G774" t="s">
        <v>20</v>
      </c>
      <c r="H774">
        <v>5139</v>
      </c>
      <c r="I774" s="5">
        <f t="shared" si="5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 t="shared" si="49"/>
        <v>43505.25</v>
      </c>
      <c r="O774" s="10">
        <f t="shared" si="50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190.55555555555554</v>
      </c>
      <c r="G775" t="s">
        <v>20</v>
      </c>
      <c r="H775">
        <v>2353</v>
      </c>
      <c r="I775" s="5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 t="shared" si="49"/>
        <v>42838.208333333328</v>
      </c>
      <c r="O775" s="10">
        <f t="shared" si="50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135.5</v>
      </c>
      <c r="G776" t="s">
        <v>20</v>
      </c>
      <c r="H776">
        <v>78</v>
      </c>
      <c r="I776" s="5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f t="shared" si="49"/>
        <v>42513.208333333328</v>
      </c>
      <c r="O776" s="10">
        <f t="shared" si="50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10.297872340425531</v>
      </c>
      <c r="G777" t="s">
        <v>14</v>
      </c>
      <c r="H777">
        <v>10</v>
      </c>
      <c r="I777" s="5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49"/>
        <v>41949.25</v>
      </c>
      <c r="O777" s="10">
        <f t="shared" si="50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65.544223826714799</v>
      </c>
      <c r="G778" t="s">
        <v>14</v>
      </c>
      <c r="H778">
        <v>2201</v>
      </c>
      <c r="I778" s="5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49"/>
        <v>43650.208333333328</v>
      </c>
      <c r="O778" s="10">
        <f t="shared" si="50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49.026652452025587</v>
      </c>
      <c r="G779" t="s">
        <v>14</v>
      </c>
      <c r="H779">
        <v>676</v>
      </c>
      <c r="I779" s="5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49"/>
        <v>40809.208333333336</v>
      </c>
      <c r="O779" s="10">
        <f t="shared" si="50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787.92307692307691</v>
      </c>
      <c r="G780" t="s">
        <v>20</v>
      </c>
      <c r="H780">
        <v>174</v>
      </c>
      <c r="I780" s="5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f t="shared" si="49"/>
        <v>40768.208333333336</v>
      </c>
      <c r="O780" s="10">
        <f t="shared" si="50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80.306347746090154</v>
      </c>
      <c r="G781" t="s">
        <v>14</v>
      </c>
      <c r="H781">
        <v>831</v>
      </c>
      <c r="I781" s="5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49"/>
        <v>42230.208333333328</v>
      </c>
      <c r="O781" s="10">
        <f t="shared" si="50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106.29411764705883</v>
      </c>
      <c r="G782" t="s">
        <v>20</v>
      </c>
      <c r="H782">
        <v>164</v>
      </c>
      <c r="I782" s="5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 t="shared" si="49"/>
        <v>42573.208333333328</v>
      </c>
      <c r="O782" s="10">
        <f t="shared" si="50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50.735632183908038</v>
      </c>
      <c r="G783" t="s">
        <v>74</v>
      </c>
      <c r="H783">
        <v>56</v>
      </c>
      <c r="I783" s="5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49"/>
        <v>40482.208333333336</v>
      </c>
      <c r="O783" s="10">
        <f t="shared" si="50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215.31372549019611</v>
      </c>
      <c r="G784" t="s">
        <v>20</v>
      </c>
      <c r="H784">
        <v>161</v>
      </c>
      <c r="I784" s="5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f t="shared" si="49"/>
        <v>40603.25</v>
      </c>
      <c r="O784" s="10">
        <f t="shared" si="50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141.22972972972974</v>
      </c>
      <c r="G785" t="s">
        <v>20</v>
      </c>
      <c r="H785">
        <v>138</v>
      </c>
      <c r="I785" s="5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 t="shared" si="49"/>
        <v>41625.25</v>
      </c>
      <c r="O785" s="10">
        <f t="shared" si="50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115.33745781777279</v>
      </c>
      <c r="G786" t="s">
        <v>20</v>
      </c>
      <c r="H786">
        <v>3308</v>
      </c>
      <c r="I786" s="5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 t="shared" si="49"/>
        <v>42435.25</v>
      </c>
      <c r="O786" s="10">
        <f t="shared" si="50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193.11940298507463</v>
      </c>
      <c r="G787" t="s">
        <v>20</v>
      </c>
      <c r="H787">
        <v>127</v>
      </c>
      <c r="I787" s="5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 t="shared" si="49"/>
        <v>43582.208333333328</v>
      </c>
      <c r="O787" s="10">
        <f t="shared" si="50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729.73333333333335</v>
      </c>
      <c r="G788" t="s">
        <v>20</v>
      </c>
      <c r="H788">
        <v>207</v>
      </c>
      <c r="I788" s="5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f t="shared" si="49"/>
        <v>43186.208333333328</v>
      </c>
      <c r="O788" s="10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99.66339869281046</v>
      </c>
      <c r="G789" t="s">
        <v>14</v>
      </c>
      <c r="H789">
        <v>859</v>
      </c>
      <c r="I789" s="5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49"/>
        <v>40684.208333333336</v>
      </c>
      <c r="O789" s="10">
        <f t="shared" si="50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88.166666666666671</v>
      </c>
      <c r="G790" t="s">
        <v>47</v>
      </c>
      <c r="H790">
        <v>31</v>
      </c>
      <c r="I790" s="5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49"/>
        <v>41202.208333333336</v>
      </c>
      <c r="O790" s="10">
        <f t="shared" si="50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37.233333333333334</v>
      </c>
      <c r="G791" t="s">
        <v>14</v>
      </c>
      <c r="H791">
        <v>45</v>
      </c>
      <c r="I791" s="5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49"/>
        <v>41786.208333333336</v>
      </c>
      <c r="O791" s="10">
        <f t="shared" si="50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30.540075309306079</v>
      </c>
      <c r="G792" t="s">
        <v>74</v>
      </c>
      <c r="H792">
        <v>1113</v>
      </c>
      <c r="I792" s="5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49"/>
        <v>40223.25</v>
      </c>
      <c r="O792" s="10">
        <f t="shared" si="50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25.714285714285712</v>
      </c>
      <c r="G793" t="s">
        <v>14</v>
      </c>
      <c r="H793">
        <v>6</v>
      </c>
      <c r="I793" s="5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49"/>
        <v>42715.25</v>
      </c>
      <c r="O793" s="10">
        <f t="shared" si="50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34</v>
      </c>
      <c r="G794" t="s">
        <v>14</v>
      </c>
      <c r="H794">
        <v>7</v>
      </c>
      <c r="I794" s="5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49"/>
        <v>41451.208333333336</v>
      </c>
      <c r="O794" s="10">
        <f t="shared" si="50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1185.909090909091</v>
      </c>
      <c r="G795" t="s">
        <v>20</v>
      </c>
      <c r="H795">
        <v>181</v>
      </c>
      <c r="I795" s="5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 t="shared" si="49"/>
        <v>41450.208333333336</v>
      </c>
      <c r="O795" s="10">
        <f t="shared" si="50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125.39393939393939</v>
      </c>
      <c r="G796" t="s">
        <v>20</v>
      </c>
      <c r="H796">
        <v>110</v>
      </c>
      <c r="I796" s="5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 t="shared" si="49"/>
        <v>43091.25</v>
      </c>
      <c r="O796" s="10">
        <f t="shared" si="50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14.394366197183098</v>
      </c>
      <c r="G797" t="s">
        <v>14</v>
      </c>
      <c r="H797">
        <v>31</v>
      </c>
      <c r="I797" s="5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49"/>
        <v>42675.208333333328</v>
      </c>
      <c r="O797" s="10">
        <f t="shared" si="50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54.807692307692314</v>
      </c>
      <c r="G798" t="s">
        <v>14</v>
      </c>
      <c r="H798">
        <v>78</v>
      </c>
      <c r="I798" s="5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49"/>
        <v>41859.208333333336</v>
      </c>
      <c r="O798" s="10">
        <f t="shared" si="50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109.63157894736841</v>
      </c>
      <c r="G799" t="s">
        <v>20</v>
      </c>
      <c r="H799">
        <v>185</v>
      </c>
      <c r="I799" s="5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 t="shared" si="49"/>
        <v>43464.25</v>
      </c>
      <c r="O799" s="10">
        <f t="shared" si="50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188.47058823529412</v>
      </c>
      <c r="G800" t="s">
        <v>20</v>
      </c>
      <c r="H800">
        <v>121</v>
      </c>
      <c r="I800" s="5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 t="shared" si="49"/>
        <v>41060.208333333336</v>
      </c>
      <c r="O800" s="10">
        <f t="shared" si="50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87.008284023668637</v>
      </c>
      <c r="G801" t="s">
        <v>14</v>
      </c>
      <c r="H801">
        <v>1225</v>
      </c>
      <c r="I801" s="5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49"/>
        <v>42399.25</v>
      </c>
      <c r="O801" s="10">
        <f t="shared" si="50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1</v>
      </c>
      <c r="G802" t="s">
        <v>14</v>
      </c>
      <c r="H802">
        <v>1</v>
      </c>
      <c r="I802" s="5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49"/>
        <v>42167.208333333328</v>
      </c>
      <c r="O802" s="10">
        <f t="shared" si="50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202.9130434782609</v>
      </c>
      <c r="G803" t="s">
        <v>20</v>
      </c>
      <c r="H803">
        <v>106</v>
      </c>
      <c r="I803" s="5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f t="shared" si="49"/>
        <v>43830.25</v>
      </c>
      <c r="O803" s="10">
        <f t="shared" si="50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197.03225806451613</v>
      </c>
      <c r="G804" t="s">
        <v>20</v>
      </c>
      <c r="H804">
        <v>142</v>
      </c>
      <c r="I804" s="5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 t="shared" si="49"/>
        <v>43650.208333333328</v>
      </c>
      <c r="O804" s="10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107</v>
      </c>
      <c r="G805" t="s">
        <v>20</v>
      </c>
      <c r="H805">
        <v>233</v>
      </c>
      <c r="I805" s="5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f t="shared" si="49"/>
        <v>43492.25</v>
      </c>
      <c r="O805" s="10">
        <f t="shared" si="50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268.73076923076923</v>
      </c>
      <c r="G806" t="s">
        <v>20</v>
      </c>
      <c r="H806">
        <v>218</v>
      </c>
      <c r="I806" s="5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 t="shared" si="49"/>
        <v>43102.25</v>
      </c>
      <c r="O806" s="10">
        <f t="shared" si="50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50.845360824742272</v>
      </c>
      <c r="G807" t="s">
        <v>14</v>
      </c>
      <c r="H807">
        <v>67</v>
      </c>
      <c r="I807" s="5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49"/>
        <v>41958.25</v>
      </c>
      <c r="O807" s="10">
        <f t="shared" si="50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1180.2857142857142</v>
      </c>
      <c r="G808" t="s">
        <v>20</v>
      </c>
      <c r="H808">
        <v>76</v>
      </c>
      <c r="I808" s="5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f t="shared" si="49"/>
        <v>40973.25</v>
      </c>
      <c r="O808" s="10">
        <f t="shared" si="50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264</v>
      </c>
      <c r="G809" t="s">
        <v>20</v>
      </c>
      <c r="H809">
        <v>43</v>
      </c>
      <c r="I809" s="5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 t="shared" si="49"/>
        <v>43753.208333333328</v>
      </c>
      <c r="O809" s="10">
        <f t="shared" si="50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30.44230769230769</v>
      </c>
      <c r="G810" t="s">
        <v>14</v>
      </c>
      <c r="H810">
        <v>19</v>
      </c>
      <c r="I810" s="5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49"/>
        <v>42507.208333333328</v>
      </c>
      <c r="O810" s="10">
        <f t="shared" si="50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62.880681818181813</v>
      </c>
      <c r="G811" t="s">
        <v>14</v>
      </c>
      <c r="H811">
        <v>2108</v>
      </c>
      <c r="I811" s="5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49"/>
        <v>41135.208333333336</v>
      </c>
      <c r="O811" s="10">
        <f t="shared" si="50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193.125</v>
      </c>
      <c r="G812" t="s">
        <v>20</v>
      </c>
      <c r="H812">
        <v>221</v>
      </c>
      <c r="I812" s="5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 t="shared" si="49"/>
        <v>43067.25</v>
      </c>
      <c r="O812" s="10">
        <f t="shared" si="50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77.102702702702715</v>
      </c>
      <c r="G813" t="s">
        <v>14</v>
      </c>
      <c r="H813">
        <v>679</v>
      </c>
      <c r="I813" s="5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49"/>
        <v>42378.25</v>
      </c>
      <c r="O813" s="10">
        <f t="shared" si="50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225.52763819095478</v>
      </c>
      <c r="G814" t="s">
        <v>20</v>
      </c>
      <c r="H814">
        <v>2805</v>
      </c>
      <c r="I814" s="5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49"/>
        <v>43206.208333333328</v>
      </c>
      <c r="O814" s="10">
        <f t="shared" si="50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239.40625</v>
      </c>
      <c r="G815" t="s">
        <v>20</v>
      </c>
      <c r="H815">
        <v>68</v>
      </c>
      <c r="I815" s="5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f t="shared" si="49"/>
        <v>41148.208333333336</v>
      </c>
      <c r="O815" s="10">
        <f t="shared" si="50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92.1875</v>
      </c>
      <c r="G816" t="s">
        <v>14</v>
      </c>
      <c r="H816">
        <v>36</v>
      </c>
      <c r="I816" s="5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49"/>
        <v>42517.208333333328</v>
      </c>
      <c r="O816" s="10">
        <f t="shared" si="50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130.23333333333335</v>
      </c>
      <c r="G817" t="s">
        <v>20</v>
      </c>
      <c r="H817">
        <v>183</v>
      </c>
      <c r="I817" s="5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49"/>
        <v>43068.25</v>
      </c>
      <c r="O817" s="10">
        <f t="shared" si="50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615.21739130434787</v>
      </c>
      <c r="G818" t="s">
        <v>20</v>
      </c>
      <c r="H818">
        <v>133</v>
      </c>
      <c r="I818" s="5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f t="shared" si="49"/>
        <v>41680.25</v>
      </c>
      <c r="O818" s="10">
        <f t="shared" si="50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368.79532163742692</v>
      </c>
      <c r="G819" t="s">
        <v>20</v>
      </c>
      <c r="H819">
        <v>2489</v>
      </c>
      <c r="I819" s="5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 t="shared" si="49"/>
        <v>43589.208333333328</v>
      </c>
      <c r="O819" s="10">
        <f t="shared" si="50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1094.8571428571429</v>
      </c>
      <c r="G820" t="s">
        <v>20</v>
      </c>
      <c r="H820">
        <v>69</v>
      </c>
      <c r="I820" s="5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 t="shared" si="49"/>
        <v>43486.25</v>
      </c>
      <c r="O820" s="10">
        <f t="shared" si="50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50.662921348314605</v>
      </c>
      <c r="G821" t="s">
        <v>14</v>
      </c>
      <c r="H821">
        <v>47</v>
      </c>
      <c r="I821" s="5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49"/>
        <v>41237.25</v>
      </c>
      <c r="O821" s="10">
        <f t="shared" si="50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800.6</v>
      </c>
      <c r="G822" t="s">
        <v>20</v>
      </c>
      <c r="H822">
        <v>279</v>
      </c>
      <c r="I822" s="5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f t="shared" si="49"/>
        <v>43310.208333333328</v>
      </c>
      <c r="O822" s="10">
        <f t="shared" si="50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291.28571428571428</v>
      </c>
      <c r="G823" t="s">
        <v>20</v>
      </c>
      <c r="H823">
        <v>210</v>
      </c>
      <c r="I823" s="5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 t="shared" si="49"/>
        <v>42794.25</v>
      </c>
      <c r="O823" s="10">
        <f t="shared" si="50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349.9666666666667</v>
      </c>
      <c r="G824" t="s">
        <v>20</v>
      </c>
      <c r="H824">
        <v>2100</v>
      </c>
      <c r="I824" s="5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 t="shared" si="49"/>
        <v>41698.25</v>
      </c>
      <c r="O824" s="10">
        <f t="shared" si="50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357.07317073170731</v>
      </c>
      <c r="G825" t="s">
        <v>20</v>
      </c>
      <c r="H825">
        <v>252</v>
      </c>
      <c r="I825" s="5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 t="shared" si="49"/>
        <v>41892.208333333336</v>
      </c>
      <c r="O825" s="10">
        <f t="shared" si="50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126.48941176470588</v>
      </c>
      <c r="G826" t="s">
        <v>20</v>
      </c>
      <c r="H826">
        <v>1280</v>
      </c>
      <c r="I826" s="5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 t="shared" si="49"/>
        <v>40348.208333333336</v>
      </c>
      <c r="O826" s="10">
        <f t="shared" si="50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387.5</v>
      </c>
      <c r="G827" t="s">
        <v>20</v>
      </c>
      <c r="H827">
        <v>157</v>
      </c>
      <c r="I827" s="5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 t="shared" si="49"/>
        <v>42941.208333333328</v>
      </c>
      <c r="O827" s="10">
        <f t="shared" si="50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457.03571428571428</v>
      </c>
      <c r="G828" t="s">
        <v>20</v>
      </c>
      <c r="H828">
        <v>194</v>
      </c>
      <c r="I828" s="5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 t="shared" si="49"/>
        <v>40525.25</v>
      </c>
      <c r="O828" s="10">
        <f t="shared" si="50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266.69565217391306</v>
      </c>
      <c r="G829" t="s">
        <v>20</v>
      </c>
      <c r="H829">
        <v>82</v>
      </c>
      <c r="I829" s="5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f t="shared" si="49"/>
        <v>40666.208333333336</v>
      </c>
      <c r="O829" s="10">
        <f t="shared" si="50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69</v>
      </c>
      <c r="G830" t="s">
        <v>14</v>
      </c>
      <c r="H830">
        <v>70</v>
      </c>
      <c r="I830" s="5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49"/>
        <v>43340.208333333328</v>
      </c>
      <c r="O830" s="10">
        <f t="shared" si="50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51.34375</v>
      </c>
      <c r="G831" t="s">
        <v>14</v>
      </c>
      <c r="H831">
        <v>154</v>
      </c>
      <c r="I831" s="5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49"/>
        <v>42164.208333333328</v>
      </c>
      <c r="O831" s="10">
        <f t="shared" si="50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</v>
      </c>
      <c r="G832" t="s">
        <v>14</v>
      </c>
      <c r="H832">
        <v>22</v>
      </c>
      <c r="I832" s="5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49"/>
        <v>43103.25</v>
      </c>
      <c r="O832" s="10">
        <f t="shared" si="50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108.97734294541709</v>
      </c>
      <c r="G833" t="s">
        <v>20</v>
      </c>
      <c r="H833">
        <v>4233</v>
      </c>
      <c r="I833" s="5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f t="shared" si="49"/>
        <v>40994.208333333336</v>
      </c>
      <c r="O833" s="10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ref="F834:F897" si="52">(E834/D834)*100</f>
        <v>315.17592592592592</v>
      </c>
      <c r="G834" t="s">
        <v>20</v>
      </c>
      <c r="H834">
        <v>1297</v>
      </c>
      <c r="I834" s="5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 t="shared" ref="N834:N897" si="53">(((L834/60)/60)/24)+DATE(1970,1,1)</f>
        <v>42299.208333333328</v>
      </c>
      <c r="O834" s="10">
        <f t="shared" ref="O834:O897" si="54">(((M834/60)/60)/24)+DATE(1970,1,1)</f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si="52"/>
        <v>157.69117647058823</v>
      </c>
      <c r="G835" t="s">
        <v>20</v>
      </c>
      <c r="H835">
        <v>165</v>
      </c>
      <c r="I835" s="5">
        <f t="shared" ref="I835:I898" si="55">AVERAGE(E835/H835)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 t="shared" si="53"/>
        <v>40588.25</v>
      </c>
      <c r="O835" s="10">
        <f t="shared" si="54"/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153.8082191780822</v>
      </c>
      <c r="G836" t="s">
        <v>20</v>
      </c>
      <c r="H836">
        <v>119</v>
      </c>
      <c r="I836" s="5">
        <f t="shared" si="55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 t="shared" si="53"/>
        <v>41448.208333333336</v>
      </c>
      <c r="O836" s="10">
        <f t="shared" si="54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89.738979118329468</v>
      </c>
      <c r="G837" t="s">
        <v>14</v>
      </c>
      <c r="H837">
        <v>1758</v>
      </c>
      <c r="I837" s="5">
        <f t="shared" si="55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53"/>
        <v>42063.25</v>
      </c>
      <c r="O837" s="10">
        <f t="shared" si="54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75.135802469135797</v>
      </c>
      <c r="G838" t="s">
        <v>14</v>
      </c>
      <c r="H838">
        <v>94</v>
      </c>
      <c r="I838" s="5">
        <f t="shared" si="5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53"/>
        <v>40214.25</v>
      </c>
      <c r="O838" s="10">
        <f t="shared" si="54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852.88135593220341</v>
      </c>
      <c r="G839" t="s">
        <v>20</v>
      </c>
      <c r="H839">
        <v>1797</v>
      </c>
      <c r="I839" s="5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 t="shared" si="53"/>
        <v>40629.208333333336</v>
      </c>
      <c r="O839" s="10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138.90625</v>
      </c>
      <c r="G840" t="s">
        <v>20</v>
      </c>
      <c r="H840">
        <v>261</v>
      </c>
      <c r="I840" s="5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 t="shared" si="53"/>
        <v>43370.208333333328</v>
      </c>
      <c r="O840" s="10">
        <f t="shared" si="54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190.18181818181819</v>
      </c>
      <c r="G841" t="s">
        <v>20</v>
      </c>
      <c r="H841">
        <v>157</v>
      </c>
      <c r="I841" s="5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 t="shared" si="53"/>
        <v>41715.208333333336</v>
      </c>
      <c r="O841" s="10">
        <f t="shared" si="54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100.24333619948409</v>
      </c>
      <c r="G842" t="s">
        <v>20</v>
      </c>
      <c r="H842">
        <v>3533</v>
      </c>
      <c r="I842" s="5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 t="shared" si="53"/>
        <v>41836.208333333336</v>
      </c>
      <c r="O842" s="10">
        <f t="shared" si="54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142.75824175824175</v>
      </c>
      <c r="G843" t="s">
        <v>20</v>
      </c>
      <c r="H843">
        <v>155</v>
      </c>
      <c r="I843" s="5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 t="shared" si="53"/>
        <v>42419.25</v>
      </c>
      <c r="O843" s="10">
        <f t="shared" si="54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563.13333333333333</v>
      </c>
      <c r="G844" t="s">
        <v>20</v>
      </c>
      <c r="H844">
        <v>132</v>
      </c>
      <c r="I844" s="5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 t="shared" si="53"/>
        <v>43266.208333333328</v>
      </c>
      <c r="O844" s="10">
        <f t="shared" si="54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30.715909090909086</v>
      </c>
      <c r="G845" t="s">
        <v>14</v>
      </c>
      <c r="H845">
        <v>33</v>
      </c>
      <c r="I845" s="5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53"/>
        <v>43338.208333333328</v>
      </c>
      <c r="O845" s="10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99.39772727272728</v>
      </c>
      <c r="G846" t="s">
        <v>74</v>
      </c>
      <c r="H846">
        <v>94</v>
      </c>
      <c r="I846" s="5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53"/>
        <v>40930.25</v>
      </c>
      <c r="O846" s="10">
        <f t="shared" si="54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197.54935622317598</v>
      </c>
      <c r="G847" t="s">
        <v>20</v>
      </c>
      <c r="H847">
        <v>1354</v>
      </c>
      <c r="I847" s="5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f t="shared" si="53"/>
        <v>43235.208333333328</v>
      </c>
      <c r="O847" s="10">
        <f t="shared" si="54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508.5</v>
      </c>
      <c r="G848" t="s">
        <v>20</v>
      </c>
      <c r="H848">
        <v>48</v>
      </c>
      <c r="I848" s="5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53"/>
        <v>43302.208333333328</v>
      </c>
      <c r="O848" s="10">
        <f t="shared" si="54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237.74468085106383</v>
      </c>
      <c r="G849" t="s">
        <v>20</v>
      </c>
      <c r="H849">
        <v>110</v>
      </c>
      <c r="I849" s="5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 t="shared" si="53"/>
        <v>43107.25</v>
      </c>
      <c r="O849" s="10">
        <f t="shared" si="54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338.46875</v>
      </c>
      <c r="G850" t="s">
        <v>20</v>
      </c>
      <c r="H850">
        <v>172</v>
      </c>
      <c r="I850" s="5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 t="shared" si="53"/>
        <v>40341.208333333336</v>
      </c>
      <c r="O850" s="10">
        <f t="shared" si="54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133.08955223880596</v>
      </c>
      <c r="G851" t="s">
        <v>20</v>
      </c>
      <c r="H851">
        <v>307</v>
      </c>
      <c r="I851" s="5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 t="shared" si="53"/>
        <v>40948.25</v>
      </c>
      <c r="O851" s="10">
        <f t="shared" si="54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1</v>
      </c>
      <c r="G852" t="s">
        <v>14</v>
      </c>
      <c r="H852">
        <v>1</v>
      </c>
      <c r="I852" s="5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53"/>
        <v>40866.25</v>
      </c>
      <c r="O852" s="10">
        <f t="shared" si="54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207.79999999999998</v>
      </c>
      <c r="G853" t="s">
        <v>20</v>
      </c>
      <c r="H853">
        <v>160</v>
      </c>
      <c r="I853" s="5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 t="shared" si="53"/>
        <v>41031.208333333336</v>
      </c>
      <c r="O853" s="10">
        <f t="shared" si="54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51.122448979591837</v>
      </c>
      <c r="G854" t="s">
        <v>14</v>
      </c>
      <c r="H854">
        <v>31</v>
      </c>
      <c r="I854" s="5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53"/>
        <v>40740.208333333336</v>
      </c>
      <c r="O854" s="10">
        <f t="shared" si="54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652.05847953216369</v>
      </c>
      <c r="G855" t="s">
        <v>20</v>
      </c>
      <c r="H855">
        <v>1467</v>
      </c>
      <c r="I855" s="5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53"/>
        <v>40714.208333333336</v>
      </c>
      <c r="O855" s="10">
        <f t="shared" si="54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113.63099415204678</v>
      </c>
      <c r="G856" t="s">
        <v>20</v>
      </c>
      <c r="H856">
        <v>2662</v>
      </c>
      <c r="I856" s="5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53"/>
        <v>43787.25</v>
      </c>
      <c r="O856" s="10">
        <f t="shared" si="54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102.37606837606839</v>
      </c>
      <c r="G857" t="s">
        <v>20</v>
      </c>
      <c r="H857">
        <v>452</v>
      </c>
      <c r="I857" s="5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 t="shared" si="53"/>
        <v>40712.208333333336</v>
      </c>
      <c r="O857" s="10">
        <f t="shared" si="54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356.58333333333331</v>
      </c>
      <c r="G858" t="s">
        <v>20</v>
      </c>
      <c r="H858">
        <v>158</v>
      </c>
      <c r="I858" s="5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 t="shared" si="53"/>
        <v>41023.208333333336</v>
      </c>
      <c r="O858" s="10">
        <f t="shared" si="54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139.86792452830187</v>
      </c>
      <c r="G859" t="s">
        <v>20</v>
      </c>
      <c r="H859">
        <v>225</v>
      </c>
      <c r="I859" s="5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f t="shared" si="53"/>
        <v>40944.25</v>
      </c>
      <c r="O859" s="10">
        <f t="shared" si="54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69.45</v>
      </c>
      <c r="G860" t="s">
        <v>14</v>
      </c>
      <c r="H860">
        <v>35</v>
      </c>
      <c r="I860" s="5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53"/>
        <v>43211.208333333328</v>
      </c>
      <c r="O860" s="10">
        <f t="shared" si="54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35.534246575342465</v>
      </c>
      <c r="G861" t="s">
        <v>14</v>
      </c>
      <c r="H861">
        <v>63</v>
      </c>
      <c r="I861" s="5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53"/>
        <v>41334.25</v>
      </c>
      <c r="O861" s="10">
        <f t="shared" si="54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251.65</v>
      </c>
      <c r="G862" t="s">
        <v>20</v>
      </c>
      <c r="H862">
        <v>65</v>
      </c>
      <c r="I862" s="5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 t="shared" si="53"/>
        <v>43515.25</v>
      </c>
      <c r="O862" s="10">
        <f t="shared" si="54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105.87500000000001</v>
      </c>
      <c r="G863" t="s">
        <v>20</v>
      </c>
      <c r="H863">
        <v>163</v>
      </c>
      <c r="I863" s="5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 t="shared" si="53"/>
        <v>40258.208333333336</v>
      </c>
      <c r="O863" s="10">
        <f t="shared" si="54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187.42857142857144</v>
      </c>
      <c r="G864" t="s">
        <v>20</v>
      </c>
      <c r="H864">
        <v>85</v>
      </c>
      <c r="I864" s="5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f t="shared" si="53"/>
        <v>40756.208333333336</v>
      </c>
      <c r="O864" s="10">
        <f t="shared" si="54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386.78571428571428</v>
      </c>
      <c r="G865" t="s">
        <v>20</v>
      </c>
      <c r="H865">
        <v>217</v>
      </c>
      <c r="I865" s="5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f t="shared" si="53"/>
        <v>42172.208333333328</v>
      </c>
      <c r="O865" s="10">
        <f t="shared" si="54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347.07142857142856</v>
      </c>
      <c r="G866" t="s">
        <v>20</v>
      </c>
      <c r="H866">
        <v>150</v>
      </c>
      <c r="I866" s="5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 t="shared" si="53"/>
        <v>42601.208333333328</v>
      </c>
      <c r="O866" s="10">
        <f t="shared" si="54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185.82098765432099</v>
      </c>
      <c r="G867" t="s">
        <v>20</v>
      </c>
      <c r="H867">
        <v>3272</v>
      </c>
      <c r="I867" s="5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 t="shared" si="53"/>
        <v>41897.208333333336</v>
      </c>
      <c r="O867" s="10">
        <f t="shared" si="54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43.241247264770237</v>
      </c>
      <c r="G868" t="s">
        <v>74</v>
      </c>
      <c r="H868">
        <v>898</v>
      </c>
      <c r="I868" s="5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53"/>
        <v>40671.208333333336</v>
      </c>
      <c r="O868" s="10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162.4375</v>
      </c>
      <c r="G869" t="s">
        <v>20</v>
      </c>
      <c r="H869">
        <v>300</v>
      </c>
      <c r="I869" s="5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 t="shared" si="53"/>
        <v>43382.208333333328</v>
      </c>
      <c r="O869" s="10">
        <f t="shared" si="54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184.84285714285716</v>
      </c>
      <c r="G870" t="s">
        <v>20</v>
      </c>
      <c r="H870">
        <v>126</v>
      </c>
      <c r="I870" s="5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 t="shared" si="53"/>
        <v>41559.208333333336</v>
      </c>
      <c r="O870" s="10">
        <f t="shared" si="54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23.703520691785052</v>
      </c>
      <c r="G871" t="s">
        <v>14</v>
      </c>
      <c r="H871">
        <v>526</v>
      </c>
      <c r="I871" s="5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53"/>
        <v>40350.208333333336</v>
      </c>
      <c r="O871" s="10">
        <f t="shared" si="54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89.870129870129873</v>
      </c>
      <c r="G872" t="s">
        <v>14</v>
      </c>
      <c r="H872">
        <v>121</v>
      </c>
      <c r="I872" s="5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53"/>
        <v>42240.208333333328</v>
      </c>
      <c r="O872" s="10">
        <f t="shared" si="54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272.6041958041958</v>
      </c>
      <c r="G873" t="s">
        <v>20</v>
      </c>
      <c r="H873">
        <v>2320</v>
      </c>
      <c r="I873" s="5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 t="shared" si="53"/>
        <v>43040.208333333328</v>
      </c>
      <c r="O873" s="10">
        <f t="shared" si="54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170.04255319148936</v>
      </c>
      <c r="G874" t="s">
        <v>20</v>
      </c>
      <c r="H874">
        <v>81</v>
      </c>
      <c r="I874" s="5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f t="shared" si="53"/>
        <v>43346.208333333328</v>
      </c>
      <c r="O874" s="10">
        <f t="shared" si="54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188.28503562945369</v>
      </c>
      <c r="G875" t="s">
        <v>20</v>
      </c>
      <c r="H875">
        <v>1887</v>
      </c>
      <c r="I875" s="5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f t="shared" si="53"/>
        <v>41647.25</v>
      </c>
      <c r="O875" s="10">
        <f t="shared" si="54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346.93532338308455</v>
      </c>
      <c r="G876" t="s">
        <v>20</v>
      </c>
      <c r="H876">
        <v>4358</v>
      </c>
      <c r="I876" s="5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f t="shared" si="53"/>
        <v>40291.208333333336</v>
      </c>
      <c r="O876" s="10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69.177215189873422</v>
      </c>
      <c r="G877" t="s">
        <v>14</v>
      </c>
      <c r="H877">
        <v>67</v>
      </c>
      <c r="I877" s="5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53"/>
        <v>40556.25</v>
      </c>
      <c r="O877" s="10">
        <f t="shared" si="54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25.433734939759034</v>
      </c>
      <c r="G878" t="s">
        <v>14</v>
      </c>
      <c r="H878">
        <v>57</v>
      </c>
      <c r="I878" s="5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53"/>
        <v>43624.208333333328</v>
      </c>
      <c r="O878" s="10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77.400977995110026</v>
      </c>
      <c r="G879" t="s">
        <v>14</v>
      </c>
      <c r="H879">
        <v>1229</v>
      </c>
      <c r="I879" s="5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53"/>
        <v>42577.208333333328</v>
      </c>
      <c r="O879" s="10">
        <f t="shared" si="54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37.481481481481481</v>
      </c>
      <c r="G880" t="s">
        <v>14</v>
      </c>
      <c r="H880">
        <v>12</v>
      </c>
      <c r="I880" s="5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53"/>
        <v>43845.25</v>
      </c>
      <c r="O880" s="10">
        <f t="shared" si="54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543.79999999999995</v>
      </c>
      <c r="G881" t="s">
        <v>20</v>
      </c>
      <c r="H881">
        <v>53</v>
      </c>
      <c r="I881" s="5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 t="shared" si="53"/>
        <v>42788.25</v>
      </c>
      <c r="O881" s="10">
        <f t="shared" si="54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228.52189349112427</v>
      </c>
      <c r="G882" t="s">
        <v>20</v>
      </c>
      <c r="H882">
        <v>2414</v>
      </c>
      <c r="I882" s="5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 t="shared" si="53"/>
        <v>43667.208333333328</v>
      </c>
      <c r="O882" s="10">
        <f t="shared" si="54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38.948339483394832</v>
      </c>
      <c r="G883" t="s">
        <v>14</v>
      </c>
      <c r="H883">
        <v>452</v>
      </c>
      <c r="I883" s="5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53"/>
        <v>42194.208333333328</v>
      </c>
      <c r="O883" s="10">
        <f t="shared" si="54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370</v>
      </c>
      <c r="G884" t="s">
        <v>20</v>
      </c>
      <c r="H884">
        <v>80</v>
      </c>
      <c r="I884" s="5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 t="shared" si="53"/>
        <v>42025.25</v>
      </c>
      <c r="O884" s="10">
        <f t="shared" si="54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237.91176470588232</v>
      </c>
      <c r="G885" t="s">
        <v>20</v>
      </c>
      <c r="H885">
        <v>193</v>
      </c>
      <c r="I885" s="5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f t="shared" si="53"/>
        <v>40323.208333333336</v>
      </c>
      <c r="O885" s="10">
        <f t="shared" si="54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64.036299765807954</v>
      </c>
      <c r="G886" t="s">
        <v>14</v>
      </c>
      <c r="H886">
        <v>1886</v>
      </c>
      <c r="I886" s="5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53"/>
        <v>41763.208333333336</v>
      </c>
      <c r="O886" s="10">
        <f t="shared" si="54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118.27777777777777</v>
      </c>
      <c r="G887" t="s">
        <v>20</v>
      </c>
      <c r="H887">
        <v>52</v>
      </c>
      <c r="I887" s="5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 t="shared" si="53"/>
        <v>40335.208333333336</v>
      </c>
      <c r="O887" s="10">
        <f t="shared" si="54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84.824037184594957</v>
      </c>
      <c r="G888" t="s">
        <v>14</v>
      </c>
      <c r="H888">
        <v>1825</v>
      </c>
      <c r="I888" s="5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53"/>
        <v>40416.208333333336</v>
      </c>
      <c r="O888" s="10">
        <f t="shared" si="54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29.346153846153843</v>
      </c>
      <c r="G889" t="s">
        <v>14</v>
      </c>
      <c r="H889">
        <v>31</v>
      </c>
      <c r="I889" s="5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53"/>
        <v>42202.208333333328</v>
      </c>
      <c r="O889" s="10">
        <f t="shared" si="54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209.89655172413794</v>
      </c>
      <c r="G890" t="s">
        <v>20</v>
      </c>
      <c r="H890">
        <v>290</v>
      </c>
      <c r="I890" s="5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 t="shared" si="53"/>
        <v>42836.208333333328</v>
      </c>
      <c r="O890" s="10">
        <f t="shared" si="54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169.78571428571431</v>
      </c>
      <c r="G891" t="s">
        <v>20</v>
      </c>
      <c r="H891">
        <v>122</v>
      </c>
      <c r="I891" s="5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f t="shared" si="53"/>
        <v>41710.208333333336</v>
      </c>
      <c r="O891" s="10">
        <f t="shared" si="54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115.95907738095239</v>
      </c>
      <c r="G892" t="s">
        <v>20</v>
      </c>
      <c r="H892">
        <v>1470</v>
      </c>
      <c r="I892" s="5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f t="shared" si="53"/>
        <v>43640.208333333328</v>
      </c>
      <c r="O892" s="10">
        <f t="shared" si="54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258.59999999999997</v>
      </c>
      <c r="G893" t="s">
        <v>20</v>
      </c>
      <c r="H893">
        <v>165</v>
      </c>
      <c r="I893" s="5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53"/>
        <v>40880.25</v>
      </c>
      <c r="O893" s="10">
        <f t="shared" si="54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230.58333333333331</v>
      </c>
      <c r="G894" t="s">
        <v>20</v>
      </c>
      <c r="H894">
        <v>182</v>
      </c>
      <c r="I894" s="5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 t="shared" si="53"/>
        <v>40319.208333333336</v>
      </c>
      <c r="O894" s="10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128.21428571428572</v>
      </c>
      <c r="G895" t="s">
        <v>20</v>
      </c>
      <c r="H895">
        <v>199</v>
      </c>
      <c r="I895" s="5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 t="shared" si="53"/>
        <v>42170.208333333328</v>
      </c>
      <c r="O895" s="10">
        <f t="shared" si="54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188.70588235294116</v>
      </c>
      <c r="G896" t="s">
        <v>20</v>
      </c>
      <c r="H896">
        <v>56</v>
      </c>
      <c r="I896" s="5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 t="shared" si="53"/>
        <v>41466.208333333336</v>
      </c>
      <c r="O896" s="10">
        <f t="shared" si="54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6.9511889862327907</v>
      </c>
      <c r="G897" t="s">
        <v>14</v>
      </c>
      <c r="H897">
        <v>107</v>
      </c>
      <c r="I897" s="5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53"/>
        <v>43134.25</v>
      </c>
      <c r="O897" s="10">
        <f t="shared" si="54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ref="F898:F961" si="56">(E898/D898)*100</f>
        <v>774.43434343434342</v>
      </c>
      <c r="G898" t="s">
        <v>20</v>
      </c>
      <c r="H898">
        <v>1460</v>
      </c>
      <c r="I898" s="5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 t="shared" ref="N898:N961" si="57">(((L898/60)/60)/24)+DATE(1970,1,1)</f>
        <v>40738.208333333336</v>
      </c>
      <c r="O898" s="10">
        <f t="shared" ref="O898:O961" si="58">(((M898/60)/60)/24)+DATE(1970,1,1)</f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si="56"/>
        <v>27.693181818181817</v>
      </c>
      <c r="G899" t="s">
        <v>14</v>
      </c>
      <c r="H899">
        <v>27</v>
      </c>
      <c r="I899" s="5">
        <f t="shared" ref="I899:I962" si="59">AVERAGE(E899/H899)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si="57"/>
        <v>43583.208333333328</v>
      </c>
      <c r="O899" s="10">
        <f t="shared" si="58"/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52.479620323841424</v>
      </c>
      <c r="G900" t="s">
        <v>14</v>
      </c>
      <c r="H900">
        <v>1221</v>
      </c>
      <c r="I900" s="5">
        <f t="shared" si="59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si="57"/>
        <v>43815.25</v>
      </c>
      <c r="O900" s="10">
        <f t="shared" si="58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407.09677419354841</v>
      </c>
      <c r="G901" t="s">
        <v>20</v>
      </c>
      <c r="H901">
        <v>123</v>
      </c>
      <c r="I901" s="5">
        <f t="shared" si="5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f t="shared" si="57"/>
        <v>41554.208333333336</v>
      </c>
      <c r="O901" s="10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2</v>
      </c>
      <c r="G902" t="s">
        <v>14</v>
      </c>
      <c r="H902">
        <v>1</v>
      </c>
      <c r="I902" s="5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57"/>
        <v>41901.208333333336</v>
      </c>
      <c r="O902" s="10">
        <f t="shared" si="58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156.17857142857144</v>
      </c>
      <c r="G903" t="s">
        <v>20</v>
      </c>
      <c r="H903">
        <v>159</v>
      </c>
      <c r="I903" s="5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f t="shared" si="57"/>
        <v>43298.208333333328</v>
      </c>
      <c r="O903" s="10">
        <f t="shared" si="58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252.42857142857144</v>
      </c>
      <c r="G904" t="s">
        <v>20</v>
      </c>
      <c r="H904">
        <v>110</v>
      </c>
      <c r="I904" s="5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 t="shared" si="57"/>
        <v>42399.25</v>
      </c>
      <c r="O904" s="10">
        <f t="shared" si="58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</v>
      </c>
      <c r="G905" t="s">
        <v>47</v>
      </c>
      <c r="H905">
        <v>14</v>
      </c>
      <c r="I905" s="5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57"/>
        <v>41034.208333333336</v>
      </c>
      <c r="O905" s="10">
        <f t="shared" si="58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12.230769230769232</v>
      </c>
      <c r="G906" t="s">
        <v>14</v>
      </c>
      <c r="H906">
        <v>16</v>
      </c>
      <c r="I906" s="5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57"/>
        <v>41186.208333333336</v>
      </c>
      <c r="O906" s="10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163.98734177215189</v>
      </c>
      <c r="G907" t="s">
        <v>20</v>
      </c>
      <c r="H907">
        <v>236</v>
      </c>
      <c r="I907" s="5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f t="shared" si="57"/>
        <v>41536.208333333336</v>
      </c>
      <c r="O907" s="10">
        <f t="shared" si="58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162.98181818181817</v>
      </c>
      <c r="G908" t="s">
        <v>20</v>
      </c>
      <c r="H908">
        <v>191</v>
      </c>
      <c r="I908" s="5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f t="shared" si="57"/>
        <v>42868.208333333328</v>
      </c>
      <c r="O908" s="10">
        <f t="shared" si="58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20.252747252747252</v>
      </c>
      <c r="G909" t="s">
        <v>14</v>
      </c>
      <c r="H909">
        <v>41</v>
      </c>
      <c r="I909" s="5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57"/>
        <v>40660.208333333336</v>
      </c>
      <c r="O909" s="10">
        <f t="shared" si="58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319.24083769633506</v>
      </c>
      <c r="G910" t="s">
        <v>20</v>
      </c>
      <c r="H910">
        <v>3934</v>
      </c>
      <c r="I910" s="5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f t="shared" si="57"/>
        <v>41031.208333333336</v>
      </c>
      <c r="O910" s="10">
        <f t="shared" si="58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478.94444444444446</v>
      </c>
      <c r="G911" t="s">
        <v>20</v>
      </c>
      <c r="H911">
        <v>80</v>
      </c>
      <c r="I911" s="5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57"/>
        <v>43255.208333333328</v>
      </c>
      <c r="O911" s="10">
        <f t="shared" si="58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19.556634304207122</v>
      </c>
      <c r="G912" t="s">
        <v>74</v>
      </c>
      <c r="H912">
        <v>296</v>
      </c>
      <c r="I912" s="5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57"/>
        <v>42026.25</v>
      </c>
      <c r="O912" s="10">
        <f t="shared" si="58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198.94827586206895</v>
      </c>
      <c r="G913" t="s">
        <v>20</v>
      </c>
      <c r="H913">
        <v>462</v>
      </c>
      <c r="I913" s="5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f t="shared" si="57"/>
        <v>43717.208333333328</v>
      </c>
      <c r="O913" s="10">
        <f t="shared" si="58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795</v>
      </c>
      <c r="G914" t="s">
        <v>20</v>
      </c>
      <c r="H914">
        <v>179</v>
      </c>
      <c r="I914" s="5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 t="shared" si="57"/>
        <v>41157.208333333336</v>
      </c>
      <c r="O914" s="10">
        <f t="shared" si="58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50.621082621082621</v>
      </c>
      <c r="G915" t="s">
        <v>14</v>
      </c>
      <c r="H915">
        <v>523</v>
      </c>
      <c r="I915" s="5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57"/>
        <v>43597.208333333328</v>
      </c>
      <c r="O915" s="10">
        <f t="shared" si="58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57.4375</v>
      </c>
      <c r="G916" t="s">
        <v>14</v>
      </c>
      <c r="H916">
        <v>141</v>
      </c>
      <c r="I916" s="5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57"/>
        <v>41490.208333333336</v>
      </c>
      <c r="O916" s="10">
        <f t="shared" si="58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155.62827640984909</v>
      </c>
      <c r="G917" t="s">
        <v>20</v>
      </c>
      <c r="H917">
        <v>1866</v>
      </c>
      <c r="I917" s="5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 t="shared" si="57"/>
        <v>42976.208333333328</v>
      </c>
      <c r="O917" s="10">
        <f t="shared" si="58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36.297297297297298</v>
      </c>
      <c r="G918" t="s">
        <v>14</v>
      </c>
      <c r="H918">
        <v>52</v>
      </c>
      <c r="I918" s="5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57"/>
        <v>41991.25</v>
      </c>
      <c r="O918" s="10">
        <f t="shared" si="58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58.25</v>
      </c>
      <c r="G919" t="s">
        <v>47</v>
      </c>
      <c r="H919">
        <v>27</v>
      </c>
      <c r="I919" s="5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57"/>
        <v>40722.208333333336</v>
      </c>
      <c r="O919" s="10">
        <f t="shared" si="58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237.39473684210526</v>
      </c>
      <c r="G920" t="s">
        <v>20</v>
      </c>
      <c r="H920">
        <v>156</v>
      </c>
      <c r="I920" s="5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f t="shared" si="57"/>
        <v>41117.208333333336</v>
      </c>
      <c r="O920" s="10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58.75</v>
      </c>
      <c r="G921" t="s">
        <v>14</v>
      </c>
      <c r="H921">
        <v>225</v>
      </c>
      <c r="I921" s="5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57"/>
        <v>43022.208333333328</v>
      </c>
      <c r="O921" s="10">
        <f t="shared" si="58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182.56603773584905</v>
      </c>
      <c r="G922" t="s">
        <v>20</v>
      </c>
      <c r="H922">
        <v>255</v>
      </c>
      <c r="I922" s="5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 t="shared" si="57"/>
        <v>43503.25</v>
      </c>
      <c r="O922" s="10">
        <f t="shared" si="58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0.75436408977556113</v>
      </c>
      <c r="G923" t="s">
        <v>14</v>
      </c>
      <c r="H923">
        <v>38</v>
      </c>
      <c r="I923" s="5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57"/>
        <v>40951.25</v>
      </c>
      <c r="O923" s="10">
        <f t="shared" si="58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175.95330739299609</v>
      </c>
      <c r="G924" t="s">
        <v>20</v>
      </c>
      <c r="H924">
        <v>2261</v>
      </c>
      <c r="I924" s="5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 t="shared" si="57"/>
        <v>43443.25</v>
      </c>
      <c r="O924" s="10">
        <f t="shared" si="58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237.88235294117646</v>
      </c>
      <c r="G925" t="s">
        <v>20</v>
      </c>
      <c r="H925">
        <v>40</v>
      </c>
      <c r="I925" s="5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 t="shared" si="57"/>
        <v>40373.208333333336</v>
      </c>
      <c r="O925" s="10">
        <f t="shared" si="58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488.05076142131981</v>
      </c>
      <c r="G926" t="s">
        <v>20</v>
      </c>
      <c r="H926">
        <v>2289</v>
      </c>
      <c r="I926" s="5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f t="shared" si="57"/>
        <v>43769.208333333328</v>
      </c>
      <c r="O926" s="10">
        <f t="shared" si="58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224.06666666666669</v>
      </c>
      <c r="G927" t="s">
        <v>20</v>
      </c>
      <c r="H927">
        <v>65</v>
      </c>
      <c r="I927" s="5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f t="shared" si="57"/>
        <v>43000.208333333328</v>
      </c>
      <c r="O927" s="10">
        <f t="shared" si="58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18.126436781609197</v>
      </c>
      <c r="G928" t="s">
        <v>14</v>
      </c>
      <c r="H928">
        <v>15</v>
      </c>
      <c r="I928" s="5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57"/>
        <v>42502.208333333328</v>
      </c>
      <c r="O928" s="10">
        <f t="shared" si="58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45.847222222222221</v>
      </c>
      <c r="G929" t="s">
        <v>14</v>
      </c>
      <c r="H929">
        <v>37</v>
      </c>
      <c r="I929" s="5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57"/>
        <v>41102.208333333336</v>
      </c>
      <c r="O929" s="10">
        <f t="shared" si="58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117.31541218637993</v>
      </c>
      <c r="G930" t="s">
        <v>20</v>
      </c>
      <c r="H930">
        <v>3777</v>
      </c>
      <c r="I930" s="5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 t="shared" si="57"/>
        <v>41637.25</v>
      </c>
      <c r="O930" s="10">
        <f t="shared" si="58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217.30909090909088</v>
      </c>
      <c r="G931" t="s">
        <v>20</v>
      </c>
      <c r="H931">
        <v>184</v>
      </c>
      <c r="I931" s="5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f t="shared" si="57"/>
        <v>42858.208333333328</v>
      </c>
      <c r="O931" s="10">
        <f t="shared" si="58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112.28571428571428</v>
      </c>
      <c r="G932" t="s">
        <v>20</v>
      </c>
      <c r="H932">
        <v>85</v>
      </c>
      <c r="I932" s="5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f t="shared" si="57"/>
        <v>42060.25</v>
      </c>
      <c r="O932" s="10">
        <f t="shared" si="58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72.51898734177216</v>
      </c>
      <c r="G933" t="s">
        <v>14</v>
      </c>
      <c r="H933">
        <v>112</v>
      </c>
      <c r="I933" s="5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57"/>
        <v>41818.208333333336</v>
      </c>
      <c r="O933" s="10">
        <f t="shared" si="58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212.30434782608697</v>
      </c>
      <c r="G934" t="s">
        <v>20</v>
      </c>
      <c r="H934">
        <v>144</v>
      </c>
      <c r="I934" s="5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 t="shared" si="57"/>
        <v>41709.208333333336</v>
      </c>
      <c r="O934" s="10">
        <f t="shared" si="58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239.74657534246577</v>
      </c>
      <c r="G935" t="s">
        <v>20</v>
      </c>
      <c r="H935">
        <v>1902</v>
      </c>
      <c r="I935" s="5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f t="shared" si="57"/>
        <v>41372.208333333336</v>
      </c>
      <c r="O935" s="10">
        <f t="shared" si="58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181.93548387096774</v>
      </c>
      <c r="G936" t="s">
        <v>20</v>
      </c>
      <c r="H936">
        <v>105</v>
      </c>
      <c r="I936" s="5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 t="shared" si="57"/>
        <v>42422.25</v>
      </c>
      <c r="O936" s="10">
        <f t="shared" si="58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164.13114754098362</v>
      </c>
      <c r="G937" t="s">
        <v>20</v>
      </c>
      <c r="H937">
        <v>132</v>
      </c>
      <c r="I937" s="5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f t="shared" si="57"/>
        <v>42209.208333333328</v>
      </c>
      <c r="O937" s="10">
        <f t="shared" si="58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1.6375968992248062</v>
      </c>
      <c r="G938" t="s">
        <v>14</v>
      </c>
      <c r="H938">
        <v>21</v>
      </c>
      <c r="I938" s="5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57"/>
        <v>43668.208333333328</v>
      </c>
      <c r="O938" s="10">
        <f t="shared" si="58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49.64385964912281</v>
      </c>
      <c r="G939" t="s">
        <v>74</v>
      </c>
      <c r="H939">
        <v>976</v>
      </c>
      <c r="I939" s="5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57"/>
        <v>42334.25</v>
      </c>
      <c r="O939" s="10">
        <f t="shared" si="58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109.70652173913042</v>
      </c>
      <c r="G940" t="s">
        <v>20</v>
      </c>
      <c r="H940">
        <v>96</v>
      </c>
      <c r="I940" s="5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f t="shared" si="57"/>
        <v>43263.208333333328</v>
      </c>
      <c r="O940" s="10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49.217948717948715</v>
      </c>
      <c r="G941" t="s">
        <v>14</v>
      </c>
      <c r="H941">
        <v>67</v>
      </c>
      <c r="I941" s="5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57"/>
        <v>40670.208333333336</v>
      </c>
      <c r="O941" s="10">
        <f t="shared" si="58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62.232323232323225</v>
      </c>
      <c r="G942" t="s">
        <v>47</v>
      </c>
      <c r="H942">
        <v>66</v>
      </c>
      <c r="I942" s="5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57"/>
        <v>41244.25</v>
      </c>
      <c r="O942" s="10">
        <f t="shared" si="58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13.05813953488372</v>
      </c>
      <c r="G943" t="s">
        <v>14</v>
      </c>
      <c r="H943">
        <v>78</v>
      </c>
      <c r="I943" s="5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57"/>
        <v>40552.25</v>
      </c>
      <c r="O943" s="10">
        <f t="shared" si="58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64.635416666666671</v>
      </c>
      <c r="G944" t="s">
        <v>14</v>
      </c>
      <c r="H944">
        <v>67</v>
      </c>
      <c r="I944" s="5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57"/>
        <v>40568.25</v>
      </c>
      <c r="O944" s="10">
        <f t="shared" si="58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159.58666666666667</v>
      </c>
      <c r="G945" t="s">
        <v>20</v>
      </c>
      <c r="H945">
        <v>114</v>
      </c>
      <c r="I945" s="5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 t="shared" si="57"/>
        <v>41906.208333333336</v>
      </c>
      <c r="O945" s="10">
        <f t="shared" si="58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81.42</v>
      </c>
      <c r="G946" t="s">
        <v>14</v>
      </c>
      <c r="H946">
        <v>263</v>
      </c>
      <c r="I946" s="5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57"/>
        <v>42776.25</v>
      </c>
      <c r="O946" s="10">
        <f t="shared" si="58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32.444767441860463</v>
      </c>
      <c r="G947" t="s">
        <v>14</v>
      </c>
      <c r="H947">
        <v>1691</v>
      </c>
      <c r="I947" s="5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57"/>
        <v>41004.208333333336</v>
      </c>
      <c r="O947" s="10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</v>
      </c>
      <c r="G948" t="s">
        <v>14</v>
      </c>
      <c r="H948">
        <v>181</v>
      </c>
      <c r="I948" s="5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57"/>
        <v>40710.208333333336</v>
      </c>
      <c r="O948" s="10">
        <f t="shared" si="58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26.694444444444443</v>
      </c>
      <c r="G949" t="s">
        <v>14</v>
      </c>
      <c r="H949">
        <v>13</v>
      </c>
      <c r="I949" s="5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57"/>
        <v>41908.208333333336</v>
      </c>
      <c r="O949" s="10">
        <f t="shared" si="58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62.957446808510639</v>
      </c>
      <c r="G950" t="s">
        <v>74</v>
      </c>
      <c r="H950">
        <v>160</v>
      </c>
      <c r="I950" s="5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57"/>
        <v>41985.25</v>
      </c>
      <c r="O950" s="10">
        <f t="shared" si="58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161.35593220338984</v>
      </c>
      <c r="G951" t="s">
        <v>20</v>
      </c>
      <c r="H951">
        <v>203</v>
      </c>
      <c r="I951" s="5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f t="shared" si="57"/>
        <v>42112.208333333328</v>
      </c>
      <c r="O951" s="10">
        <f t="shared" si="58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5</v>
      </c>
      <c r="G952" t="s">
        <v>14</v>
      </c>
      <c r="H952">
        <v>1</v>
      </c>
      <c r="I952" s="5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57"/>
        <v>43571.208333333328</v>
      </c>
      <c r="O952" s="10">
        <f t="shared" si="58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1096.9379310344827</v>
      </c>
      <c r="G953" t="s">
        <v>20</v>
      </c>
      <c r="H953">
        <v>1559</v>
      </c>
      <c r="I953" s="5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 t="shared" si="57"/>
        <v>42730.25</v>
      </c>
      <c r="O953" s="10">
        <f t="shared" si="58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70.094158075601371</v>
      </c>
      <c r="G954" t="s">
        <v>74</v>
      </c>
      <c r="H954">
        <v>2266</v>
      </c>
      <c r="I954" s="5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57"/>
        <v>42591.208333333328</v>
      </c>
      <c r="O954" s="10">
        <f t="shared" si="58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60</v>
      </c>
      <c r="G955" t="s">
        <v>14</v>
      </c>
      <c r="H955">
        <v>21</v>
      </c>
      <c r="I955" s="5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57"/>
        <v>42358.25</v>
      </c>
      <c r="O955" s="10">
        <f t="shared" si="58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367.0985915492958</v>
      </c>
      <c r="G956" t="s">
        <v>20</v>
      </c>
      <c r="H956">
        <v>1548</v>
      </c>
      <c r="I956" s="5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f t="shared" si="57"/>
        <v>41174.208333333336</v>
      </c>
      <c r="O956" s="10">
        <f t="shared" si="58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1109</v>
      </c>
      <c r="G957" t="s">
        <v>20</v>
      </c>
      <c r="H957">
        <v>80</v>
      </c>
      <c r="I957" s="5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 t="shared" si="57"/>
        <v>41238.25</v>
      </c>
      <c r="O957" s="10">
        <f t="shared" si="58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19.028784648187631</v>
      </c>
      <c r="G958" t="s">
        <v>14</v>
      </c>
      <c r="H958">
        <v>830</v>
      </c>
      <c r="I958" s="5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57"/>
        <v>42360.25</v>
      </c>
      <c r="O958" s="10">
        <f t="shared" si="58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126.87755102040816</v>
      </c>
      <c r="G959" t="s">
        <v>20</v>
      </c>
      <c r="H959">
        <v>131</v>
      </c>
      <c r="I959" s="5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f t="shared" si="57"/>
        <v>40955.25</v>
      </c>
      <c r="O959" s="10">
        <f t="shared" si="58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734.63636363636363</v>
      </c>
      <c r="G960" t="s">
        <v>20</v>
      </c>
      <c r="H960">
        <v>112</v>
      </c>
      <c r="I960" s="5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f t="shared" si="57"/>
        <v>40350.208333333336</v>
      </c>
      <c r="O960" s="10">
        <f t="shared" si="58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4.5731034482758623</v>
      </c>
      <c r="G961" t="s">
        <v>14</v>
      </c>
      <c r="H961">
        <v>130</v>
      </c>
      <c r="I961" s="5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57"/>
        <v>40357.208333333336</v>
      </c>
      <c r="O961" s="10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ref="F962:F1025" si="60">(E962/D962)*100</f>
        <v>85.054545454545448</v>
      </c>
      <c r="G962" t="s">
        <v>14</v>
      </c>
      <c r="H962">
        <v>55</v>
      </c>
      <c r="I962" s="5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ref="N962:N1001" si="61">(((L962/60)/60)/24)+DATE(1970,1,1)</f>
        <v>42408.25</v>
      </c>
      <c r="O962" s="10">
        <f t="shared" ref="O962:O1001" si="62">(((M962/60)/60)/24)+DATE(1970,1,1)</f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si="60"/>
        <v>119.29824561403508</v>
      </c>
      <c r="G963" t="s">
        <v>20</v>
      </c>
      <c r="H963">
        <v>155</v>
      </c>
      <c r="I963" s="5">
        <f t="shared" ref="I963:I1026" si="63">AVERAGE(E963/H963)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 t="shared" si="61"/>
        <v>40591.25</v>
      </c>
      <c r="O963" s="10">
        <f t="shared" si="62"/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296.02777777777777</v>
      </c>
      <c r="G964" t="s">
        <v>20</v>
      </c>
      <c r="H964">
        <v>266</v>
      </c>
      <c r="I964" s="5">
        <f t="shared" si="63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 t="shared" si="61"/>
        <v>41592.25</v>
      </c>
      <c r="O964" s="10">
        <f t="shared" si="62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84.694915254237287</v>
      </c>
      <c r="G965" t="s">
        <v>14</v>
      </c>
      <c r="H965">
        <v>114</v>
      </c>
      <c r="I965" s="5">
        <f t="shared" si="6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61"/>
        <v>40607.25</v>
      </c>
      <c r="O965" s="10">
        <f t="shared" si="62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355.7837837837838</v>
      </c>
      <c r="G966" t="s">
        <v>20</v>
      </c>
      <c r="H966">
        <v>155</v>
      </c>
      <c r="I966" s="5">
        <f t="shared" si="6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 t="shared" si="61"/>
        <v>42135.208333333328</v>
      </c>
      <c r="O966" s="10">
        <f t="shared" si="62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386.40909090909093</v>
      </c>
      <c r="G967" t="s">
        <v>20</v>
      </c>
      <c r="H967">
        <v>207</v>
      </c>
      <c r="I967" s="5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 t="shared" si="61"/>
        <v>40203.25</v>
      </c>
      <c r="O967" s="10">
        <f t="shared" si="62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792.23529411764707</v>
      </c>
      <c r="G968" t="s">
        <v>20</v>
      </c>
      <c r="H968">
        <v>245</v>
      </c>
      <c r="I968" s="5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 t="shared" si="61"/>
        <v>42901.208333333328</v>
      </c>
      <c r="O968" s="10">
        <f t="shared" si="62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137.03393665158373</v>
      </c>
      <c r="G969" t="s">
        <v>20</v>
      </c>
      <c r="H969">
        <v>1573</v>
      </c>
      <c r="I969" s="5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 t="shared" si="61"/>
        <v>41005.208333333336</v>
      </c>
      <c r="O969" s="10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338.20833333333337</v>
      </c>
      <c r="G970" t="s">
        <v>20</v>
      </c>
      <c r="H970">
        <v>114</v>
      </c>
      <c r="I970" s="5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 t="shared" si="61"/>
        <v>40544.25</v>
      </c>
      <c r="O970" s="10">
        <f t="shared" si="62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108.22784810126582</v>
      </c>
      <c r="G971" t="s">
        <v>20</v>
      </c>
      <c r="H971">
        <v>93</v>
      </c>
      <c r="I971" s="5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 t="shared" si="61"/>
        <v>43821.25</v>
      </c>
      <c r="O971" s="10">
        <f t="shared" si="62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60.757639620653315</v>
      </c>
      <c r="G972" t="s">
        <v>14</v>
      </c>
      <c r="H972">
        <v>594</v>
      </c>
      <c r="I972" s="5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61"/>
        <v>40672.208333333336</v>
      </c>
      <c r="O972" s="10">
        <f t="shared" si="62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27.725490196078432</v>
      </c>
      <c r="G973" t="s">
        <v>14</v>
      </c>
      <c r="H973">
        <v>24</v>
      </c>
      <c r="I973" s="5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61"/>
        <v>41555.208333333336</v>
      </c>
      <c r="O973" s="10">
        <f t="shared" si="62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228.3934426229508</v>
      </c>
      <c r="G974" t="s">
        <v>20</v>
      </c>
      <c r="H974">
        <v>1681</v>
      </c>
      <c r="I974" s="5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 t="shared" si="61"/>
        <v>41792.208333333336</v>
      </c>
      <c r="O974" s="10">
        <f t="shared" si="62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21.615194054500414</v>
      </c>
      <c r="G975" t="s">
        <v>14</v>
      </c>
      <c r="H975">
        <v>252</v>
      </c>
      <c r="I975" s="5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61"/>
        <v>40522.25</v>
      </c>
      <c r="O975" s="10">
        <f t="shared" si="62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373.875</v>
      </c>
      <c r="G976" t="s">
        <v>20</v>
      </c>
      <c r="H976">
        <v>32</v>
      </c>
      <c r="I976" s="5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 t="shared" si="61"/>
        <v>41412.208333333336</v>
      </c>
      <c r="O976" s="10">
        <f t="shared" si="62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154.92592592592592</v>
      </c>
      <c r="G977" t="s">
        <v>20</v>
      </c>
      <c r="H977">
        <v>135</v>
      </c>
      <c r="I977" s="5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f t="shared" si="61"/>
        <v>42337.25</v>
      </c>
      <c r="O977" s="10">
        <f t="shared" si="62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322.14999999999998</v>
      </c>
      <c r="G978" t="s">
        <v>20</v>
      </c>
      <c r="H978">
        <v>140</v>
      </c>
      <c r="I978" s="5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 t="shared" si="61"/>
        <v>40571.25</v>
      </c>
      <c r="O978" s="10">
        <f t="shared" si="62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73.957142857142856</v>
      </c>
      <c r="G979" t="s">
        <v>14</v>
      </c>
      <c r="H979">
        <v>67</v>
      </c>
      <c r="I979" s="5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61"/>
        <v>43138.25</v>
      </c>
      <c r="O979" s="10">
        <f t="shared" si="62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864.1</v>
      </c>
      <c r="G980" t="s">
        <v>20</v>
      </c>
      <c r="H980">
        <v>92</v>
      </c>
      <c r="I980" s="5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 t="shared" si="61"/>
        <v>42686.25</v>
      </c>
      <c r="O980" s="10">
        <f t="shared" si="62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143.26245847176079</v>
      </c>
      <c r="G981" t="s">
        <v>20</v>
      </c>
      <c r="H981">
        <v>1015</v>
      </c>
      <c r="I981" s="5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f t="shared" si="61"/>
        <v>42078.208333333328</v>
      </c>
      <c r="O981" s="10">
        <f t="shared" si="62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40.281762295081968</v>
      </c>
      <c r="G982" t="s">
        <v>14</v>
      </c>
      <c r="H982">
        <v>742</v>
      </c>
      <c r="I982" s="5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61"/>
        <v>42307.208333333328</v>
      </c>
      <c r="O982" s="10">
        <f t="shared" si="62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178.22388059701493</v>
      </c>
      <c r="G983" t="s">
        <v>20</v>
      </c>
      <c r="H983">
        <v>323</v>
      </c>
      <c r="I983" s="5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 t="shared" si="61"/>
        <v>43094.25</v>
      </c>
      <c r="O983" s="10">
        <f t="shared" si="62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84.930555555555557</v>
      </c>
      <c r="G984" t="s">
        <v>14</v>
      </c>
      <c r="H984">
        <v>75</v>
      </c>
      <c r="I984" s="5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61"/>
        <v>40743.208333333336</v>
      </c>
      <c r="O984" s="10">
        <f t="shared" si="62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145.93648334624322</v>
      </c>
      <c r="G985" t="s">
        <v>20</v>
      </c>
      <c r="H985">
        <v>2326</v>
      </c>
      <c r="I985" s="5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 t="shared" si="61"/>
        <v>43681.208333333328</v>
      </c>
      <c r="O985" s="10">
        <f t="shared" si="62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152.46153846153848</v>
      </c>
      <c r="G986" t="s">
        <v>20</v>
      </c>
      <c r="H986">
        <v>381</v>
      </c>
      <c r="I986" s="5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 t="shared" si="61"/>
        <v>43716.208333333328</v>
      </c>
      <c r="O986" s="10">
        <f t="shared" si="62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67.129542790152414</v>
      </c>
      <c r="G987" t="s">
        <v>14</v>
      </c>
      <c r="H987">
        <v>4405</v>
      </c>
      <c r="I987" s="5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61"/>
        <v>41614.25</v>
      </c>
      <c r="O987" s="10">
        <f t="shared" si="62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40.307692307692307</v>
      </c>
      <c r="G988" t="s">
        <v>14</v>
      </c>
      <c r="H988">
        <v>92</v>
      </c>
      <c r="I988" s="5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61"/>
        <v>40638.208333333336</v>
      </c>
      <c r="O988" s="10">
        <f t="shared" si="62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216.79032258064518</v>
      </c>
      <c r="G989" t="s">
        <v>20</v>
      </c>
      <c r="H989">
        <v>480</v>
      </c>
      <c r="I989" s="5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f t="shared" si="61"/>
        <v>42852.208333333328</v>
      </c>
      <c r="O989" s="10">
        <f t="shared" si="62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52.117021276595743</v>
      </c>
      <c r="G990" t="s">
        <v>14</v>
      </c>
      <c r="H990">
        <v>64</v>
      </c>
      <c r="I990" s="5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61"/>
        <v>42686.25</v>
      </c>
      <c r="O990" s="10">
        <f t="shared" si="62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499.58333333333337</v>
      </c>
      <c r="G991" t="s">
        <v>20</v>
      </c>
      <c r="H991">
        <v>226</v>
      </c>
      <c r="I991" s="5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f t="shared" si="61"/>
        <v>43571.208333333328</v>
      </c>
      <c r="O991" s="10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87.679487179487182</v>
      </c>
      <c r="G992" t="s">
        <v>14</v>
      </c>
      <c r="H992">
        <v>64</v>
      </c>
      <c r="I992" s="5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61"/>
        <v>42432.25</v>
      </c>
      <c r="O992" s="10">
        <f t="shared" si="62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113.17346938775511</v>
      </c>
      <c r="G993" t="s">
        <v>20</v>
      </c>
      <c r="H993">
        <v>241</v>
      </c>
      <c r="I993" s="5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 t="shared" si="61"/>
        <v>41907.208333333336</v>
      </c>
      <c r="O993" s="10">
        <f t="shared" si="62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426.54838709677421</v>
      </c>
      <c r="G994" t="s">
        <v>20</v>
      </c>
      <c r="H994">
        <v>132</v>
      </c>
      <c r="I994" s="5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 t="shared" si="61"/>
        <v>43227.208333333328</v>
      </c>
      <c r="O994" s="10">
        <f t="shared" si="62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77.632653061224488</v>
      </c>
      <c r="G995" t="s">
        <v>74</v>
      </c>
      <c r="H995">
        <v>75</v>
      </c>
      <c r="I995" s="5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61"/>
        <v>42362.25</v>
      </c>
      <c r="O995" s="10">
        <f t="shared" si="62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52.496810772501767</v>
      </c>
      <c r="G996" t="s">
        <v>14</v>
      </c>
      <c r="H996">
        <v>842</v>
      </c>
      <c r="I996" s="5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61"/>
        <v>41929.208333333336</v>
      </c>
      <c r="O996" s="10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157.46762589928059</v>
      </c>
      <c r="G997" t="s">
        <v>20</v>
      </c>
      <c r="H997">
        <v>2043</v>
      </c>
      <c r="I997" s="5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f t="shared" si="61"/>
        <v>43408.208333333328</v>
      </c>
      <c r="O997" s="10">
        <f t="shared" si="62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72.939393939393938</v>
      </c>
      <c r="G998" t="s">
        <v>14</v>
      </c>
      <c r="H998">
        <v>112</v>
      </c>
      <c r="I998" s="5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61"/>
        <v>41276.25</v>
      </c>
      <c r="O998" s="10">
        <f t="shared" si="62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60.565789473684205</v>
      </c>
      <c r="G999" t="s">
        <v>74</v>
      </c>
      <c r="H999">
        <v>139</v>
      </c>
      <c r="I999" s="5">
        <f t="shared" si="6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61"/>
        <v>41659.25</v>
      </c>
      <c r="O999" s="10">
        <f t="shared" si="62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56.791291291291287</v>
      </c>
      <c r="G1000" t="s">
        <v>14</v>
      </c>
      <c r="H1000">
        <v>374</v>
      </c>
      <c r="I1000" s="5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 t="shared" si="61"/>
        <v>40220.25</v>
      </c>
      <c r="O1000" s="10">
        <f t="shared" si="62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56.542754275427541</v>
      </c>
      <c r="G1001" t="s">
        <v>74</v>
      </c>
      <c r="H1001">
        <v>1122</v>
      </c>
      <c r="I1001" s="5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 t="shared" si="61"/>
        <v>42550.208333333328</v>
      </c>
      <c r="O1001" s="10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11" xr:uid="{00000000-0001-0000-0000-000000000000}"/>
  <conditionalFormatting sqref="F1:F1048576">
    <cfRule type="cellIs" dxfId="77" priority="1" operator="greaterThan">
      <formula>200</formula>
    </cfRule>
    <cfRule type="cellIs" dxfId="76" priority="2" operator="greaterThan">
      <formula>100</formula>
    </cfRule>
    <cfRule type="cellIs" dxfId="75" priority="3" operator="lessThan">
      <formula>100</formula>
    </cfRule>
  </conditionalFormatting>
  <conditionalFormatting sqref="G1:G1048576">
    <cfRule type="containsText" dxfId="74" priority="4" operator="containsText" text="canceled">
      <formula>NOT(ISERROR(SEARCH("canceled",G1)))</formula>
    </cfRule>
    <cfRule type="containsText" dxfId="73" priority="5" operator="containsText" text="cancelled">
      <formula>NOT(ISERROR(SEARCH("cancelled",G1)))</formula>
    </cfRule>
    <cfRule type="containsText" dxfId="72" priority="6" operator="containsText" text="live">
      <formula>NOT(ISERROR(SEARCH("live",G1)))</formula>
    </cfRule>
    <cfRule type="containsText" dxfId="71" priority="7" operator="containsText" text="successful">
      <formula>NOT(ISERROR(SEARCH("successful",G1)))</formula>
    </cfRule>
    <cfRule type="containsText" dxfId="70" priority="8" operator="containsText" text="failed">
      <formula>NOT(ISERROR(SEARCH("failed",G1)))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ED9D9-5FB0-AA47-9A1F-42F55749F8EE}">
  <dimension ref="A1:F14"/>
  <sheetViews>
    <sheetView workbookViewId="0">
      <selection activeCell="T20" sqref="T20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6</v>
      </c>
      <c r="B1" t="s">
        <v>2070</v>
      </c>
    </row>
    <row r="3" spans="1:6" x14ac:dyDescent="0.2">
      <c r="A3" s="8" t="s">
        <v>2066</v>
      </c>
      <c r="B3" s="8" t="s">
        <v>2069</v>
      </c>
    </row>
    <row r="4" spans="1:6" x14ac:dyDescent="0.2">
      <c r="A4" s="8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9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9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">
      <c r="A7" s="9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9" t="s">
        <v>2064</v>
      </c>
      <c r="E8">
        <v>4</v>
      </c>
      <c r="F8">
        <v>4</v>
      </c>
    </row>
    <row r="9" spans="1:6" x14ac:dyDescent="0.2">
      <c r="A9" s="9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9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9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9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9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9" t="s">
        <v>2068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51153-88F6-4A4F-A5F1-12E12C7B1C88}">
  <dimension ref="A1:F30"/>
  <sheetViews>
    <sheetView workbookViewId="0">
      <selection activeCell="I6" sqref="I6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6</v>
      </c>
      <c r="B1" t="s">
        <v>2070</v>
      </c>
    </row>
    <row r="2" spans="1:6" x14ac:dyDescent="0.2">
      <c r="A2" s="8" t="s">
        <v>2031</v>
      </c>
      <c r="B2" t="s">
        <v>2070</v>
      </c>
    </row>
    <row r="4" spans="1:6" x14ac:dyDescent="0.2">
      <c r="A4" s="8" t="s">
        <v>2066</v>
      </c>
      <c r="B4" s="8" t="s">
        <v>2069</v>
      </c>
    </row>
    <row r="5" spans="1:6" x14ac:dyDescent="0.2">
      <c r="A5" s="8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9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9" t="s">
        <v>2065</v>
      </c>
      <c r="E7">
        <v>4</v>
      </c>
      <c r="F7">
        <v>4</v>
      </c>
    </row>
    <row r="8" spans="1:6" x14ac:dyDescent="0.2">
      <c r="A8" s="9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9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9" t="s">
        <v>2043</v>
      </c>
      <c r="C10">
        <v>8</v>
      </c>
      <c r="E10">
        <v>10</v>
      </c>
      <c r="F10">
        <v>18</v>
      </c>
    </row>
    <row r="11" spans="1:6" x14ac:dyDescent="0.2">
      <c r="A11" s="9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9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9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9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9" t="s">
        <v>2057</v>
      </c>
      <c r="C15">
        <v>3</v>
      </c>
      <c r="E15">
        <v>4</v>
      </c>
      <c r="F15">
        <v>7</v>
      </c>
    </row>
    <row r="16" spans="1:6" x14ac:dyDescent="0.2">
      <c r="A16" s="9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9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9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9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9" t="s">
        <v>2056</v>
      </c>
      <c r="C20">
        <v>4</v>
      </c>
      <c r="E20">
        <v>4</v>
      </c>
      <c r="F20">
        <v>8</v>
      </c>
    </row>
    <row r="21" spans="1:6" x14ac:dyDescent="0.2">
      <c r="A21" s="9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9" t="s">
        <v>2063</v>
      </c>
      <c r="C22">
        <v>9</v>
      </c>
      <c r="E22">
        <v>5</v>
      </c>
      <c r="F22">
        <v>14</v>
      </c>
    </row>
    <row r="23" spans="1:6" x14ac:dyDescent="0.2">
      <c r="A23" s="9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9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9" t="s">
        <v>2059</v>
      </c>
      <c r="C25">
        <v>7</v>
      </c>
      <c r="E25">
        <v>14</v>
      </c>
      <c r="F25">
        <v>21</v>
      </c>
    </row>
    <row r="26" spans="1:6" x14ac:dyDescent="0.2">
      <c r="A26" s="9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9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9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9" t="s">
        <v>2062</v>
      </c>
      <c r="E29">
        <v>3</v>
      </c>
      <c r="F29">
        <v>3</v>
      </c>
    </row>
    <row r="30" spans="1:6" x14ac:dyDescent="0.2">
      <c r="A30" s="9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C28A7-3C6A-6048-8D0F-581D1B813966}">
  <dimension ref="A1:F18"/>
  <sheetViews>
    <sheetView workbookViewId="0">
      <selection activeCell="T28" sqref="T2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2085</v>
      </c>
      <c r="B1" t="s">
        <v>2070</v>
      </c>
    </row>
    <row r="2" spans="1:6" x14ac:dyDescent="0.2">
      <c r="A2" s="8" t="s">
        <v>2031</v>
      </c>
      <c r="B2" t="s">
        <v>2070</v>
      </c>
    </row>
    <row r="4" spans="1:6" x14ac:dyDescent="0.2">
      <c r="A4" s="8" t="s">
        <v>2066</v>
      </c>
      <c r="B4" s="8" t="s">
        <v>2069</v>
      </c>
    </row>
    <row r="5" spans="1:6" x14ac:dyDescent="0.2">
      <c r="A5" s="8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11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">
      <c r="A7" s="11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2">
      <c r="A8" s="11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2">
      <c r="A9" s="11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">
      <c r="A10" s="11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">
      <c r="A11" s="11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">
      <c r="A12" s="11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">
      <c r="A13" s="11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">
      <c r="A14" s="11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2">
      <c r="A15" s="11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">
      <c r="A16" s="11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">
      <c r="A17" s="11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">
      <c r="A18" s="11" t="s">
        <v>2068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4FD5F-6592-C34A-90EB-AFC91E2956B8}">
  <dimension ref="A1:S566"/>
  <sheetViews>
    <sheetView workbookViewId="0">
      <selection activeCell="A18" sqref="A18"/>
    </sheetView>
  </sheetViews>
  <sheetFormatPr baseColWidth="10" defaultRowHeight="16" x14ac:dyDescent="0.2"/>
  <cols>
    <col min="1" max="1" width="18.5" customWidth="1"/>
    <col min="2" max="2" width="17" bestFit="1" customWidth="1"/>
    <col min="3" max="3" width="13.33203125" bestFit="1" customWidth="1"/>
    <col min="4" max="4" width="16.332031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9.5" bestFit="1" customWidth="1"/>
    <col min="12" max="12" width="15.33203125" customWidth="1"/>
    <col min="13" max="13" width="18.33203125" customWidth="1"/>
    <col min="15" max="15" width="17.6640625" customWidth="1"/>
    <col min="16" max="16" width="15.1640625" customWidth="1"/>
  </cols>
  <sheetData>
    <row r="1" spans="1:19" x14ac:dyDescent="0.2">
      <c r="A1" s="13" t="s">
        <v>2086</v>
      </c>
      <c r="B1" s="13" t="s">
        <v>2098</v>
      </c>
      <c r="C1" s="13" t="s">
        <v>2099</v>
      </c>
      <c r="D1" s="13" t="s">
        <v>2100</v>
      </c>
      <c r="E1" s="13" t="s">
        <v>2101</v>
      </c>
      <c r="F1" s="13" t="s">
        <v>2102</v>
      </c>
      <c r="G1" s="13" t="s">
        <v>2103</v>
      </c>
      <c r="H1" s="13" t="s">
        <v>2104</v>
      </c>
      <c r="J1" s="1" t="s">
        <v>4</v>
      </c>
      <c r="K1" s="1" t="s">
        <v>2</v>
      </c>
      <c r="L1" s="1" t="s">
        <v>4</v>
      </c>
      <c r="M1" s="1" t="s">
        <v>2</v>
      </c>
      <c r="N1" s="1" t="s">
        <v>4</v>
      </c>
      <c r="O1" s="1" t="s">
        <v>2</v>
      </c>
      <c r="P1" s="1"/>
      <c r="R1" s="1"/>
      <c r="S1" s="1"/>
    </row>
    <row r="2" spans="1:19" x14ac:dyDescent="0.2">
      <c r="A2" t="s">
        <v>2105</v>
      </c>
      <c r="B2">
        <f>COUNTIFS(K2:K566,"&lt;1000")</f>
        <v>30</v>
      </c>
      <c r="C2">
        <f>COUNTIFS(M2:M365,"&lt;1000")</f>
        <v>20</v>
      </c>
      <c r="D2">
        <f>COUNTIFS(O2:O58,"&lt;1000")</f>
        <v>1</v>
      </c>
      <c r="E2">
        <f>(B2+C2+D2)</f>
        <v>51</v>
      </c>
      <c r="F2" s="12">
        <f>(B2/E2)</f>
        <v>0.58823529411764708</v>
      </c>
      <c r="G2" s="12">
        <f>(C2/E2)</f>
        <v>0.39215686274509803</v>
      </c>
      <c r="H2" s="12">
        <f>(D2/E2)</f>
        <v>1.9607843137254902E-2</v>
      </c>
      <c r="J2" t="s">
        <v>20</v>
      </c>
      <c r="K2">
        <v>1400</v>
      </c>
      <c r="L2" t="s">
        <v>14</v>
      </c>
      <c r="M2">
        <v>100</v>
      </c>
      <c r="N2" t="s">
        <v>74</v>
      </c>
      <c r="O2">
        <v>9100</v>
      </c>
    </row>
    <row r="3" spans="1:19" x14ac:dyDescent="0.2">
      <c r="A3" t="s">
        <v>2087</v>
      </c>
      <c r="B3">
        <f>COUNTIFS(K2:K566,"&gt;=1000",K2:K566,"&lt;=4999")</f>
        <v>191</v>
      </c>
      <c r="C3">
        <f>COUNTIFS(M2:M365,"&gt;=1000",M2:M365,"&lt;=4999")</f>
        <v>38</v>
      </c>
      <c r="D3">
        <f>COUNTIFS(O2:O58,"&gt;=1000",O2:O58,"&lt;=4999")</f>
        <v>2</v>
      </c>
      <c r="E3">
        <f t="shared" ref="E3:E13" si="0">(B3+C3+D3)</f>
        <v>231</v>
      </c>
      <c r="F3" s="12">
        <f t="shared" ref="F3:F13" si="1">(B3/E3)</f>
        <v>0.82683982683982682</v>
      </c>
      <c r="G3" s="12">
        <f t="shared" ref="G3:G13" si="2">(C3/E3)</f>
        <v>0.16450216450216451</v>
      </c>
      <c r="H3" s="12">
        <f t="shared" ref="H3:H13" si="3">(D3/E3)</f>
        <v>8.658008658008658E-3</v>
      </c>
      <c r="J3" t="s">
        <v>20</v>
      </c>
      <c r="K3">
        <v>108400</v>
      </c>
      <c r="L3" t="s">
        <v>14</v>
      </c>
      <c r="M3">
        <v>4200</v>
      </c>
      <c r="N3" t="s">
        <v>74</v>
      </c>
      <c r="O3">
        <v>107500</v>
      </c>
    </row>
    <row r="4" spans="1:19" x14ac:dyDescent="0.2">
      <c r="A4" t="s">
        <v>2088</v>
      </c>
      <c r="B4">
        <f>COUNTIFS(K2:K566, "&gt;=5000",K2:K566,"&lt;=9999")</f>
        <v>164</v>
      </c>
      <c r="C4">
        <f>COUNTIFS(M2:M365,"&gt;=5000",M2:M365,"&lt;=9999")</f>
        <v>126</v>
      </c>
      <c r="D4">
        <f>COUNTIFS(O2:O58,"&gt;=5000",O2:O58,"&lt;=9999")</f>
        <v>25</v>
      </c>
      <c r="E4">
        <f t="shared" si="0"/>
        <v>315</v>
      </c>
      <c r="F4" s="12">
        <f t="shared" si="1"/>
        <v>0.52063492063492067</v>
      </c>
      <c r="G4" s="12">
        <f t="shared" si="2"/>
        <v>0.4</v>
      </c>
      <c r="H4" s="12">
        <f t="shared" si="3"/>
        <v>7.9365079365079361E-2</v>
      </c>
      <c r="J4" t="s">
        <v>20</v>
      </c>
      <c r="K4">
        <v>7600</v>
      </c>
      <c r="L4" t="s">
        <v>14</v>
      </c>
      <c r="M4">
        <v>7600</v>
      </c>
      <c r="N4" t="s">
        <v>74</v>
      </c>
      <c r="O4">
        <v>7900</v>
      </c>
    </row>
    <row r="5" spans="1:19" x14ac:dyDescent="0.2">
      <c r="A5" t="s">
        <v>2089</v>
      </c>
      <c r="B5">
        <f>COUNTIFS(K2:K566,"&gt;=10000",K2:K566,"&lt;=14999")</f>
        <v>4</v>
      </c>
      <c r="C5">
        <f>COUNTIFS(M2:M365,"&gt;=10000",M2:M365,"&lt;=14999")</f>
        <v>5</v>
      </c>
      <c r="D5">
        <f>COUNTIFS(O2:O58,"&gt;=10000",O2:O58,"&lt;=14999")</f>
        <v>0</v>
      </c>
      <c r="E5">
        <f t="shared" si="0"/>
        <v>9</v>
      </c>
      <c r="F5" s="12">
        <f t="shared" si="1"/>
        <v>0.44444444444444442</v>
      </c>
      <c r="G5" s="12">
        <f t="shared" si="2"/>
        <v>0.55555555555555558</v>
      </c>
      <c r="H5" s="12">
        <f t="shared" si="3"/>
        <v>0</v>
      </c>
      <c r="J5" t="s">
        <v>20</v>
      </c>
      <c r="K5">
        <v>4500</v>
      </c>
      <c r="L5" t="s">
        <v>14</v>
      </c>
      <c r="M5">
        <v>5200</v>
      </c>
      <c r="N5" t="s">
        <v>74</v>
      </c>
      <c r="O5">
        <v>108800</v>
      </c>
    </row>
    <row r="6" spans="1:19" x14ac:dyDescent="0.2">
      <c r="A6" t="s">
        <v>2090</v>
      </c>
      <c r="B6">
        <f>COUNTIFS(K2:K566,"&gt;=15000",K2:K566,"&lt;=19999")</f>
        <v>10</v>
      </c>
      <c r="C6">
        <f>COUNTIFS(M2:M365,"&gt;=15000",M2:M365,"&lt;=19999")</f>
        <v>0</v>
      </c>
      <c r="D6">
        <f>COUNTIFS(O2:O58,"&gt;=15000",O2:O58,"&lt;=19999")</f>
        <v>0</v>
      </c>
      <c r="E6">
        <f t="shared" si="0"/>
        <v>10</v>
      </c>
      <c r="F6" s="12">
        <f t="shared" si="1"/>
        <v>1</v>
      </c>
      <c r="G6" s="12">
        <f t="shared" si="2"/>
        <v>0</v>
      </c>
      <c r="H6" s="12">
        <f t="shared" si="3"/>
        <v>0</v>
      </c>
      <c r="J6" t="s">
        <v>20</v>
      </c>
      <c r="K6">
        <v>5200</v>
      </c>
      <c r="L6" t="s">
        <v>14</v>
      </c>
      <c r="M6">
        <v>6200</v>
      </c>
      <c r="N6" t="s">
        <v>74</v>
      </c>
      <c r="O6">
        <v>70600</v>
      </c>
    </row>
    <row r="7" spans="1:19" x14ac:dyDescent="0.2">
      <c r="A7" t="s">
        <v>2091</v>
      </c>
      <c r="B7">
        <f>COUNTIFS(K2:K566,"&gt;=20000",K2:K566,"&lt;=24999")</f>
        <v>7</v>
      </c>
      <c r="C7">
        <f>COUNTIFS(M2:M365,"&gt;=20000",M2:M365,"&lt;=24999")</f>
        <v>0</v>
      </c>
      <c r="D7">
        <f>COUNTIFS(O2:O58,"&gt;=20000",O2:O58,"&lt;=24999")</f>
        <v>0</v>
      </c>
      <c r="E7">
        <f t="shared" si="0"/>
        <v>7</v>
      </c>
      <c r="F7" s="12">
        <f t="shared" si="1"/>
        <v>1</v>
      </c>
      <c r="G7" s="12">
        <f t="shared" si="2"/>
        <v>0</v>
      </c>
      <c r="H7" s="12">
        <f t="shared" si="3"/>
        <v>0</v>
      </c>
      <c r="J7" t="s">
        <v>20</v>
      </c>
      <c r="K7">
        <v>4200</v>
      </c>
      <c r="L7" t="s">
        <v>14</v>
      </c>
      <c r="M7">
        <v>6300</v>
      </c>
      <c r="N7" t="s">
        <v>74</v>
      </c>
      <c r="O7">
        <v>148500</v>
      </c>
    </row>
    <row r="8" spans="1:19" x14ac:dyDescent="0.2">
      <c r="A8" t="s">
        <v>2092</v>
      </c>
      <c r="B8">
        <f>COUNTIFS(K2:K566,"&gt;=25000",K2:K566,"&lt;=29999")</f>
        <v>11</v>
      </c>
      <c r="C8">
        <f>COUNTIFS(M2:M365,"&gt;=25000",M2:M365,"&lt;=29999")</f>
        <v>3</v>
      </c>
      <c r="D8">
        <f>COUNTIFS(O2:O58,"&gt;=25000",O2:O58,"&lt;=29999")</f>
        <v>0</v>
      </c>
      <c r="E8">
        <f t="shared" si="0"/>
        <v>14</v>
      </c>
      <c r="F8" s="12">
        <f t="shared" si="1"/>
        <v>0.7857142857142857</v>
      </c>
      <c r="G8" s="12">
        <f t="shared" si="2"/>
        <v>0.21428571428571427</v>
      </c>
      <c r="H8" s="12">
        <f t="shared" si="3"/>
        <v>0</v>
      </c>
      <c r="J8" t="s">
        <v>20</v>
      </c>
      <c r="K8">
        <v>1700</v>
      </c>
      <c r="L8" t="s">
        <v>14</v>
      </c>
      <c r="M8">
        <v>6300</v>
      </c>
      <c r="N8" t="s">
        <v>74</v>
      </c>
      <c r="O8">
        <v>82800</v>
      </c>
    </row>
    <row r="9" spans="1:19" x14ac:dyDescent="0.2">
      <c r="A9" t="s">
        <v>2093</v>
      </c>
      <c r="B9">
        <f>COUNTIFS(K2:K566,"&gt;=30000",K2:K566,"&lt;=34999")</f>
        <v>7</v>
      </c>
      <c r="C9">
        <f>COUNTIFS(M2:M365,"&gt;=30000",M2:M365,"&lt;=34999")</f>
        <v>0</v>
      </c>
      <c r="D9">
        <f>COUNTIFS(O2:O58,"&gt;=30000",O2:O58,"&lt;=34999")</f>
        <v>0</v>
      </c>
      <c r="E9">
        <f t="shared" si="0"/>
        <v>7</v>
      </c>
      <c r="F9" s="12">
        <f t="shared" si="1"/>
        <v>1</v>
      </c>
      <c r="G9" s="12">
        <f t="shared" si="2"/>
        <v>0</v>
      </c>
      <c r="H9" s="12">
        <f t="shared" si="3"/>
        <v>0</v>
      </c>
      <c r="J9" t="s">
        <v>20</v>
      </c>
      <c r="K9">
        <v>84600</v>
      </c>
      <c r="L9" t="s">
        <v>14</v>
      </c>
      <c r="M9">
        <v>28200</v>
      </c>
      <c r="N9" t="s">
        <v>74</v>
      </c>
      <c r="O9">
        <v>8800</v>
      </c>
    </row>
    <row r="10" spans="1:19" x14ac:dyDescent="0.2">
      <c r="A10" t="s">
        <v>2094</v>
      </c>
      <c r="B10">
        <f>COUNTIFS(K2:K566,"&gt;=35000",K2:K566,"&lt;=39999")</f>
        <v>8</v>
      </c>
      <c r="C10">
        <f>COUNTIFS(M2:M365,"&gt;=35000",M2:M365,"&lt;=39999")</f>
        <v>3</v>
      </c>
      <c r="D10">
        <f>COUNTIFS(O2:O58,"&gt;=35000",O2:O58,"&lt;=39999")</f>
        <v>1</v>
      </c>
      <c r="E10">
        <f t="shared" si="0"/>
        <v>12</v>
      </c>
      <c r="F10" s="12">
        <f t="shared" si="1"/>
        <v>0.66666666666666663</v>
      </c>
      <c r="G10" s="12">
        <f t="shared" si="2"/>
        <v>0.25</v>
      </c>
      <c r="H10" s="12">
        <f t="shared" si="3"/>
        <v>8.3333333333333329E-2</v>
      </c>
      <c r="J10" t="s">
        <v>20</v>
      </c>
      <c r="K10">
        <v>131800</v>
      </c>
      <c r="L10" t="s">
        <v>14</v>
      </c>
      <c r="M10">
        <v>81200</v>
      </c>
      <c r="N10" t="s">
        <v>74</v>
      </c>
      <c r="O10">
        <v>36400</v>
      </c>
    </row>
    <row r="11" spans="1:19" x14ac:dyDescent="0.2">
      <c r="A11" t="s">
        <v>2095</v>
      </c>
      <c r="B11">
        <f>COUNTIFS(K2:K566,"&gt;=40000",K2:K566,"&lt;=44999")</f>
        <v>11</v>
      </c>
      <c r="C11">
        <f>COUNTIFS(M2:M365,"&gt;=40000",M2:M365,"&lt;=44999")</f>
        <v>3</v>
      </c>
      <c r="D11">
        <f>COUNTIFS(O2:O58,"&gt;=40000",O2:O58,"&lt;=44999")</f>
        <v>0</v>
      </c>
      <c r="E11">
        <f t="shared" si="0"/>
        <v>14</v>
      </c>
      <c r="F11" s="12">
        <f t="shared" si="1"/>
        <v>0.7857142857142857</v>
      </c>
      <c r="G11" s="12">
        <f t="shared" si="2"/>
        <v>0.21428571428571427</v>
      </c>
      <c r="H11" s="12">
        <f t="shared" si="3"/>
        <v>0</v>
      </c>
      <c r="J11" t="s">
        <v>20</v>
      </c>
      <c r="K11">
        <v>59100</v>
      </c>
      <c r="L11" t="s">
        <v>14</v>
      </c>
      <c r="M11">
        <v>62500</v>
      </c>
      <c r="N11" t="s">
        <v>74</v>
      </c>
      <c r="O11">
        <v>191300</v>
      </c>
    </row>
    <row r="12" spans="1:19" x14ac:dyDescent="0.2">
      <c r="A12" t="s">
        <v>2096</v>
      </c>
      <c r="B12">
        <f>COUNTIFS(K2:K566,"&gt;=45000",K2:K566,"&lt;=49999")</f>
        <v>8</v>
      </c>
      <c r="C12">
        <f>COUNTIFS(M2:M365,"&gt;=45000",M2:M365,"&lt;=49999")</f>
        <v>3</v>
      </c>
      <c r="D12">
        <f>COUNTIFS(O2:O58,"&gt;=45000",O2:O58,"&lt;=49999")</f>
        <v>0</v>
      </c>
      <c r="E12">
        <f t="shared" si="0"/>
        <v>11</v>
      </c>
      <c r="F12" s="12">
        <f t="shared" si="1"/>
        <v>0.72727272727272729</v>
      </c>
      <c r="G12" s="12">
        <f t="shared" si="2"/>
        <v>0.27272727272727271</v>
      </c>
      <c r="H12" s="12">
        <f t="shared" si="3"/>
        <v>0</v>
      </c>
      <c r="J12" t="s">
        <v>20</v>
      </c>
      <c r="K12">
        <v>4500</v>
      </c>
      <c r="L12" t="s">
        <v>14</v>
      </c>
      <c r="M12">
        <v>94000</v>
      </c>
      <c r="N12" t="s">
        <v>74</v>
      </c>
      <c r="O12">
        <v>8300</v>
      </c>
    </row>
    <row r="13" spans="1:19" x14ac:dyDescent="0.2">
      <c r="A13" t="s">
        <v>2097</v>
      </c>
      <c r="B13">
        <f>COUNTIFS(K2:K566,"&gt;50000")</f>
        <v>114</v>
      </c>
      <c r="C13">
        <f>COUNTIFS(M2:M365,"&gt;50000")</f>
        <v>163</v>
      </c>
      <c r="D13">
        <f>COUNTIFS(O2:O58,"&gt;50000")</f>
        <v>28</v>
      </c>
      <c r="E13">
        <f t="shared" si="0"/>
        <v>305</v>
      </c>
      <c r="F13" s="12">
        <f t="shared" si="1"/>
        <v>0.3737704918032787</v>
      </c>
      <c r="G13" s="12">
        <f t="shared" si="2"/>
        <v>0.53442622950819674</v>
      </c>
      <c r="H13" s="12">
        <f t="shared" si="3"/>
        <v>9.1803278688524587E-2</v>
      </c>
      <c r="J13" t="s">
        <v>20</v>
      </c>
      <c r="K13">
        <v>92400</v>
      </c>
      <c r="L13" t="s">
        <v>14</v>
      </c>
      <c r="M13">
        <v>2000</v>
      </c>
      <c r="N13" t="s">
        <v>74</v>
      </c>
      <c r="O13">
        <v>9000</v>
      </c>
    </row>
    <row r="14" spans="1:19" x14ac:dyDescent="0.2">
      <c r="J14" t="s">
        <v>20</v>
      </c>
      <c r="K14">
        <v>5500</v>
      </c>
      <c r="L14" t="s">
        <v>14</v>
      </c>
      <c r="M14">
        <v>101000</v>
      </c>
      <c r="N14" t="s">
        <v>74</v>
      </c>
      <c r="O14">
        <v>7200</v>
      </c>
    </row>
    <row r="15" spans="1:19" x14ac:dyDescent="0.2">
      <c r="J15" t="s">
        <v>20</v>
      </c>
      <c r="K15">
        <v>130800</v>
      </c>
      <c r="L15" t="s">
        <v>14</v>
      </c>
      <c r="M15">
        <v>9900</v>
      </c>
      <c r="N15" t="s">
        <v>74</v>
      </c>
      <c r="O15">
        <v>173900</v>
      </c>
    </row>
    <row r="16" spans="1:19" x14ac:dyDescent="0.2">
      <c r="J16" t="s">
        <v>20</v>
      </c>
      <c r="K16">
        <v>45900</v>
      </c>
      <c r="L16" t="s">
        <v>14</v>
      </c>
      <c r="M16">
        <v>9500</v>
      </c>
      <c r="N16" t="s">
        <v>74</v>
      </c>
      <c r="O16">
        <v>112100</v>
      </c>
    </row>
    <row r="17" spans="10:15" x14ac:dyDescent="0.2">
      <c r="J17" t="s">
        <v>20</v>
      </c>
      <c r="K17">
        <v>9000</v>
      </c>
      <c r="L17" t="s">
        <v>14</v>
      </c>
      <c r="M17">
        <v>100</v>
      </c>
      <c r="N17" t="s">
        <v>74</v>
      </c>
      <c r="O17">
        <v>6500</v>
      </c>
    </row>
    <row r="18" spans="10:15" x14ac:dyDescent="0.2">
      <c r="J18" t="s">
        <v>20</v>
      </c>
      <c r="K18">
        <v>3500</v>
      </c>
      <c r="L18" t="s">
        <v>14</v>
      </c>
      <c r="M18">
        <v>158100</v>
      </c>
      <c r="N18" t="s">
        <v>74</v>
      </c>
      <c r="O18">
        <v>4100</v>
      </c>
    </row>
    <row r="19" spans="10:15" x14ac:dyDescent="0.2">
      <c r="J19" t="s">
        <v>20</v>
      </c>
      <c r="K19">
        <v>50200</v>
      </c>
      <c r="L19" t="s">
        <v>14</v>
      </c>
      <c r="M19">
        <v>7200</v>
      </c>
      <c r="N19" t="s">
        <v>74</v>
      </c>
      <c r="O19">
        <v>8400</v>
      </c>
    </row>
    <row r="20" spans="10:15" x14ac:dyDescent="0.2">
      <c r="J20" t="s">
        <v>20</v>
      </c>
      <c r="K20">
        <v>9300</v>
      </c>
      <c r="L20" t="s">
        <v>14</v>
      </c>
      <c r="M20">
        <v>6000</v>
      </c>
      <c r="N20" t="s">
        <v>74</v>
      </c>
      <c r="O20">
        <v>136300</v>
      </c>
    </row>
    <row r="21" spans="10:15" x14ac:dyDescent="0.2">
      <c r="J21" t="s">
        <v>20</v>
      </c>
      <c r="K21">
        <v>125500</v>
      </c>
      <c r="L21" t="s">
        <v>14</v>
      </c>
      <c r="M21">
        <v>199200</v>
      </c>
      <c r="N21" t="s">
        <v>74</v>
      </c>
      <c r="O21">
        <v>114800</v>
      </c>
    </row>
    <row r="22" spans="10:15" x14ac:dyDescent="0.2">
      <c r="J22" t="s">
        <v>20</v>
      </c>
      <c r="K22">
        <v>700</v>
      </c>
      <c r="L22" t="s">
        <v>14</v>
      </c>
      <c r="M22">
        <v>4700</v>
      </c>
      <c r="N22" t="s">
        <v>74</v>
      </c>
      <c r="O22">
        <v>191000</v>
      </c>
    </row>
    <row r="23" spans="10:15" x14ac:dyDescent="0.2">
      <c r="J23" t="s">
        <v>20</v>
      </c>
      <c r="K23">
        <v>8100</v>
      </c>
      <c r="L23" t="s">
        <v>14</v>
      </c>
      <c r="M23">
        <v>2800</v>
      </c>
      <c r="N23" t="s">
        <v>74</v>
      </c>
      <c r="O23">
        <v>5400</v>
      </c>
    </row>
    <row r="24" spans="10:15" x14ac:dyDescent="0.2">
      <c r="J24" t="s">
        <v>20</v>
      </c>
      <c r="K24">
        <v>3100</v>
      </c>
      <c r="L24" t="s">
        <v>14</v>
      </c>
      <c r="M24">
        <v>2900</v>
      </c>
      <c r="N24" t="s">
        <v>74</v>
      </c>
      <c r="O24">
        <v>9300</v>
      </c>
    </row>
    <row r="25" spans="10:15" x14ac:dyDescent="0.2">
      <c r="J25" t="s">
        <v>20</v>
      </c>
      <c r="K25">
        <v>8800</v>
      </c>
      <c r="L25" t="s">
        <v>14</v>
      </c>
      <c r="M25">
        <v>122900</v>
      </c>
      <c r="N25" t="s">
        <v>74</v>
      </c>
      <c r="O25">
        <v>155200</v>
      </c>
    </row>
    <row r="26" spans="10:15" x14ac:dyDescent="0.2">
      <c r="J26" t="s">
        <v>20</v>
      </c>
      <c r="K26">
        <v>5600</v>
      </c>
      <c r="L26" t="s">
        <v>14</v>
      </c>
      <c r="M26">
        <v>9500</v>
      </c>
      <c r="N26" t="s">
        <v>74</v>
      </c>
      <c r="O26">
        <v>191000</v>
      </c>
    </row>
    <row r="27" spans="10:15" x14ac:dyDescent="0.2">
      <c r="J27" t="s">
        <v>20</v>
      </c>
      <c r="K27">
        <v>1800</v>
      </c>
      <c r="L27" t="s">
        <v>14</v>
      </c>
      <c r="M27">
        <v>57800</v>
      </c>
      <c r="N27" t="s">
        <v>74</v>
      </c>
      <c r="O27">
        <v>8300</v>
      </c>
    </row>
    <row r="28" spans="10:15" x14ac:dyDescent="0.2">
      <c r="J28" t="s">
        <v>20</v>
      </c>
      <c r="K28">
        <v>90200</v>
      </c>
      <c r="L28" t="s">
        <v>14</v>
      </c>
      <c r="M28">
        <v>106400</v>
      </c>
      <c r="N28" t="s">
        <v>74</v>
      </c>
      <c r="O28">
        <v>138700</v>
      </c>
    </row>
    <row r="29" spans="10:15" x14ac:dyDescent="0.2">
      <c r="J29" t="s">
        <v>20</v>
      </c>
      <c r="K29">
        <v>1600</v>
      </c>
      <c r="L29" t="s">
        <v>14</v>
      </c>
      <c r="M29">
        <v>198500</v>
      </c>
      <c r="N29" t="s">
        <v>74</v>
      </c>
      <c r="O29">
        <v>100</v>
      </c>
    </row>
    <row r="30" spans="10:15" x14ac:dyDescent="0.2">
      <c r="J30" t="s">
        <v>20</v>
      </c>
      <c r="K30">
        <v>3700</v>
      </c>
      <c r="L30" t="s">
        <v>14</v>
      </c>
      <c r="M30">
        <v>7800</v>
      </c>
      <c r="N30" t="s">
        <v>74</v>
      </c>
      <c r="O30">
        <v>9000</v>
      </c>
    </row>
    <row r="31" spans="10:15" x14ac:dyDescent="0.2">
      <c r="J31" t="s">
        <v>20</v>
      </c>
      <c r="K31">
        <v>1500</v>
      </c>
      <c r="L31" t="s">
        <v>14</v>
      </c>
      <c r="M31">
        <v>154300</v>
      </c>
      <c r="N31" t="s">
        <v>74</v>
      </c>
      <c r="O31">
        <v>8200</v>
      </c>
    </row>
    <row r="32" spans="10:15" x14ac:dyDescent="0.2">
      <c r="J32" t="s">
        <v>20</v>
      </c>
      <c r="K32">
        <v>33300</v>
      </c>
      <c r="L32" t="s">
        <v>14</v>
      </c>
      <c r="M32">
        <v>97800</v>
      </c>
      <c r="N32" t="s">
        <v>74</v>
      </c>
      <c r="O32">
        <v>8200</v>
      </c>
    </row>
    <row r="33" spans="10:15" x14ac:dyDescent="0.2">
      <c r="J33" t="s">
        <v>20</v>
      </c>
      <c r="K33">
        <v>7200</v>
      </c>
      <c r="L33" t="s">
        <v>14</v>
      </c>
      <c r="M33">
        <v>100</v>
      </c>
      <c r="N33" t="s">
        <v>74</v>
      </c>
      <c r="O33">
        <v>9500</v>
      </c>
    </row>
    <row r="34" spans="10:15" x14ac:dyDescent="0.2">
      <c r="J34" t="s">
        <v>20</v>
      </c>
      <c r="K34">
        <v>8800</v>
      </c>
      <c r="L34" t="s">
        <v>14</v>
      </c>
      <c r="M34">
        <v>10000</v>
      </c>
      <c r="N34" t="s">
        <v>74</v>
      </c>
      <c r="O34">
        <v>118200</v>
      </c>
    </row>
    <row r="35" spans="10:15" x14ac:dyDescent="0.2">
      <c r="J35" t="s">
        <v>20</v>
      </c>
      <c r="K35">
        <v>6600</v>
      </c>
      <c r="L35" t="s">
        <v>14</v>
      </c>
      <c r="M35">
        <v>5200</v>
      </c>
      <c r="N35" t="s">
        <v>74</v>
      </c>
      <c r="O35">
        <v>98600</v>
      </c>
    </row>
    <row r="36" spans="10:15" x14ac:dyDescent="0.2">
      <c r="J36" t="s">
        <v>20</v>
      </c>
      <c r="K36">
        <v>8000</v>
      </c>
      <c r="L36" t="s">
        <v>14</v>
      </c>
      <c r="M36">
        <v>142400</v>
      </c>
      <c r="N36" t="s">
        <v>74</v>
      </c>
      <c r="O36">
        <v>52600</v>
      </c>
    </row>
    <row r="37" spans="10:15" x14ac:dyDescent="0.2">
      <c r="J37" t="s">
        <v>20</v>
      </c>
      <c r="K37">
        <v>2900</v>
      </c>
      <c r="L37" t="s">
        <v>14</v>
      </c>
      <c r="M37">
        <v>166700</v>
      </c>
      <c r="N37" t="s">
        <v>74</v>
      </c>
      <c r="O37">
        <v>3100</v>
      </c>
    </row>
    <row r="38" spans="10:15" x14ac:dyDescent="0.2">
      <c r="J38" t="s">
        <v>20</v>
      </c>
      <c r="K38">
        <v>2700</v>
      </c>
      <c r="L38" t="s">
        <v>14</v>
      </c>
      <c r="M38">
        <v>7200</v>
      </c>
      <c r="N38" t="s">
        <v>74</v>
      </c>
      <c r="O38">
        <v>170700</v>
      </c>
    </row>
    <row r="39" spans="10:15" x14ac:dyDescent="0.2">
      <c r="J39" t="s">
        <v>20</v>
      </c>
      <c r="K39">
        <v>1400</v>
      </c>
      <c r="L39" t="s">
        <v>14</v>
      </c>
      <c r="M39">
        <v>136800</v>
      </c>
      <c r="N39" t="s">
        <v>74</v>
      </c>
      <c r="O39">
        <v>99500</v>
      </c>
    </row>
    <row r="40" spans="10:15" x14ac:dyDescent="0.2">
      <c r="J40" t="s">
        <v>20</v>
      </c>
      <c r="K40">
        <v>94200</v>
      </c>
      <c r="L40" t="s">
        <v>14</v>
      </c>
      <c r="M40">
        <v>177700</v>
      </c>
      <c r="N40" t="s">
        <v>74</v>
      </c>
      <c r="O40">
        <v>8700</v>
      </c>
    </row>
    <row r="41" spans="10:15" x14ac:dyDescent="0.2">
      <c r="J41" t="s">
        <v>20</v>
      </c>
      <c r="K41">
        <v>2000</v>
      </c>
      <c r="L41" t="s">
        <v>14</v>
      </c>
      <c r="M41">
        <v>180200</v>
      </c>
      <c r="N41" t="s">
        <v>74</v>
      </c>
      <c r="O41">
        <v>123600</v>
      </c>
    </row>
    <row r="42" spans="10:15" x14ac:dyDescent="0.2">
      <c r="J42" t="s">
        <v>20</v>
      </c>
      <c r="K42">
        <v>6100</v>
      </c>
      <c r="L42" t="s">
        <v>14</v>
      </c>
      <c r="M42">
        <v>103200</v>
      </c>
      <c r="N42" t="s">
        <v>74</v>
      </c>
      <c r="O42">
        <v>54300</v>
      </c>
    </row>
    <row r="43" spans="10:15" x14ac:dyDescent="0.2">
      <c r="J43" t="s">
        <v>20</v>
      </c>
      <c r="K43">
        <v>72600</v>
      </c>
      <c r="L43" t="s">
        <v>14</v>
      </c>
      <c r="M43">
        <v>99500</v>
      </c>
      <c r="N43" t="s">
        <v>74</v>
      </c>
      <c r="O43">
        <v>8000</v>
      </c>
    </row>
    <row r="44" spans="10:15" x14ac:dyDescent="0.2">
      <c r="J44" t="s">
        <v>20</v>
      </c>
      <c r="K44">
        <v>5700</v>
      </c>
      <c r="L44" t="s">
        <v>14</v>
      </c>
      <c r="M44">
        <v>7700</v>
      </c>
      <c r="N44" t="s">
        <v>74</v>
      </c>
      <c r="O44">
        <v>7700</v>
      </c>
    </row>
    <row r="45" spans="10:15" x14ac:dyDescent="0.2">
      <c r="J45" t="s">
        <v>20</v>
      </c>
      <c r="K45">
        <v>128000</v>
      </c>
      <c r="L45" t="s">
        <v>14</v>
      </c>
      <c r="M45">
        <v>9600</v>
      </c>
      <c r="N45" t="s">
        <v>74</v>
      </c>
      <c r="O45">
        <v>194900</v>
      </c>
    </row>
    <row r="46" spans="10:15" x14ac:dyDescent="0.2">
      <c r="J46" t="s">
        <v>20</v>
      </c>
      <c r="K46">
        <v>6000</v>
      </c>
      <c r="L46" t="s">
        <v>14</v>
      </c>
      <c r="M46">
        <v>92100</v>
      </c>
      <c r="N46" t="s">
        <v>74</v>
      </c>
      <c r="O46">
        <v>5800</v>
      </c>
    </row>
    <row r="47" spans="10:15" x14ac:dyDescent="0.2">
      <c r="J47" t="s">
        <v>20</v>
      </c>
      <c r="K47">
        <v>600</v>
      </c>
      <c r="L47" t="s">
        <v>14</v>
      </c>
      <c r="M47">
        <v>100</v>
      </c>
      <c r="N47" t="s">
        <v>74</v>
      </c>
      <c r="O47">
        <v>5600</v>
      </c>
    </row>
    <row r="48" spans="10:15" x14ac:dyDescent="0.2">
      <c r="J48" t="s">
        <v>20</v>
      </c>
      <c r="K48">
        <v>1400</v>
      </c>
      <c r="L48" t="s">
        <v>14</v>
      </c>
      <c r="M48">
        <v>137200</v>
      </c>
      <c r="N48" t="s">
        <v>74</v>
      </c>
      <c r="O48">
        <v>8700</v>
      </c>
    </row>
    <row r="49" spans="10:15" x14ac:dyDescent="0.2">
      <c r="J49" t="s">
        <v>20</v>
      </c>
      <c r="K49">
        <v>3900</v>
      </c>
      <c r="L49" t="s">
        <v>14</v>
      </c>
      <c r="M49">
        <v>189400</v>
      </c>
      <c r="N49" t="s">
        <v>74</v>
      </c>
      <c r="O49">
        <v>185900</v>
      </c>
    </row>
    <row r="50" spans="10:15" x14ac:dyDescent="0.2">
      <c r="J50" t="s">
        <v>20</v>
      </c>
      <c r="K50">
        <v>9700</v>
      </c>
      <c r="L50" t="s">
        <v>14</v>
      </c>
      <c r="M50">
        <v>171300</v>
      </c>
      <c r="N50" t="s">
        <v>74</v>
      </c>
      <c r="O50">
        <v>8800</v>
      </c>
    </row>
    <row r="51" spans="10:15" x14ac:dyDescent="0.2">
      <c r="J51" t="s">
        <v>20</v>
      </c>
      <c r="K51">
        <v>4500</v>
      </c>
      <c r="L51" t="s">
        <v>14</v>
      </c>
      <c r="M51">
        <v>139500</v>
      </c>
      <c r="N51" t="s">
        <v>74</v>
      </c>
      <c r="O51">
        <v>182800</v>
      </c>
    </row>
    <row r="52" spans="10:15" x14ac:dyDescent="0.2">
      <c r="J52" t="s">
        <v>20</v>
      </c>
      <c r="K52">
        <v>1100</v>
      </c>
      <c r="L52" t="s">
        <v>14</v>
      </c>
      <c r="M52">
        <v>4200</v>
      </c>
      <c r="N52" t="s">
        <v>74</v>
      </c>
      <c r="O52">
        <v>154500</v>
      </c>
    </row>
    <row r="53" spans="10:15" x14ac:dyDescent="0.2">
      <c r="J53" t="s">
        <v>20</v>
      </c>
      <c r="K53">
        <v>16800</v>
      </c>
      <c r="L53" t="s">
        <v>14</v>
      </c>
      <c r="M53">
        <v>5500</v>
      </c>
      <c r="N53" t="s">
        <v>74</v>
      </c>
      <c r="O53">
        <v>171000</v>
      </c>
    </row>
    <row r="54" spans="10:15" x14ac:dyDescent="0.2">
      <c r="J54" t="s">
        <v>20</v>
      </c>
      <c r="K54">
        <v>1000</v>
      </c>
      <c r="L54" t="s">
        <v>14</v>
      </c>
      <c r="M54">
        <v>128100</v>
      </c>
      <c r="N54" t="s">
        <v>74</v>
      </c>
      <c r="O54">
        <v>9400</v>
      </c>
    </row>
    <row r="55" spans="10:15" x14ac:dyDescent="0.2">
      <c r="J55" t="s">
        <v>20</v>
      </c>
      <c r="K55">
        <v>31400</v>
      </c>
      <c r="L55" t="s">
        <v>14</v>
      </c>
      <c r="M55">
        <v>188100</v>
      </c>
      <c r="N55" t="s">
        <v>74</v>
      </c>
      <c r="O55">
        <v>145500</v>
      </c>
    </row>
    <row r="56" spans="10:15" x14ac:dyDescent="0.2">
      <c r="J56" t="s">
        <v>20</v>
      </c>
      <c r="K56">
        <v>4900</v>
      </c>
      <c r="L56" t="s">
        <v>14</v>
      </c>
      <c r="M56">
        <v>4900</v>
      </c>
      <c r="N56" t="s">
        <v>74</v>
      </c>
      <c r="O56">
        <v>9800</v>
      </c>
    </row>
    <row r="57" spans="10:15" x14ac:dyDescent="0.2">
      <c r="J57" t="s">
        <v>20</v>
      </c>
      <c r="K57">
        <v>7400</v>
      </c>
      <c r="L57" t="s">
        <v>14</v>
      </c>
      <c r="M57">
        <v>800</v>
      </c>
      <c r="N57" t="s">
        <v>74</v>
      </c>
      <c r="O57">
        <v>7600</v>
      </c>
    </row>
    <row r="58" spans="10:15" x14ac:dyDescent="0.2">
      <c r="J58" t="s">
        <v>20</v>
      </c>
      <c r="K58">
        <v>4800</v>
      </c>
      <c r="L58" t="s">
        <v>14</v>
      </c>
      <c r="M58">
        <v>181200</v>
      </c>
      <c r="N58" t="s">
        <v>74</v>
      </c>
      <c r="O58">
        <v>111100</v>
      </c>
    </row>
    <row r="59" spans="10:15" x14ac:dyDescent="0.2">
      <c r="J59" t="s">
        <v>20</v>
      </c>
      <c r="K59">
        <v>3400</v>
      </c>
      <c r="L59" t="s">
        <v>14</v>
      </c>
      <c r="M59">
        <v>115000</v>
      </c>
    </row>
    <row r="60" spans="10:15" x14ac:dyDescent="0.2">
      <c r="J60" t="s">
        <v>20</v>
      </c>
      <c r="K60">
        <v>20000</v>
      </c>
      <c r="L60" t="s">
        <v>14</v>
      </c>
      <c r="M60">
        <v>7200</v>
      </c>
    </row>
    <row r="61" spans="10:15" x14ac:dyDescent="0.2">
      <c r="J61" t="s">
        <v>20</v>
      </c>
      <c r="K61">
        <v>2900</v>
      </c>
      <c r="L61" t="s">
        <v>14</v>
      </c>
      <c r="M61">
        <v>8600</v>
      </c>
    </row>
    <row r="62" spans="10:15" x14ac:dyDescent="0.2">
      <c r="J62" t="s">
        <v>20</v>
      </c>
      <c r="K62">
        <v>900</v>
      </c>
      <c r="L62" t="s">
        <v>14</v>
      </c>
      <c r="M62">
        <v>5100</v>
      </c>
    </row>
    <row r="63" spans="10:15" x14ac:dyDescent="0.2">
      <c r="J63" t="s">
        <v>20</v>
      </c>
      <c r="K63">
        <v>69700</v>
      </c>
      <c r="L63" t="s">
        <v>14</v>
      </c>
      <c r="M63">
        <v>1000</v>
      </c>
    </row>
    <row r="64" spans="10:15" x14ac:dyDescent="0.2">
      <c r="J64" t="s">
        <v>20</v>
      </c>
      <c r="K64">
        <v>1300</v>
      </c>
      <c r="L64" t="s">
        <v>14</v>
      </c>
      <c r="M64">
        <v>88800</v>
      </c>
    </row>
    <row r="65" spans="10:13" x14ac:dyDescent="0.2">
      <c r="J65" t="s">
        <v>20</v>
      </c>
      <c r="K65">
        <v>7600</v>
      </c>
      <c r="L65" t="s">
        <v>14</v>
      </c>
      <c r="M65">
        <v>8200</v>
      </c>
    </row>
    <row r="66" spans="10:13" x14ac:dyDescent="0.2">
      <c r="J66" t="s">
        <v>20</v>
      </c>
      <c r="K66">
        <v>900</v>
      </c>
      <c r="L66" t="s">
        <v>14</v>
      </c>
      <c r="M66">
        <v>3700</v>
      </c>
    </row>
    <row r="67" spans="10:13" x14ac:dyDescent="0.2">
      <c r="J67" t="s">
        <v>20</v>
      </c>
      <c r="K67">
        <v>3700</v>
      </c>
      <c r="L67" t="s">
        <v>14</v>
      </c>
      <c r="M67">
        <v>8400</v>
      </c>
    </row>
    <row r="68" spans="10:13" x14ac:dyDescent="0.2">
      <c r="J68" t="s">
        <v>20</v>
      </c>
      <c r="K68">
        <v>119200</v>
      </c>
      <c r="L68" t="s">
        <v>14</v>
      </c>
      <c r="M68">
        <v>42600</v>
      </c>
    </row>
    <row r="69" spans="10:13" x14ac:dyDescent="0.2">
      <c r="J69" t="s">
        <v>20</v>
      </c>
      <c r="K69">
        <v>6800</v>
      </c>
      <c r="L69" t="s">
        <v>14</v>
      </c>
      <c r="M69">
        <v>6600</v>
      </c>
    </row>
    <row r="70" spans="10:13" x14ac:dyDescent="0.2">
      <c r="J70" t="s">
        <v>20</v>
      </c>
      <c r="K70">
        <v>3900</v>
      </c>
      <c r="L70" t="s">
        <v>14</v>
      </c>
      <c r="M70">
        <v>8200</v>
      </c>
    </row>
    <row r="71" spans="10:13" x14ac:dyDescent="0.2">
      <c r="J71" t="s">
        <v>20</v>
      </c>
      <c r="K71">
        <v>3500</v>
      </c>
      <c r="L71" t="s">
        <v>14</v>
      </c>
      <c r="M71">
        <v>63200</v>
      </c>
    </row>
    <row r="72" spans="10:13" x14ac:dyDescent="0.2">
      <c r="J72" t="s">
        <v>20</v>
      </c>
      <c r="K72">
        <v>1500</v>
      </c>
      <c r="L72" t="s">
        <v>14</v>
      </c>
      <c r="M72">
        <v>1800</v>
      </c>
    </row>
    <row r="73" spans="10:13" x14ac:dyDescent="0.2">
      <c r="J73" t="s">
        <v>20</v>
      </c>
      <c r="K73">
        <v>61400</v>
      </c>
      <c r="L73" t="s">
        <v>14</v>
      </c>
      <c r="M73">
        <v>100</v>
      </c>
    </row>
    <row r="74" spans="10:13" x14ac:dyDescent="0.2">
      <c r="J74" t="s">
        <v>20</v>
      </c>
      <c r="K74">
        <v>4700</v>
      </c>
      <c r="L74" t="s">
        <v>14</v>
      </c>
      <c r="M74">
        <v>75000</v>
      </c>
    </row>
    <row r="75" spans="10:13" x14ac:dyDescent="0.2">
      <c r="J75" t="s">
        <v>20</v>
      </c>
      <c r="K75">
        <v>3300</v>
      </c>
      <c r="L75" t="s">
        <v>14</v>
      </c>
      <c r="M75">
        <v>9400</v>
      </c>
    </row>
    <row r="76" spans="10:13" x14ac:dyDescent="0.2">
      <c r="J76" t="s">
        <v>20</v>
      </c>
      <c r="K76">
        <v>1900</v>
      </c>
      <c r="L76" t="s">
        <v>14</v>
      </c>
      <c r="M76">
        <v>104400</v>
      </c>
    </row>
    <row r="77" spans="10:13" x14ac:dyDescent="0.2">
      <c r="J77" t="s">
        <v>20</v>
      </c>
      <c r="K77">
        <v>4900</v>
      </c>
      <c r="L77" t="s">
        <v>14</v>
      </c>
      <c r="M77">
        <v>156800</v>
      </c>
    </row>
    <row r="78" spans="10:13" x14ac:dyDescent="0.2">
      <c r="J78" t="s">
        <v>20</v>
      </c>
      <c r="K78">
        <v>5400</v>
      </c>
      <c r="L78" t="s">
        <v>14</v>
      </c>
      <c r="M78">
        <v>129400</v>
      </c>
    </row>
    <row r="79" spans="10:13" x14ac:dyDescent="0.2">
      <c r="J79" t="s">
        <v>20</v>
      </c>
      <c r="K79">
        <v>5000</v>
      </c>
      <c r="L79" t="s">
        <v>14</v>
      </c>
      <c r="M79">
        <v>7900</v>
      </c>
    </row>
    <row r="80" spans="10:13" x14ac:dyDescent="0.2">
      <c r="J80" t="s">
        <v>20</v>
      </c>
      <c r="K80">
        <v>75100</v>
      </c>
      <c r="L80" t="s">
        <v>14</v>
      </c>
      <c r="M80">
        <v>121500</v>
      </c>
    </row>
    <row r="81" spans="10:13" x14ac:dyDescent="0.2">
      <c r="J81" t="s">
        <v>20</v>
      </c>
      <c r="K81">
        <v>45300</v>
      </c>
      <c r="L81" t="s">
        <v>14</v>
      </c>
      <c r="M81">
        <v>87300</v>
      </c>
    </row>
    <row r="82" spans="10:13" x14ac:dyDescent="0.2">
      <c r="J82" t="s">
        <v>20</v>
      </c>
      <c r="K82">
        <v>2600</v>
      </c>
      <c r="L82" t="s">
        <v>14</v>
      </c>
      <c r="M82">
        <v>8600</v>
      </c>
    </row>
    <row r="83" spans="10:13" x14ac:dyDescent="0.2">
      <c r="J83" t="s">
        <v>20</v>
      </c>
      <c r="K83">
        <v>5300</v>
      </c>
      <c r="L83" t="s">
        <v>14</v>
      </c>
      <c r="M83">
        <v>39500</v>
      </c>
    </row>
    <row r="84" spans="10:13" x14ac:dyDescent="0.2">
      <c r="J84" t="s">
        <v>20</v>
      </c>
      <c r="K84">
        <v>9600</v>
      </c>
      <c r="L84" t="s">
        <v>14</v>
      </c>
      <c r="M84">
        <v>3200</v>
      </c>
    </row>
    <row r="85" spans="10:13" x14ac:dyDescent="0.2">
      <c r="J85" t="s">
        <v>20</v>
      </c>
      <c r="K85">
        <v>164700</v>
      </c>
      <c r="L85" t="s">
        <v>14</v>
      </c>
      <c r="M85">
        <v>100</v>
      </c>
    </row>
    <row r="86" spans="10:13" x14ac:dyDescent="0.2">
      <c r="J86" t="s">
        <v>20</v>
      </c>
      <c r="K86">
        <v>3300</v>
      </c>
      <c r="L86" t="s">
        <v>14</v>
      </c>
      <c r="M86">
        <v>7100</v>
      </c>
    </row>
    <row r="87" spans="10:13" x14ac:dyDescent="0.2">
      <c r="J87" t="s">
        <v>20</v>
      </c>
      <c r="K87">
        <v>4500</v>
      </c>
      <c r="L87" t="s">
        <v>14</v>
      </c>
      <c r="M87">
        <v>121500</v>
      </c>
    </row>
    <row r="88" spans="10:13" x14ac:dyDescent="0.2">
      <c r="J88" t="s">
        <v>20</v>
      </c>
      <c r="K88">
        <v>1800</v>
      </c>
      <c r="L88" t="s">
        <v>14</v>
      </c>
      <c r="M88">
        <v>4100</v>
      </c>
    </row>
    <row r="89" spans="10:13" x14ac:dyDescent="0.2">
      <c r="J89" t="s">
        <v>20</v>
      </c>
      <c r="K89">
        <v>5500</v>
      </c>
      <c r="L89" t="s">
        <v>14</v>
      </c>
      <c r="M89">
        <v>84300</v>
      </c>
    </row>
    <row r="90" spans="10:13" x14ac:dyDescent="0.2">
      <c r="J90" t="s">
        <v>20</v>
      </c>
      <c r="K90">
        <v>64300</v>
      </c>
      <c r="L90" t="s">
        <v>14</v>
      </c>
      <c r="M90">
        <v>111900</v>
      </c>
    </row>
    <row r="91" spans="10:13" x14ac:dyDescent="0.2">
      <c r="J91" t="s">
        <v>20</v>
      </c>
      <c r="K91">
        <v>5000</v>
      </c>
      <c r="L91" t="s">
        <v>14</v>
      </c>
      <c r="M91">
        <v>2400</v>
      </c>
    </row>
    <row r="92" spans="10:13" x14ac:dyDescent="0.2">
      <c r="J92" t="s">
        <v>20</v>
      </c>
      <c r="K92">
        <v>5400</v>
      </c>
      <c r="L92" t="s">
        <v>14</v>
      </c>
      <c r="M92">
        <v>5500</v>
      </c>
    </row>
    <row r="93" spans="10:13" x14ac:dyDescent="0.2">
      <c r="J93" t="s">
        <v>20</v>
      </c>
      <c r="K93">
        <v>9000</v>
      </c>
      <c r="L93" t="s">
        <v>14</v>
      </c>
      <c r="M93">
        <v>164500</v>
      </c>
    </row>
    <row r="94" spans="10:13" x14ac:dyDescent="0.2">
      <c r="J94" t="s">
        <v>20</v>
      </c>
      <c r="K94">
        <v>25000</v>
      </c>
      <c r="L94" t="s">
        <v>14</v>
      </c>
      <c r="M94">
        <v>8100</v>
      </c>
    </row>
    <row r="95" spans="10:13" x14ac:dyDescent="0.2">
      <c r="J95" t="s">
        <v>20</v>
      </c>
      <c r="K95">
        <v>8300</v>
      </c>
      <c r="L95" t="s">
        <v>14</v>
      </c>
      <c r="M95">
        <v>9800</v>
      </c>
    </row>
    <row r="96" spans="10:13" x14ac:dyDescent="0.2">
      <c r="J96" t="s">
        <v>20</v>
      </c>
      <c r="K96">
        <v>9300</v>
      </c>
      <c r="L96" t="s">
        <v>14</v>
      </c>
      <c r="M96">
        <v>5600</v>
      </c>
    </row>
    <row r="97" spans="10:13" x14ac:dyDescent="0.2">
      <c r="J97" t="s">
        <v>20</v>
      </c>
      <c r="K97">
        <v>6200</v>
      </c>
      <c r="L97" t="s">
        <v>14</v>
      </c>
      <c r="M97">
        <v>168600</v>
      </c>
    </row>
    <row r="98" spans="10:13" x14ac:dyDescent="0.2">
      <c r="J98" t="s">
        <v>20</v>
      </c>
      <c r="K98">
        <v>41500</v>
      </c>
      <c r="L98" t="s">
        <v>14</v>
      </c>
      <c r="M98">
        <v>7300</v>
      </c>
    </row>
    <row r="99" spans="10:13" x14ac:dyDescent="0.2">
      <c r="J99" t="s">
        <v>20</v>
      </c>
      <c r="K99">
        <v>2100</v>
      </c>
      <c r="L99" t="s">
        <v>14</v>
      </c>
      <c r="M99">
        <v>192900</v>
      </c>
    </row>
    <row r="100" spans="10:13" x14ac:dyDescent="0.2">
      <c r="J100" t="s">
        <v>20</v>
      </c>
      <c r="K100">
        <v>191200</v>
      </c>
      <c r="L100" t="s">
        <v>14</v>
      </c>
      <c r="M100">
        <v>6100</v>
      </c>
    </row>
    <row r="101" spans="10:13" x14ac:dyDescent="0.2">
      <c r="J101" t="s">
        <v>20</v>
      </c>
      <c r="K101">
        <v>8000</v>
      </c>
      <c r="L101" t="s">
        <v>14</v>
      </c>
      <c r="M101">
        <v>7200</v>
      </c>
    </row>
    <row r="102" spans="10:13" x14ac:dyDescent="0.2">
      <c r="J102" t="s">
        <v>20</v>
      </c>
      <c r="K102">
        <v>6100</v>
      </c>
      <c r="L102" t="s">
        <v>14</v>
      </c>
      <c r="M102">
        <v>3800</v>
      </c>
    </row>
    <row r="103" spans="10:13" x14ac:dyDescent="0.2">
      <c r="J103" t="s">
        <v>20</v>
      </c>
      <c r="K103">
        <v>3500</v>
      </c>
      <c r="L103" t="s">
        <v>14</v>
      </c>
      <c r="M103">
        <v>100</v>
      </c>
    </row>
    <row r="104" spans="10:13" x14ac:dyDescent="0.2">
      <c r="J104" t="s">
        <v>20</v>
      </c>
      <c r="K104">
        <v>150500</v>
      </c>
      <c r="L104" t="s">
        <v>14</v>
      </c>
      <c r="M104">
        <v>76100</v>
      </c>
    </row>
    <row r="105" spans="10:13" x14ac:dyDescent="0.2">
      <c r="J105" t="s">
        <v>20</v>
      </c>
      <c r="K105">
        <v>90400</v>
      </c>
      <c r="L105" t="s">
        <v>14</v>
      </c>
      <c r="M105">
        <v>3400</v>
      </c>
    </row>
    <row r="106" spans="10:13" x14ac:dyDescent="0.2">
      <c r="J106" t="s">
        <v>20</v>
      </c>
      <c r="K106">
        <v>9800</v>
      </c>
      <c r="L106" t="s">
        <v>14</v>
      </c>
      <c r="M106">
        <v>6500</v>
      </c>
    </row>
    <row r="107" spans="10:13" x14ac:dyDescent="0.2">
      <c r="J107" t="s">
        <v>20</v>
      </c>
      <c r="K107">
        <v>2600</v>
      </c>
      <c r="L107" t="s">
        <v>14</v>
      </c>
      <c r="M107">
        <v>118200</v>
      </c>
    </row>
    <row r="108" spans="10:13" x14ac:dyDescent="0.2">
      <c r="J108" t="s">
        <v>20</v>
      </c>
      <c r="K108">
        <v>23300</v>
      </c>
      <c r="L108" t="s">
        <v>14</v>
      </c>
      <c r="M108">
        <v>7800</v>
      </c>
    </row>
    <row r="109" spans="10:13" x14ac:dyDescent="0.2">
      <c r="J109" t="s">
        <v>20</v>
      </c>
      <c r="K109">
        <v>96700</v>
      </c>
      <c r="L109" t="s">
        <v>14</v>
      </c>
      <c r="M109">
        <v>9500</v>
      </c>
    </row>
    <row r="110" spans="10:13" x14ac:dyDescent="0.2">
      <c r="J110" t="s">
        <v>20</v>
      </c>
      <c r="K110">
        <v>600</v>
      </c>
      <c r="L110" t="s">
        <v>14</v>
      </c>
      <c r="M110">
        <v>9600</v>
      </c>
    </row>
    <row r="111" spans="10:13" x14ac:dyDescent="0.2">
      <c r="J111" t="s">
        <v>20</v>
      </c>
      <c r="K111">
        <v>38800</v>
      </c>
      <c r="L111" t="s">
        <v>14</v>
      </c>
      <c r="M111">
        <v>6600</v>
      </c>
    </row>
    <row r="112" spans="10:13" x14ac:dyDescent="0.2">
      <c r="J112" t="s">
        <v>20</v>
      </c>
      <c r="K112">
        <v>44500</v>
      </c>
      <c r="L112" t="s">
        <v>14</v>
      </c>
      <c r="M112">
        <v>5700</v>
      </c>
    </row>
    <row r="113" spans="10:13" x14ac:dyDescent="0.2">
      <c r="J113" t="s">
        <v>20</v>
      </c>
      <c r="K113">
        <v>56000</v>
      </c>
      <c r="L113" t="s">
        <v>14</v>
      </c>
      <c r="M113">
        <v>84400</v>
      </c>
    </row>
    <row r="114" spans="10:13" x14ac:dyDescent="0.2">
      <c r="J114" t="s">
        <v>20</v>
      </c>
      <c r="K114">
        <v>27100</v>
      </c>
      <c r="L114" t="s">
        <v>14</v>
      </c>
      <c r="M114">
        <v>170400</v>
      </c>
    </row>
    <row r="115" spans="10:13" x14ac:dyDescent="0.2">
      <c r="J115" t="s">
        <v>20</v>
      </c>
      <c r="K115">
        <v>3600</v>
      </c>
      <c r="L115" t="s">
        <v>14</v>
      </c>
      <c r="M115">
        <v>8900</v>
      </c>
    </row>
    <row r="116" spans="10:13" x14ac:dyDescent="0.2">
      <c r="J116" t="s">
        <v>20</v>
      </c>
      <c r="K116">
        <v>60200</v>
      </c>
      <c r="L116" t="s">
        <v>14</v>
      </c>
      <c r="M116">
        <v>6500</v>
      </c>
    </row>
    <row r="117" spans="10:13" x14ac:dyDescent="0.2">
      <c r="J117" t="s">
        <v>20</v>
      </c>
      <c r="K117">
        <v>7100</v>
      </c>
      <c r="L117" t="s">
        <v>14</v>
      </c>
      <c r="M117">
        <v>7200</v>
      </c>
    </row>
    <row r="118" spans="10:13" x14ac:dyDescent="0.2">
      <c r="J118" t="s">
        <v>20</v>
      </c>
      <c r="K118">
        <v>15800</v>
      </c>
      <c r="L118" t="s">
        <v>14</v>
      </c>
      <c r="M118">
        <v>2600</v>
      </c>
    </row>
    <row r="119" spans="10:13" x14ac:dyDescent="0.2">
      <c r="J119" t="s">
        <v>20</v>
      </c>
      <c r="K119">
        <v>54700</v>
      </c>
      <c r="L119" t="s">
        <v>14</v>
      </c>
      <c r="M119">
        <v>70700</v>
      </c>
    </row>
    <row r="120" spans="10:13" x14ac:dyDescent="0.2">
      <c r="J120" t="s">
        <v>20</v>
      </c>
      <c r="K120">
        <v>2100</v>
      </c>
      <c r="L120" t="s">
        <v>14</v>
      </c>
      <c r="M120">
        <v>37100</v>
      </c>
    </row>
    <row r="121" spans="10:13" x14ac:dyDescent="0.2">
      <c r="J121" t="s">
        <v>20</v>
      </c>
      <c r="K121">
        <v>143900</v>
      </c>
      <c r="L121" t="s">
        <v>14</v>
      </c>
      <c r="M121">
        <v>114300</v>
      </c>
    </row>
    <row r="122" spans="10:13" x14ac:dyDescent="0.2">
      <c r="J122" t="s">
        <v>20</v>
      </c>
      <c r="K122">
        <v>1300</v>
      </c>
      <c r="L122" t="s">
        <v>14</v>
      </c>
      <c r="M122">
        <v>47900</v>
      </c>
    </row>
    <row r="123" spans="10:13" x14ac:dyDescent="0.2">
      <c r="J123" t="s">
        <v>20</v>
      </c>
      <c r="K123">
        <v>1000</v>
      </c>
      <c r="L123" t="s">
        <v>14</v>
      </c>
      <c r="M123">
        <v>9000</v>
      </c>
    </row>
    <row r="124" spans="10:13" x14ac:dyDescent="0.2">
      <c r="J124" t="s">
        <v>20</v>
      </c>
      <c r="K124">
        <v>196900</v>
      </c>
      <c r="L124" t="s">
        <v>14</v>
      </c>
      <c r="M124">
        <v>197600</v>
      </c>
    </row>
    <row r="125" spans="10:13" x14ac:dyDescent="0.2">
      <c r="J125" t="s">
        <v>20</v>
      </c>
      <c r="K125">
        <v>8100</v>
      </c>
      <c r="L125" t="s">
        <v>14</v>
      </c>
      <c r="M125">
        <v>157600</v>
      </c>
    </row>
    <row r="126" spans="10:13" x14ac:dyDescent="0.2">
      <c r="J126" t="s">
        <v>20</v>
      </c>
      <c r="K126">
        <v>87900</v>
      </c>
      <c r="L126" t="s">
        <v>14</v>
      </c>
      <c r="M126">
        <v>8000</v>
      </c>
    </row>
    <row r="127" spans="10:13" x14ac:dyDescent="0.2">
      <c r="J127" t="s">
        <v>20</v>
      </c>
      <c r="K127">
        <v>1400</v>
      </c>
      <c r="L127" t="s">
        <v>14</v>
      </c>
      <c r="M127">
        <v>199000</v>
      </c>
    </row>
    <row r="128" spans="10:13" x14ac:dyDescent="0.2">
      <c r="J128" t="s">
        <v>20</v>
      </c>
      <c r="K128">
        <v>121700</v>
      </c>
      <c r="L128" t="s">
        <v>14</v>
      </c>
      <c r="M128">
        <v>180800</v>
      </c>
    </row>
    <row r="129" spans="10:13" x14ac:dyDescent="0.2">
      <c r="J129" t="s">
        <v>20</v>
      </c>
      <c r="K129">
        <v>5700</v>
      </c>
      <c r="L129" t="s">
        <v>14</v>
      </c>
      <c r="M129">
        <v>100</v>
      </c>
    </row>
    <row r="130" spans="10:13" x14ac:dyDescent="0.2">
      <c r="J130" t="s">
        <v>20</v>
      </c>
      <c r="K130">
        <v>41700</v>
      </c>
      <c r="L130" t="s">
        <v>14</v>
      </c>
      <c r="M130">
        <v>2800</v>
      </c>
    </row>
    <row r="131" spans="10:13" x14ac:dyDescent="0.2">
      <c r="J131" t="s">
        <v>20</v>
      </c>
      <c r="K131">
        <v>4800</v>
      </c>
      <c r="L131" t="s">
        <v>14</v>
      </c>
      <c r="M131">
        <v>9300</v>
      </c>
    </row>
    <row r="132" spans="10:13" x14ac:dyDescent="0.2">
      <c r="J132" t="s">
        <v>20</v>
      </c>
      <c r="K132">
        <v>46300</v>
      </c>
      <c r="L132" t="s">
        <v>14</v>
      </c>
      <c r="M132">
        <v>9700</v>
      </c>
    </row>
    <row r="133" spans="10:13" x14ac:dyDescent="0.2">
      <c r="J133" t="s">
        <v>20</v>
      </c>
      <c r="K133">
        <v>67800</v>
      </c>
      <c r="L133" t="s">
        <v>14</v>
      </c>
      <c r="M133">
        <v>9900</v>
      </c>
    </row>
    <row r="134" spans="10:13" x14ac:dyDescent="0.2">
      <c r="J134" t="s">
        <v>20</v>
      </c>
      <c r="K134">
        <v>3000</v>
      </c>
      <c r="L134" t="s">
        <v>14</v>
      </c>
      <c r="M134">
        <v>189200</v>
      </c>
    </row>
    <row r="135" spans="10:13" x14ac:dyDescent="0.2">
      <c r="J135" t="s">
        <v>20</v>
      </c>
      <c r="K135">
        <v>60900</v>
      </c>
      <c r="L135" t="s">
        <v>14</v>
      </c>
      <c r="M135">
        <v>167400</v>
      </c>
    </row>
    <row r="136" spans="10:13" x14ac:dyDescent="0.2">
      <c r="J136" t="s">
        <v>20</v>
      </c>
      <c r="K136">
        <v>137900</v>
      </c>
      <c r="L136" t="s">
        <v>14</v>
      </c>
      <c r="M136">
        <v>2700</v>
      </c>
    </row>
    <row r="137" spans="10:13" x14ac:dyDescent="0.2">
      <c r="J137" t="s">
        <v>20</v>
      </c>
      <c r="K137">
        <v>85600</v>
      </c>
      <c r="L137" t="s">
        <v>14</v>
      </c>
      <c r="M137">
        <v>49700</v>
      </c>
    </row>
    <row r="138" spans="10:13" x14ac:dyDescent="0.2">
      <c r="J138" t="s">
        <v>20</v>
      </c>
      <c r="K138">
        <v>2400</v>
      </c>
      <c r="L138" t="s">
        <v>14</v>
      </c>
      <c r="M138">
        <v>178200</v>
      </c>
    </row>
    <row r="139" spans="10:13" x14ac:dyDescent="0.2">
      <c r="J139" t="s">
        <v>20</v>
      </c>
      <c r="K139">
        <v>3400</v>
      </c>
      <c r="L139" t="s">
        <v>14</v>
      </c>
      <c r="M139">
        <v>7200</v>
      </c>
    </row>
    <row r="140" spans="10:13" x14ac:dyDescent="0.2">
      <c r="J140" t="s">
        <v>20</v>
      </c>
      <c r="K140">
        <v>3800</v>
      </c>
      <c r="L140" t="s">
        <v>14</v>
      </c>
      <c r="M140">
        <v>9100</v>
      </c>
    </row>
    <row r="141" spans="10:13" x14ac:dyDescent="0.2">
      <c r="J141" t="s">
        <v>20</v>
      </c>
      <c r="K141">
        <v>7500</v>
      </c>
      <c r="L141" t="s">
        <v>14</v>
      </c>
      <c r="M141">
        <v>135500</v>
      </c>
    </row>
    <row r="142" spans="10:13" x14ac:dyDescent="0.2">
      <c r="J142" t="s">
        <v>20</v>
      </c>
      <c r="K142">
        <v>9300</v>
      </c>
      <c r="L142" t="s">
        <v>14</v>
      </c>
      <c r="M142">
        <v>109000</v>
      </c>
    </row>
    <row r="143" spans="10:13" x14ac:dyDescent="0.2">
      <c r="J143" t="s">
        <v>20</v>
      </c>
      <c r="K143">
        <v>2400</v>
      </c>
      <c r="L143" t="s">
        <v>14</v>
      </c>
      <c r="M143">
        <v>60400</v>
      </c>
    </row>
    <row r="144" spans="10:13" x14ac:dyDescent="0.2">
      <c r="J144" t="s">
        <v>20</v>
      </c>
      <c r="K144">
        <v>29400</v>
      </c>
      <c r="L144" t="s">
        <v>14</v>
      </c>
      <c r="M144">
        <v>102900</v>
      </c>
    </row>
    <row r="145" spans="10:13" x14ac:dyDescent="0.2">
      <c r="J145" t="s">
        <v>20</v>
      </c>
      <c r="K145">
        <v>168500</v>
      </c>
      <c r="L145" t="s">
        <v>14</v>
      </c>
      <c r="M145">
        <v>97300</v>
      </c>
    </row>
    <row r="146" spans="10:13" x14ac:dyDescent="0.2">
      <c r="J146" t="s">
        <v>20</v>
      </c>
      <c r="K146">
        <v>8400</v>
      </c>
      <c r="L146" t="s">
        <v>14</v>
      </c>
      <c r="M146">
        <v>100</v>
      </c>
    </row>
    <row r="147" spans="10:13" x14ac:dyDescent="0.2">
      <c r="J147" t="s">
        <v>20</v>
      </c>
      <c r="K147">
        <v>2300</v>
      </c>
      <c r="L147" t="s">
        <v>14</v>
      </c>
      <c r="M147">
        <v>7300</v>
      </c>
    </row>
    <row r="148" spans="10:13" x14ac:dyDescent="0.2">
      <c r="J148" t="s">
        <v>20</v>
      </c>
      <c r="K148">
        <v>700</v>
      </c>
      <c r="L148" t="s">
        <v>14</v>
      </c>
      <c r="M148">
        <v>195800</v>
      </c>
    </row>
    <row r="149" spans="10:13" x14ac:dyDescent="0.2">
      <c r="J149" t="s">
        <v>20</v>
      </c>
      <c r="K149">
        <v>2900</v>
      </c>
      <c r="L149" t="s">
        <v>14</v>
      </c>
      <c r="M149">
        <v>29600</v>
      </c>
    </row>
    <row r="150" spans="10:13" x14ac:dyDescent="0.2">
      <c r="J150" t="s">
        <v>20</v>
      </c>
      <c r="K150">
        <v>4500</v>
      </c>
      <c r="L150" t="s">
        <v>14</v>
      </c>
      <c r="M150">
        <v>135600</v>
      </c>
    </row>
    <row r="151" spans="10:13" x14ac:dyDescent="0.2">
      <c r="J151" t="s">
        <v>20</v>
      </c>
      <c r="K151">
        <v>19800</v>
      </c>
      <c r="L151" t="s">
        <v>14</v>
      </c>
      <c r="M151">
        <v>188200</v>
      </c>
    </row>
    <row r="152" spans="10:13" x14ac:dyDescent="0.2">
      <c r="J152" t="s">
        <v>20</v>
      </c>
      <c r="K152">
        <v>6200</v>
      </c>
      <c r="L152" t="s">
        <v>14</v>
      </c>
      <c r="M152">
        <v>113500</v>
      </c>
    </row>
    <row r="153" spans="10:13" x14ac:dyDescent="0.2">
      <c r="J153" t="s">
        <v>20</v>
      </c>
      <c r="K153">
        <v>61500</v>
      </c>
      <c r="L153" t="s">
        <v>14</v>
      </c>
      <c r="M153">
        <v>134600</v>
      </c>
    </row>
    <row r="154" spans="10:13" x14ac:dyDescent="0.2">
      <c r="J154" t="s">
        <v>20</v>
      </c>
      <c r="K154">
        <v>1000</v>
      </c>
      <c r="L154" t="s">
        <v>14</v>
      </c>
      <c r="M154">
        <v>1700</v>
      </c>
    </row>
    <row r="155" spans="10:13" x14ac:dyDescent="0.2">
      <c r="J155" t="s">
        <v>20</v>
      </c>
      <c r="K155">
        <v>4600</v>
      </c>
      <c r="L155" t="s">
        <v>14</v>
      </c>
      <c r="M155">
        <v>163700</v>
      </c>
    </row>
    <row r="156" spans="10:13" x14ac:dyDescent="0.2">
      <c r="J156" t="s">
        <v>20</v>
      </c>
      <c r="K156">
        <v>80500</v>
      </c>
      <c r="L156" t="s">
        <v>14</v>
      </c>
      <c r="M156">
        <v>9400</v>
      </c>
    </row>
    <row r="157" spans="10:13" x14ac:dyDescent="0.2">
      <c r="J157" t="s">
        <v>20</v>
      </c>
      <c r="K157">
        <v>5700</v>
      </c>
      <c r="L157" t="s">
        <v>14</v>
      </c>
      <c r="M157">
        <v>147800</v>
      </c>
    </row>
    <row r="158" spans="10:13" x14ac:dyDescent="0.2">
      <c r="J158" t="s">
        <v>20</v>
      </c>
      <c r="K158">
        <v>5000</v>
      </c>
      <c r="L158" t="s">
        <v>14</v>
      </c>
      <c r="M158">
        <v>5100</v>
      </c>
    </row>
    <row r="159" spans="10:13" x14ac:dyDescent="0.2">
      <c r="J159" t="s">
        <v>20</v>
      </c>
      <c r="K159">
        <v>1800</v>
      </c>
      <c r="L159" t="s">
        <v>14</v>
      </c>
      <c r="M159">
        <v>101400</v>
      </c>
    </row>
    <row r="160" spans="10:13" x14ac:dyDescent="0.2">
      <c r="J160" t="s">
        <v>20</v>
      </c>
      <c r="K160">
        <v>6300</v>
      </c>
      <c r="L160" t="s">
        <v>14</v>
      </c>
      <c r="M160">
        <v>8100</v>
      </c>
    </row>
    <row r="161" spans="10:13" x14ac:dyDescent="0.2">
      <c r="J161" t="s">
        <v>20</v>
      </c>
      <c r="K161">
        <v>1700</v>
      </c>
      <c r="L161" t="s">
        <v>14</v>
      </c>
      <c r="M161">
        <v>7700</v>
      </c>
    </row>
    <row r="162" spans="10:13" x14ac:dyDescent="0.2">
      <c r="J162" t="s">
        <v>20</v>
      </c>
      <c r="K162">
        <v>2900</v>
      </c>
      <c r="L162" t="s">
        <v>14</v>
      </c>
      <c r="M162">
        <v>121400</v>
      </c>
    </row>
    <row r="163" spans="10:13" x14ac:dyDescent="0.2">
      <c r="J163" t="s">
        <v>20</v>
      </c>
      <c r="K163">
        <v>45600</v>
      </c>
      <c r="L163" t="s">
        <v>14</v>
      </c>
      <c r="M163">
        <v>7000</v>
      </c>
    </row>
    <row r="164" spans="10:13" x14ac:dyDescent="0.2">
      <c r="J164" t="s">
        <v>20</v>
      </c>
      <c r="K164">
        <v>4900</v>
      </c>
      <c r="L164" t="s">
        <v>14</v>
      </c>
      <c r="M164">
        <v>6800</v>
      </c>
    </row>
    <row r="165" spans="10:13" x14ac:dyDescent="0.2">
      <c r="J165" t="s">
        <v>20</v>
      </c>
      <c r="K165">
        <v>61600</v>
      </c>
      <c r="L165" t="s">
        <v>14</v>
      </c>
      <c r="M165">
        <v>89900</v>
      </c>
    </row>
    <row r="166" spans="10:13" x14ac:dyDescent="0.2">
      <c r="J166" t="s">
        <v>20</v>
      </c>
      <c r="K166">
        <v>1500</v>
      </c>
      <c r="L166" t="s">
        <v>14</v>
      </c>
      <c r="M166">
        <v>100</v>
      </c>
    </row>
    <row r="167" spans="10:13" x14ac:dyDescent="0.2">
      <c r="J167" t="s">
        <v>20</v>
      </c>
      <c r="K167">
        <v>3500</v>
      </c>
      <c r="L167" t="s">
        <v>14</v>
      </c>
      <c r="M167">
        <v>4800</v>
      </c>
    </row>
    <row r="168" spans="10:13" x14ac:dyDescent="0.2">
      <c r="J168" t="s">
        <v>20</v>
      </c>
      <c r="K168">
        <v>51100</v>
      </c>
      <c r="L168" t="s">
        <v>14</v>
      </c>
      <c r="M168">
        <v>182400</v>
      </c>
    </row>
    <row r="169" spans="10:13" x14ac:dyDescent="0.2">
      <c r="J169" t="s">
        <v>20</v>
      </c>
      <c r="K169">
        <v>7800</v>
      </c>
      <c r="L169" t="s">
        <v>14</v>
      </c>
      <c r="M169">
        <v>4000</v>
      </c>
    </row>
    <row r="170" spans="10:13" x14ac:dyDescent="0.2">
      <c r="J170" t="s">
        <v>20</v>
      </c>
      <c r="K170">
        <v>3900</v>
      </c>
      <c r="L170" t="s">
        <v>14</v>
      </c>
      <c r="M170">
        <v>5000</v>
      </c>
    </row>
    <row r="171" spans="10:13" x14ac:dyDescent="0.2">
      <c r="J171" t="s">
        <v>20</v>
      </c>
      <c r="K171">
        <v>700</v>
      </c>
      <c r="L171" t="s">
        <v>14</v>
      </c>
      <c r="M171">
        <v>6300</v>
      </c>
    </row>
    <row r="172" spans="10:13" x14ac:dyDescent="0.2">
      <c r="J172" t="s">
        <v>20</v>
      </c>
      <c r="K172">
        <v>2700</v>
      </c>
      <c r="L172" t="s">
        <v>14</v>
      </c>
      <c r="M172">
        <v>188800</v>
      </c>
    </row>
    <row r="173" spans="10:13" x14ac:dyDescent="0.2">
      <c r="J173" t="s">
        <v>20</v>
      </c>
      <c r="K173">
        <v>8000</v>
      </c>
      <c r="L173" t="s">
        <v>14</v>
      </c>
      <c r="M173">
        <v>4000</v>
      </c>
    </row>
    <row r="174" spans="10:13" x14ac:dyDescent="0.2">
      <c r="J174" t="s">
        <v>20</v>
      </c>
      <c r="K174">
        <v>2500</v>
      </c>
      <c r="L174" t="s">
        <v>14</v>
      </c>
      <c r="M174">
        <v>153800</v>
      </c>
    </row>
    <row r="175" spans="10:13" x14ac:dyDescent="0.2">
      <c r="J175" t="s">
        <v>20</v>
      </c>
      <c r="K175">
        <v>8400</v>
      </c>
      <c r="L175" t="s">
        <v>14</v>
      </c>
      <c r="M175">
        <v>191500</v>
      </c>
    </row>
    <row r="176" spans="10:13" x14ac:dyDescent="0.2">
      <c r="J176" t="s">
        <v>20</v>
      </c>
      <c r="K176">
        <v>900</v>
      </c>
      <c r="L176" t="s">
        <v>14</v>
      </c>
      <c r="M176">
        <v>8500</v>
      </c>
    </row>
    <row r="177" spans="10:13" x14ac:dyDescent="0.2">
      <c r="J177" t="s">
        <v>20</v>
      </c>
      <c r="K177">
        <v>6300</v>
      </c>
      <c r="L177" t="s">
        <v>14</v>
      </c>
      <c r="M177">
        <v>196600</v>
      </c>
    </row>
    <row r="178" spans="10:13" x14ac:dyDescent="0.2">
      <c r="J178" t="s">
        <v>20</v>
      </c>
      <c r="K178">
        <v>800</v>
      </c>
      <c r="L178" t="s">
        <v>14</v>
      </c>
      <c r="M178">
        <v>4200</v>
      </c>
    </row>
    <row r="179" spans="10:13" x14ac:dyDescent="0.2">
      <c r="J179" t="s">
        <v>20</v>
      </c>
      <c r="K179">
        <v>1800</v>
      </c>
      <c r="L179" t="s">
        <v>14</v>
      </c>
      <c r="M179">
        <v>91400</v>
      </c>
    </row>
    <row r="180" spans="10:13" x14ac:dyDescent="0.2">
      <c r="J180" t="s">
        <v>20</v>
      </c>
      <c r="K180">
        <v>600</v>
      </c>
      <c r="L180" t="s">
        <v>14</v>
      </c>
      <c r="M180">
        <v>90600</v>
      </c>
    </row>
    <row r="181" spans="10:13" x14ac:dyDescent="0.2">
      <c r="J181" t="s">
        <v>20</v>
      </c>
      <c r="K181">
        <v>3500</v>
      </c>
      <c r="L181" t="s">
        <v>14</v>
      </c>
      <c r="M181">
        <v>5200</v>
      </c>
    </row>
    <row r="182" spans="10:13" x14ac:dyDescent="0.2">
      <c r="J182" t="s">
        <v>20</v>
      </c>
      <c r="K182">
        <v>900</v>
      </c>
      <c r="L182" t="s">
        <v>14</v>
      </c>
      <c r="M182">
        <v>183800</v>
      </c>
    </row>
    <row r="183" spans="10:13" x14ac:dyDescent="0.2">
      <c r="J183" t="s">
        <v>20</v>
      </c>
      <c r="K183">
        <v>2100</v>
      </c>
      <c r="L183" t="s">
        <v>14</v>
      </c>
      <c r="M183">
        <v>9800</v>
      </c>
    </row>
    <row r="184" spans="10:13" x14ac:dyDescent="0.2">
      <c r="J184" t="s">
        <v>20</v>
      </c>
      <c r="K184">
        <v>2800</v>
      </c>
      <c r="L184" t="s">
        <v>14</v>
      </c>
      <c r="M184">
        <v>193400</v>
      </c>
    </row>
    <row r="185" spans="10:13" x14ac:dyDescent="0.2">
      <c r="J185" t="s">
        <v>20</v>
      </c>
      <c r="K185">
        <v>32900</v>
      </c>
      <c r="L185" t="s">
        <v>14</v>
      </c>
      <c r="M185">
        <v>163800</v>
      </c>
    </row>
    <row r="186" spans="10:13" x14ac:dyDescent="0.2">
      <c r="J186" t="s">
        <v>20</v>
      </c>
      <c r="K186">
        <v>6300</v>
      </c>
      <c r="L186" t="s">
        <v>14</v>
      </c>
      <c r="M186">
        <v>100</v>
      </c>
    </row>
    <row r="187" spans="10:13" x14ac:dyDescent="0.2">
      <c r="J187" t="s">
        <v>20</v>
      </c>
      <c r="K187">
        <v>59100</v>
      </c>
      <c r="L187" t="s">
        <v>14</v>
      </c>
      <c r="M187">
        <v>153600</v>
      </c>
    </row>
    <row r="188" spans="10:13" x14ac:dyDescent="0.2">
      <c r="J188" t="s">
        <v>20</v>
      </c>
      <c r="K188">
        <v>2200</v>
      </c>
      <c r="L188" t="s">
        <v>14</v>
      </c>
      <c r="M188">
        <v>7500</v>
      </c>
    </row>
    <row r="189" spans="10:13" x14ac:dyDescent="0.2">
      <c r="J189" t="s">
        <v>20</v>
      </c>
      <c r="K189">
        <v>1400</v>
      </c>
      <c r="L189" t="s">
        <v>14</v>
      </c>
      <c r="M189">
        <v>89900</v>
      </c>
    </row>
    <row r="190" spans="10:13" x14ac:dyDescent="0.2">
      <c r="J190" t="s">
        <v>20</v>
      </c>
      <c r="K190">
        <v>117900</v>
      </c>
      <c r="L190" t="s">
        <v>14</v>
      </c>
      <c r="M190">
        <v>2100</v>
      </c>
    </row>
    <row r="191" spans="10:13" x14ac:dyDescent="0.2">
      <c r="J191" t="s">
        <v>20</v>
      </c>
      <c r="K191">
        <v>7100</v>
      </c>
      <c r="L191" t="s">
        <v>14</v>
      </c>
      <c r="M191">
        <v>168500</v>
      </c>
    </row>
    <row r="192" spans="10:13" x14ac:dyDescent="0.2">
      <c r="J192" t="s">
        <v>20</v>
      </c>
      <c r="K192">
        <v>98700</v>
      </c>
      <c r="L192" t="s">
        <v>14</v>
      </c>
      <c r="M192">
        <v>147800</v>
      </c>
    </row>
    <row r="193" spans="10:13" x14ac:dyDescent="0.2">
      <c r="J193" t="s">
        <v>20</v>
      </c>
      <c r="K193">
        <v>33700</v>
      </c>
      <c r="L193" t="s">
        <v>14</v>
      </c>
      <c r="M193">
        <v>8600</v>
      </c>
    </row>
    <row r="194" spans="10:13" x14ac:dyDescent="0.2">
      <c r="J194" t="s">
        <v>20</v>
      </c>
      <c r="K194">
        <v>3300</v>
      </c>
      <c r="L194" t="s">
        <v>14</v>
      </c>
      <c r="M194">
        <v>125400</v>
      </c>
    </row>
    <row r="195" spans="10:13" x14ac:dyDescent="0.2">
      <c r="J195" t="s">
        <v>20</v>
      </c>
      <c r="K195">
        <v>20700</v>
      </c>
      <c r="L195" t="s">
        <v>14</v>
      </c>
      <c r="M195">
        <v>8800</v>
      </c>
    </row>
    <row r="196" spans="10:13" x14ac:dyDescent="0.2">
      <c r="J196" t="s">
        <v>20</v>
      </c>
      <c r="K196">
        <v>9600</v>
      </c>
      <c r="L196" t="s">
        <v>14</v>
      </c>
      <c r="M196">
        <v>50500</v>
      </c>
    </row>
    <row r="197" spans="10:13" x14ac:dyDescent="0.2">
      <c r="J197" t="s">
        <v>20</v>
      </c>
      <c r="K197">
        <v>66200</v>
      </c>
      <c r="L197" t="s">
        <v>14</v>
      </c>
      <c r="M197">
        <v>96700</v>
      </c>
    </row>
    <row r="198" spans="10:13" x14ac:dyDescent="0.2">
      <c r="J198" t="s">
        <v>20</v>
      </c>
      <c r="K198">
        <v>173800</v>
      </c>
      <c r="L198" t="s">
        <v>14</v>
      </c>
      <c r="M198">
        <v>2100</v>
      </c>
    </row>
    <row r="199" spans="10:13" x14ac:dyDescent="0.2">
      <c r="J199" t="s">
        <v>20</v>
      </c>
      <c r="K199">
        <v>94500</v>
      </c>
      <c r="L199" t="s">
        <v>14</v>
      </c>
      <c r="M199">
        <v>189200</v>
      </c>
    </row>
    <row r="200" spans="10:13" x14ac:dyDescent="0.2">
      <c r="J200" t="s">
        <v>20</v>
      </c>
      <c r="K200">
        <v>69800</v>
      </c>
      <c r="L200" t="s">
        <v>14</v>
      </c>
      <c r="M200">
        <v>9000</v>
      </c>
    </row>
    <row r="201" spans="10:13" x14ac:dyDescent="0.2">
      <c r="J201" t="s">
        <v>20</v>
      </c>
      <c r="K201">
        <v>900</v>
      </c>
      <c r="L201" t="s">
        <v>14</v>
      </c>
      <c r="M201">
        <v>5100</v>
      </c>
    </row>
    <row r="202" spans="10:13" x14ac:dyDescent="0.2">
      <c r="J202" t="s">
        <v>20</v>
      </c>
      <c r="K202">
        <v>74100</v>
      </c>
      <c r="L202" t="s">
        <v>14</v>
      </c>
      <c r="M202">
        <v>105000</v>
      </c>
    </row>
    <row r="203" spans="10:13" x14ac:dyDescent="0.2">
      <c r="J203" t="s">
        <v>20</v>
      </c>
      <c r="K203">
        <v>33600</v>
      </c>
      <c r="L203" t="s">
        <v>14</v>
      </c>
      <c r="M203">
        <v>89100</v>
      </c>
    </row>
    <row r="204" spans="10:13" x14ac:dyDescent="0.2">
      <c r="J204" t="s">
        <v>20</v>
      </c>
      <c r="K204">
        <v>6100</v>
      </c>
      <c r="L204" t="s">
        <v>14</v>
      </c>
      <c r="M204">
        <v>151300</v>
      </c>
    </row>
    <row r="205" spans="10:13" x14ac:dyDescent="0.2">
      <c r="J205" t="s">
        <v>20</v>
      </c>
      <c r="K205">
        <v>2300</v>
      </c>
      <c r="L205" t="s">
        <v>14</v>
      </c>
      <c r="M205">
        <v>9800</v>
      </c>
    </row>
    <row r="206" spans="10:13" x14ac:dyDescent="0.2">
      <c r="J206" t="s">
        <v>20</v>
      </c>
      <c r="K206">
        <v>4000</v>
      </c>
      <c r="L206" t="s">
        <v>14</v>
      </c>
      <c r="M206">
        <v>178000</v>
      </c>
    </row>
    <row r="207" spans="10:13" x14ac:dyDescent="0.2">
      <c r="J207" t="s">
        <v>20</v>
      </c>
      <c r="K207">
        <v>59700</v>
      </c>
      <c r="L207" t="s">
        <v>14</v>
      </c>
      <c r="M207">
        <v>77000</v>
      </c>
    </row>
    <row r="208" spans="10:13" x14ac:dyDescent="0.2">
      <c r="J208" t="s">
        <v>20</v>
      </c>
      <c r="K208">
        <v>5500</v>
      </c>
      <c r="L208" t="s">
        <v>14</v>
      </c>
      <c r="M208">
        <v>84900</v>
      </c>
    </row>
    <row r="209" spans="10:13" x14ac:dyDescent="0.2">
      <c r="J209" t="s">
        <v>20</v>
      </c>
      <c r="K209">
        <v>3700</v>
      </c>
      <c r="L209" t="s">
        <v>14</v>
      </c>
      <c r="M209">
        <v>184800</v>
      </c>
    </row>
    <row r="210" spans="10:13" x14ac:dyDescent="0.2">
      <c r="J210" t="s">
        <v>20</v>
      </c>
      <c r="K210">
        <v>5200</v>
      </c>
      <c r="L210" t="s">
        <v>14</v>
      </c>
      <c r="M210">
        <v>180100</v>
      </c>
    </row>
    <row r="211" spans="10:13" x14ac:dyDescent="0.2">
      <c r="J211" t="s">
        <v>20</v>
      </c>
      <c r="K211">
        <v>900</v>
      </c>
      <c r="L211" t="s">
        <v>14</v>
      </c>
      <c r="M211">
        <v>9000</v>
      </c>
    </row>
    <row r="212" spans="10:13" x14ac:dyDescent="0.2">
      <c r="J212" t="s">
        <v>20</v>
      </c>
      <c r="K212">
        <v>1600</v>
      </c>
      <c r="L212" t="s">
        <v>14</v>
      </c>
      <c r="M212">
        <v>170600</v>
      </c>
    </row>
    <row r="213" spans="10:13" x14ac:dyDescent="0.2">
      <c r="J213" t="s">
        <v>20</v>
      </c>
      <c r="K213">
        <v>1800</v>
      </c>
      <c r="L213" t="s">
        <v>14</v>
      </c>
      <c r="M213">
        <v>9900</v>
      </c>
    </row>
    <row r="214" spans="10:13" x14ac:dyDescent="0.2">
      <c r="J214" t="s">
        <v>20</v>
      </c>
      <c r="K214">
        <v>5200</v>
      </c>
      <c r="L214" t="s">
        <v>14</v>
      </c>
      <c r="M214">
        <v>168700</v>
      </c>
    </row>
    <row r="215" spans="10:13" x14ac:dyDescent="0.2">
      <c r="J215" t="s">
        <v>20</v>
      </c>
      <c r="K215">
        <v>5400</v>
      </c>
      <c r="L215" t="s">
        <v>14</v>
      </c>
      <c r="M215">
        <v>9300</v>
      </c>
    </row>
    <row r="216" spans="10:13" x14ac:dyDescent="0.2">
      <c r="J216" t="s">
        <v>20</v>
      </c>
      <c r="K216">
        <v>112300</v>
      </c>
      <c r="L216" t="s">
        <v>14</v>
      </c>
      <c r="M216">
        <v>3500</v>
      </c>
    </row>
    <row r="217" spans="10:13" x14ac:dyDescent="0.2">
      <c r="J217" t="s">
        <v>20</v>
      </c>
      <c r="K217">
        <v>900</v>
      </c>
      <c r="L217" t="s">
        <v>14</v>
      </c>
      <c r="M217">
        <v>83300</v>
      </c>
    </row>
    <row r="218" spans="10:13" x14ac:dyDescent="0.2">
      <c r="J218" t="s">
        <v>20</v>
      </c>
      <c r="K218">
        <v>22500</v>
      </c>
      <c r="L218" t="s">
        <v>14</v>
      </c>
      <c r="M218">
        <v>9700</v>
      </c>
    </row>
    <row r="219" spans="10:13" x14ac:dyDescent="0.2">
      <c r="J219" t="s">
        <v>20</v>
      </c>
      <c r="K219">
        <v>3400</v>
      </c>
      <c r="L219" t="s">
        <v>14</v>
      </c>
      <c r="M219">
        <v>96500</v>
      </c>
    </row>
    <row r="220" spans="10:13" x14ac:dyDescent="0.2">
      <c r="J220" t="s">
        <v>20</v>
      </c>
      <c r="K220">
        <v>2500</v>
      </c>
      <c r="L220" t="s">
        <v>14</v>
      </c>
      <c r="M220">
        <v>6000</v>
      </c>
    </row>
    <row r="221" spans="10:13" x14ac:dyDescent="0.2">
      <c r="J221" t="s">
        <v>20</v>
      </c>
      <c r="K221">
        <v>5300</v>
      </c>
      <c r="L221" t="s">
        <v>14</v>
      </c>
      <c r="M221">
        <v>8700</v>
      </c>
    </row>
    <row r="222" spans="10:13" x14ac:dyDescent="0.2">
      <c r="J222" t="s">
        <v>20</v>
      </c>
      <c r="K222">
        <v>6300</v>
      </c>
      <c r="L222" t="s">
        <v>14</v>
      </c>
      <c r="M222">
        <v>9400</v>
      </c>
    </row>
    <row r="223" spans="10:13" x14ac:dyDescent="0.2">
      <c r="J223" t="s">
        <v>20</v>
      </c>
      <c r="K223">
        <v>114400</v>
      </c>
      <c r="L223" t="s">
        <v>14</v>
      </c>
      <c r="M223">
        <v>157600</v>
      </c>
    </row>
    <row r="224" spans="10:13" x14ac:dyDescent="0.2">
      <c r="J224" t="s">
        <v>20</v>
      </c>
      <c r="K224">
        <v>38900</v>
      </c>
      <c r="L224" t="s">
        <v>14</v>
      </c>
      <c r="M224">
        <v>7900</v>
      </c>
    </row>
    <row r="225" spans="10:13" x14ac:dyDescent="0.2">
      <c r="J225" t="s">
        <v>20</v>
      </c>
      <c r="K225">
        <v>83000</v>
      </c>
      <c r="L225" t="s">
        <v>14</v>
      </c>
      <c r="M225">
        <v>7100</v>
      </c>
    </row>
    <row r="226" spans="10:13" x14ac:dyDescent="0.2">
      <c r="J226" t="s">
        <v>20</v>
      </c>
      <c r="K226">
        <v>2400</v>
      </c>
      <c r="L226" t="s">
        <v>14</v>
      </c>
      <c r="M226">
        <v>156800</v>
      </c>
    </row>
    <row r="227" spans="10:13" x14ac:dyDescent="0.2">
      <c r="J227" t="s">
        <v>20</v>
      </c>
      <c r="K227">
        <v>62800</v>
      </c>
      <c r="L227" t="s">
        <v>14</v>
      </c>
      <c r="M227">
        <v>157300</v>
      </c>
    </row>
    <row r="228" spans="10:13" x14ac:dyDescent="0.2">
      <c r="J228" t="s">
        <v>20</v>
      </c>
      <c r="K228">
        <v>800</v>
      </c>
      <c r="L228" t="s">
        <v>14</v>
      </c>
      <c r="M228">
        <v>7900</v>
      </c>
    </row>
    <row r="229" spans="10:13" x14ac:dyDescent="0.2">
      <c r="J229" t="s">
        <v>20</v>
      </c>
      <c r="K229">
        <v>7100</v>
      </c>
      <c r="L229" t="s">
        <v>14</v>
      </c>
      <c r="M229">
        <v>140300</v>
      </c>
    </row>
    <row r="230" spans="10:13" x14ac:dyDescent="0.2">
      <c r="J230" t="s">
        <v>20</v>
      </c>
      <c r="K230">
        <v>46100</v>
      </c>
      <c r="L230" t="s">
        <v>14</v>
      </c>
      <c r="M230">
        <v>100</v>
      </c>
    </row>
    <row r="231" spans="10:13" x14ac:dyDescent="0.2">
      <c r="J231" t="s">
        <v>20</v>
      </c>
      <c r="K231">
        <v>8100</v>
      </c>
      <c r="L231" t="s">
        <v>14</v>
      </c>
      <c r="M231">
        <v>198600</v>
      </c>
    </row>
    <row r="232" spans="10:13" x14ac:dyDescent="0.2">
      <c r="J232" t="s">
        <v>20</v>
      </c>
      <c r="K232">
        <v>1700</v>
      </c>
      <c r="L232" t="s">
        <v>14</v>
      </c>
      <c r="M232">
        <v>195900</v>
      </c>
    </row>
    <row r="233" spans="10:13" x14ac:dyDescent="0.2">
      <c r="J233" t="s">
        <v>20</v>
      </c>
      <c r="K233">
        <v>900</v>
      </c>
      <c r="L233" t="s">
        <v>14</v>
      </c>
      <c r="M233">
        <v>189000</v>
      </c>
    </row>
    <row r="234" spans="10:13" x14ac:dyDescent="0.2">
      <c r="J234" t="s">
        <v>20</v>
      </c>
      <c r="K234">
        <v>48900</v>
      </c>
      <c r="L234" t="s">
        <v>14</v>
      </c>
      <c r="M234">
        <v>7500</v>
      </c>
    </row>
    <row r="235" spans="10:13" x14ac:dyDescent="0.2">
      <c r="J235" t="s">
        <v>20</v>
      </c>
      <c r="K235">
        <v>39300</v>
      </c>
      <c r="L235" t="s">
        <v>14</v>
      </c>
      <c r="M235">
        <v>85900</v>
      </c>
    </row>
    <row r="236" spans="10:13" x14ac:dyDescent="0.2">
      <c r="J236" t="s">
        <v>20</v>
      </c>
      <c r="K236">
        <v>3400</v>
      </c>
      <c r="L236" t="s">
        <v>14</v>
      </c>
      <c r="M236">
        <v>6700</v>
      </c>
    </row>
    <row r="237" spans="10:13" x14ac:dyDescent="0.2">
      <c r="J237" t="s">
        <v>20</v>
      </c>
      <c r="K237">
        <v>9200</v>
      </c>
      <c r="L237" t="s">
        <v>14</v>
      </c>
      <c r="M237">
        <v>197700</v>
      </c>
    </row>
    <row r="238" spans="10:13" x14ac:dyDescent="0.2">
      <c r="J238" t="s">
        <v>20</v>
      </c>
      <c r="K238">
        <v>7800</v>
      </c>
      <c r="L238" t="s">
        <v>14</v>
      </c>
      <c r="M238">
        <v>8500</v>
      </c>
    </row>
    <row r="239" spans="10:13" x14ac:dyDescent="0.2">
      <c r="J239" t="s">
        <v>20</v>
      </c>
      <c r="K239">
        <v>2100</v>
      </c>
      <c r="L239" t="s">
        <v>14</v>
      </c>
      <c r="M239">
        <v>81600</v>
      </c>
    </row>
    <row r="240" spans="10:13" x14ac:dyDescent="0.2">
      <c r="J240" t="s">
        <v>20</v>
      </c>
      <c r="K240">
        <v>113800</v>
      </c>
      <c r="L240" t="s">
        <v>14</v>
      </c>
      <c r="M240">
        <v>119800</v>
      </c>
    </row>
    <row r="241" spans="10:13" x14ac:dyDescent="0.2">
      <c r="J241" t="s">
        <v>20</v>
      </c>
      <c r="K241">
        <v>5000</v>
      </c>
      <c r="L241" t="s">
        <v>14</v>
      </c>
      <c r="M241">
        <v>169400</v>
      </c>
    </row>
    <row r="242" spans="10:13" x14ac:dyDescent="0.2">
      <c r="J242" t="s">
        <v>20</v>
      </c>
      <c r="K242">
        <v>8700</v>
      </c>
      <c r="L242" t="s">
        <v>14</v>
      </c>
      <c r="M242">
        <v>192100</v>
      </c>
    </row>
    <row r="243" spans="10:13" x14ac:dyDescent="0.2">
      <c r="J243" t="s">
        <v>20</v>
      </c>
      <c r="K243">
        <v>2700</v>
      </c>
      <c r="L243" t="s">
        <v>14</v>
      </c>
      <c r="M243">
        <v>98700</v>
      </c>
    </row>
    <row r="244" spans="10:13" x14ac:dyDescent="0.2">
      <c r="J244" t="s">
        <v>20</v>
      </c>
      <c r="K244">
        <v>1800</v>
      </c>
      <c r="L244" t="s">
        <v>14</v>
      </c>
      <c r="M244">
        <v>4500</v>
      </c>
    </row>
    <row r="245" spans="10:13" x14ac:dyDescent="0.2">
      <c r="J245" t="s">
        <v>20</v>
      </c>
      <c r="K245">
        <v>174500</v>
      </c>
      <c r="L245" t="s">
        <v>14</v>
      </c>
      <c r="M245">
        <v>121700</v>
      </c>
    </row>
    <row r="246" spans="10:13" x14ac:dyDescent="0.2">
      <c r="J246" t="s">
        <v>20</v>
      </c>
      <c r="K246">
        <v>5100</v>
      </c>
      <c r="L246" t="s">
        <v>14</v>
      </c>
      <c r="M246">
        <v>100</v>
      </c>
    </row>
    <row r="247" spans="10:13" x14ac:dyDescent="0.2">
      <c r="J247" t="s">
        <v>20</v>
      </c>
      <c r="K247">
        <v>152400</v>
      </c>
      <c r="L247" t="s">
        <v>14</v>
      </c>
      <c r="M247">
        <v>196700</v>
      </c>
    </row>
    <row r="248" spans="10:13" x14ac:dyDescent="0.2">
      <c r="J248" t="s">
        <v>20</v>
      </c>
      <c r="K248">
        <v>1300</v>
      </c>
      <c r="L248" t="s">
        <v>14</v>
      </c>
      <c r="M248">
        <v>118400</v>
      </c>
    </row>
    <row r="249" spans="10:13" x14ac:dyDescent="0.2">
      <c r="J249" t="s">
        <v>20</v>
      </c>
      <c r="K249">
        <v>8100</v>
      </c>
      <c r="L249" t="s">
        <v>14</v>
      </c>
      <c r="M249">
        <v>10000</v>
      </c>
    </row>
    <row r="250" spans="10:13" x14ac:dyDescent="0.2">
      <c r="J250" t="s">
        <v>20</v>
      </c>
      <c r="K250">
        <v>8300</v>
      </c>
      <c r="L250" t="s">
        <v>14</v>
      </c>
      <c r="M250">
        <v>120700</v>
      </c>
    </row>
    <row r="251" spans="10:13" x14ac:dyDescent="0.2">
      <c r="J251" t="s">
        <v>20</v>
      </c>
      <c r="K251">
        <v>28400</v>
      </c>
      <c r="L251" t="s">
        <v>14</v>
      </c>
      <c r="M251">
        <v>9100</v>
      </c>
    </row>
    <row r="252" spans="10:13" x14ac:dyDescent="0.2">
      <c r="J252" t="s">
        <v>20</v>
      </c>
      <c r="K252">
        <v>102500</v>
      </c>
      <c r="L252" t="s">
        <v>14</v>
      </c>
      <c r="M252">
        <v>106800</v>
      </c>
    </row>
    <row r="253" spans="10:13" x14ac:dyDescent="0.2">
      <c r="J253" t="s">
        <v>20</v>
      </c>
      <c r="K253">
        <v>5400</v>
      </c>
      <c r="L253" t="s">
        <v>14</v>
      </c>
      <c r="M253">
        <v>9100</v>
      </c>
    </row>
    <row r="254" spans="10:13" x14ac:dyDescent="0.2">
      <c r="J254" t="s">
        <v>20</v>
      </c>
      <c r="K254">
        <v>6200</v>
      </c>
      <c r="L254" t="s">
        <v>14</v>
      </c>
      <c r="M254">
        <v>10000</v>
      </c>
    </row>
    <row r="255" spans="10:13" x14ac:dyDescent="0.2">
      <c r="J255" t="s">
        <v>20</v>
      </c>
      <c r="K255">
        <v>2100</v>
      </c>
      <c r="L255" t="s">
        <v>14</v>
      </c>
      <c r="M255">
        <v>79400</v>
      </c>
    </row>
    <row r="256" spans="10:13" x14ac:dyDescent="0.2">
      <c r="J256" t="s">
        <v>20</v>
      </c>
      <c r="K256">
        <v>900</v>
      </c>
      <c r="L256" t="s">
        <v>14</v>
      </c>
      <c r="M256">
        <v>27500</v>
      </c>
    </row>
    <row r="257" spans="10:13" x14ac:dyDescent="0.2">
      <c r="J257" t="s">
        <v>20</v>
      </c>
      <c r="K257">
        <v>148400</v>
      </c>
      <c r="L257" t="s">
        <v>14</v>
      </c>
      <c r="M257">
        <v>197900</v>
      </c>
    </row>
    <row r="258" spans="10:13" x14ac:dyDescent="0.2">
      <c r="J258" t="s">
        <v>20</v>
      </c>
      <c r="K258">
        <v>116500</v>
      </c>
      <c r="L258" t="s">
        <v>14</v>
      </c>
      <c r="M258">
        <v>5600</v>
      </c>
    </row>
    <row r="259" spans="10:13" x14ac:dyDescent="0.2">
      <c r="J259" t="s">
        <v>20</v>
      </c>
      <c r="K259">
        <v>146400</v>
      </c>
      <c r="L259" t="s">
        <v>14</v>
      </c>
      <c r="M259">
        <v>5300</v>
      </c>
    </row>
    <row r="260" spans="10:13" x14ac:dyDescent="0.2">
      <c r="J260" t="s">
        <v>20</v>
      </c>
      <c r="K260">
        <v>33800</v>
      </c>
      <c r="L260" t="s">
        <v>14</v>
      </c>
      <c r="M260">
        <v>145600</v>
      </c>
    </row>
    <row r="261" spans="10:13" x14ac:dyDescent="0.2">
      <c r="J261" t="s">
        <v>20</v>
      </c>
      <c r="K261">
        <v>2400</v>
      </c>
      <c r="L261" t="s">
        <v>14</v>
      </c>
      <c r="M261">
        <v>184100</v>
      </c>
    </row>
    <row r="262" spans="10:13" x14ac:dyDescent="0.2">
      <c r="J262" t="s">
        <v>20</v>
      </c>
      <c r="K262">
        <v>98800</v>
      </c>
      <c r="L262" t="s">
        <v>14</v>
      </c>
      <c r="M262">
        <v>140000</v>
      </c>
    </row>
    <row r="263" spans="10:13" x14ac:dyDescent="0.2">
      <c r="J263" t="s">
        <v>20</v>
      </c>
      <c r="K263">
        <v>134300</v>
      </c>
      <c r="L263" t="s">
        <v>14</v>
      </c>
      <c r="M263">
        <v>6000</v>
      </c>
    </row>
    <row r="264" spans="10:13" x14ac:dyDescent="0.2">
      <c r="J264" t="s">
        <v>20</v>
      </c>
      <c r="K264">
        <v>71200</v>
      </c>
      <c r="L264" t="s">
        <v>14</v>
      </c>
      <c r="M264">
        <v>180400</v>
      </c>
    </row>
    <row r="265" spans="10:13" x14ac:dyDescent="0.2">
      <c r="J265" t="s">
        <v>20</v>
      </c>
      <c r="K265">
        <v>4700</v>
      </c>
      <c r="L265" t="s">
        <v>14</v>
      </c>
      <c r="M265">
        <v>9100</v>
      </c>
    </row>
    <row r="266" spans="10:13" x14ac:dyDescent="0.2">
      <c r="J266" t="s">
        <v>20</v>
      </c>
      <c r="K266">
        <v>1200</v>
      </c>
      <c r="L266" t="s">
        <v>14</v>
      </c>
      <c r="M266">
        <v>164100</v>
      </c>
    </row>
    <row r="267" spans="10:13" x14ac:dyDescent="0.2">
      <c r="J267" t="s">
        <v>20</v>
      </c>
      <c r="K267">
        <v>1400</v>
      </c>
      <c r="L267" t="s">
        <v>14</v>
      </c>
      <c r="M267">
        <v>7400</v>
      </c>
    </row>
    <row r="268" spans="10:13" x14ac:dyDescent="0.2">
      <c r="J268" t="s">
        <v>20</v>
      </c>
      <c r="K268">
        <v>5600</v>
      </c>
      <c r="L268" t="s">
        <v>14</v>
      </c>
      <c r="M268">
        <v>100</v>
      </c>
    </row>
    <row r="269" spans="10:13" x14ac:dyDescent="0.2">
      <c r="J269" t="s">
        <v>20</v>
      </c>
      <c r="K269">
        <v>3600</v>
      </c>
      <c r="L269" t="s">
        <v>14</v>
      </c>
      <c r="M269">
        <v>8700</v>
      </c>
    </row>
    <row r="270" spans="10:13" x14ac:dyDescent="0.2">
      <c r="J270" t="s">
        <v>20</v>
      </c>
      <c r="K270">
        <v>3100</v>
      </c>
      <c r="L270" t="s">
        <v>14</v>
      </c>
      <c r="M270">
        <v>169700</v>
      </c>
    </row>
    <row r="271" spans="10:13" x14ac:dyDescent="0.2">
      <c r="J271" t="s">
        <v>20</v>
      </c>
      <c r="K271">
        <v>5000</v>
      </c>
      <c r="L271" t="s">
        <v>14</v>
      </c>
      <c r="M271">
        <v>6200</v>
      </c>
    </row>
    <row r="272" spans="10:13" x14ac:dyDescent="0.2">
      <c r="J272" t="s">
        <v>20</v>
      </c>
      <c r="K272">
        <v>4000</v>
      </c>
      <c r="L272" t="s">
        <v>14</v>
      </c>
      <c r="M272">
        <v>118000</v>
      </c>
    </row>
    <row r="273" spans="10:13" x14ac:dyDescent="0.2">
      <c r="J273" t="s">
        <v>20</v>
      </c>
      <c r="K273">
        <v>7400</v>
      </c>
      <c r="L273" t="s">
        <v>14</v>
      </c>
      <c r="M273">
        <v>193200</v>
      </c>
    </row>
    <row r="274" spans="10:13" x14ac:dyDescent="0.2">
      <c r="J274" t="s">
        <v>20</v>
      </c>
      <c r="K274">
        <v>68800</v>
      </c>
      <c r="L274" t="s">
        <v>14</v>
      </c>
      <c r="M274">
        <v>4200</v>
      </c>
    </row>
    <row r="275" spans="10:13" x14ac:dyDescent="0.2">
      <c r="J275" t="s">
        <v>20</v>
      </c>
      <c r="K275">
        <v>2400</v>
      </c>
      <c r="L275" t="s">
        <v>14</v>
      </c>
      <c r="M275">
        <v>117000</v>
      </c>
    </row>
    <row r="276" spans="10:13" x14ac:dyDescent="0.2">
      <c r="J276" t="s">
        <v>20</v>
      </c>
      <c r="K276">
        <v>8600</v>
      </c>
      <c r="L276" t="s">
        <v>14</v>
      </c>
      <c r="M276">
        <v>74700</v>
      </c>
    </row>
    <row r="277" spans="10:13" x14ac:dyDescent="0.2">
      <c r="J277" t="s">
        <v>20</v>
      </c>
      <c r="K277">
        <v>29600</v>
      </c>
      <c r="L277" t="s">
        <v>14</v>
      </c>
      <c r="M277">
        <v>10000</v>
      </c>
    </row>
    <row r="278" spans="10:13" x14ac:dyDescent="0.2">
      <c r="J278" t="s">
        <v>20</v>
      </c>
      <c r="K278">
        <v>110300</v>
      </c>
      <c r="L278" t="s">
        <v>14</v>
      </c>
      <c r="M278">
        <v>5300</v>
      </c>
    </row>
    <row r="279" spans="10:13" x14ac:dyDescent="0.2">
      <c r="J279" t="s">
        <v>20</v>
      </c>
      <c r="K279">
        <v>5300</v>
      </c>
      <c r="L279" t="s">
        <v>14</v>
      </c>
      <c r="M279">
        <v>3900</v>
      </c>
    </row>
    <row r="280" spans="10:13" x14ac:dyDescent="0.2">
      <c r="J280" t="s">
        <v>20</v>
      </c>
      <c r="K280">
        <v>9200</v>
      </c>
      <c r="L280" t="s">
        <v>14</v>
      </c>
      <c r="M280">
        <v>6900</v>
      </c>
    </row>
    <row r="281" spans="10:13" x14ac:dyDescent="0.2">
      <c r="J281" t="s">
        <v>20</v>
      </c>
      <c r="K281">
        <v>2400</v>
      </c>
      <c r="L281" t="s">
        <v>14</v>
      </c>
      <c r="M281">
        <v>100</v>
      </c>
    </row>
    <row r="282" spans="10:13" x14ac:dyDescent="0.2">
      <c r="J282" t="s">
        <v>20</v>
      </c>
      <c r="K282">
        <v>56800</v>
      </c>
      <c r="L282" t="s">
        <v>14</v>
      </c>
      <c r="M282">
        <v>167500</v>
      </c>
    </row>
    <row r="283" spans="10:13" x14ac:dyDescent="0.2">
      <c r="J283" t="s">
        <v>20</v>
      </c>
      <c r="K283">
        <v>900</v>
      </c>
      <c r="L283" t="s">
        <v>14</v>
      </c>
      <c r="M283">
        <v>48300</v>
      </c>
    </row>
    <row r="284" spans="10:13" x14ac:dyDescent="0.2">
      <c r="J284" t="s">
        <v>20</v>
      </c>
      <c r="K284">
        <v>2500</v>
      </c>
      <c r="L284" t="s">
        <v>14</v>
      </c>
      <c r="M284">
        <v>43800</v>
      </c>
    </row>
    <row r="285" spans="10:13" x14ac:dyDescent="0.2">
      <c r="J285" t="s">
        <v>20</v>
      </c>
      <c r="K285">
        <v>3200</v>
      </c>
      <c r="L285" t="s">
        <v>14</v>
      </c>
      <c r="M285">
        <v>97200</v>
      </c>
    </row>
    <row r="286" spans="10:13" x14ac:dyDescent="0.2">
      <c r="J286" t="s">
        <v>20</v>
      </c>
      <c r="K286">
        <v>1300</v>
      </c>
      <c r="L286" t="s">
        <v>14</v>
      </c>
      <c r="M286">
        <v>125600</v>
      </c>
    </row>
    <row r="287" spans="10:13" x14ac:dyDescent="0.2">
      <c r="J287" t="s">
        <v>20</v>
      </c>
      <c r="K287">
        <v>25500</v>
      </c>
      <c r="L287" t="s">
        <v>14</v>
      </c>
      <c r="M287">
        <v>9400</v>
      </c>
    </row>
    <row r="288" spans="10:13" x14ac:dyDescent="0.2">
      <c r="J288" t="s">
        <v>20</v>
      </c>
      <c r="K288">
        <v>18000</v>
      </c>
      <c r="L288" t="s">
        <v>14</v>
      </c>
      <c r="M288">
        <v>110800</v>
      </c>
    </row>
    <row r="289" spans="10:13" x14ac:dyDescent="0.2">
      <c r="J289" t="s">
        <v>20</v>
      </c>
      <c r="K289">
        <v>172700</v>
      </c>
      <c r="L289" t="s">
        <v>14</v>
      </c>
      <c r="M289">
        <v>93800</v>
      </c>
    </row>
    <row r="290" spans="10:13" x14ac:dyDescent="0.2">
      <c r="J290" t="s">
        <v>20</v>
      </c>
      <c r="K290">
        <v>7800</v>
      </c>
      <c r="L290" t="s">
        <v>14</v>
      </c>
      <c r="M290">
        <v>108700</v>
      </c>
    </row>
    <row r="291" spans="10:13" x14ac:dyDescent="0.2">
      <c r="J291" t="s">
        <v>20</v>
      </c>
      <c r="K291">
        <v>9100</v>
      </c>
      <c r="L291" t="s">
        <v>14</v>
      </c>
      <c r="M291">
        <v>61200</v>
      </c>
    </row>
    <row r="292" spans="10:13" x14ac:dyDescent="0.2">
      <c r="J292" t="s">
        <v>20</v>
      </c>
      <c r="K292">
        <v>5900</v>
      </c>
      <c r="L292" t="s">
        <v>14</v>
      </c>
      <c r="M292">
        <v>9000</v>
      </c>
    </row>
    <row r="293" spans="10:13" x14ac:dyDescent="0.2">
      <c r="J293" t="s">
        <v>20</v>
      </c>
      <c r="K293">
        <v>177700</v>
      </c>
      <c r="L293" t="s">
        <v>14</v>
      </c>
      <c r="M293">
        <v>2100</v>
      </c>
    </row>
    <row r="294" spans="10:13" x14ac:dyDescent="0.2">
      <c r="J294" t="s">
        <v>20</v>
      </c>
      <c r="K294">
        <v>800</v>
      </c>
      <c r="L294" t="s">
        <v>14</v>
      </c>
      <c r="M294">
        <v>2000</v>
      </c>
    </row>
    <row r="295" spans="10:13" x14ac:dyDescent="0.2">
      <c r="J295" t="s">
        <v>20</v>
      </c>
      <c r="K295">
        <v>7600</v>
      </c>
      <c r="L295" t="s">
        <v>14</v>
      </c>
      <c r="M295">
        <v>7100</v>
      </c>
    </row>
    <row r="296" spans="10:13" x14ac:dyDescent="0.2">
      <c r="J296" t="s">
        <v>20</v>
      </c>
      <c r="K296">
        <v>900</v>
      </c>
      <c r="L296" t="s">
        <v>14</v>
      </c>
      <c r="M296">
        <v>7800</v>
      </c>
    </row>
    <row r="297" spans="10:13" x14ac:dyDescent="0.2">
      <c r="J297" t="s">
        <v>20</v>
      </c>
      <c r="K297">
        <v>8300</v>
      </c>
      <c r="L297" t="s">
        <v>14</v>
      </c>
      <c r="M297">
        <v>84500</v>
      </c>
    </row>
    <row r="298" spans="10:13" x14ac:dyDescent="0.2">
      <c r="J298" t="s">
        <v>20</v>
      </c>
      <c r="K298">
        <v>1600</v>
      </c>
      <c r="L298" t="s">
        <v>14</v>
      </c>
      <c r="M298">
        <v>100</v>
      </c>
    </row>
    <row r="299" spans="10:13" x14ac:dyDescent="0.2">
      <c r="J299" t="s">
        <v>20</v>
      </c>
      <c r="K299">
        <v>115600</v>
      </c>
      <c r="L299" t="s">
        <v>14</v>
      </c>
      <c r="M299">
        <v>9700</v>
      </c>
    </row>
    <row r="300" spans="10:13" x14ac:dyDescent="0.2">
      <c r="J300" t="s">
        <v>20</v>
      </c>
      <c r="K300">
        <v>2600</v>
      </c>
      <c r="L300" t="s">
        <v>14</v>
      </c>
      <c r="M300">
        <v>5200</v>
      </c>
    </row>
    <row r="301" spans="10:13" x14ac:dyDescent="0.2">
      <c r="J301" t="s">
        <v>20</v>
      </c>
      <c r="K301">
        <v>9800</v>
      </c>
      <c r="L301" t="s">
        <v>14</v>
      </c>
      <c r="M301">
        <v>140800</v>
      </c>
    </row>
    <row r="302" spans="10:13" x14ac:dyDescent="0.2">
      <c r="J302" t="s">
        <v>20</v>
      </c>
      <c r="K302">
        <v>84400</v>
      </c>
      <c r="L302" t="s">
        <v>14</v>
      </c>
      <c r="M302">
        <v>92500</v>
      </c>
    </row>
    <row r="303" spans="10:13" x14ac:dyDescent="0.2">
      <c r="J303" t="s">
        <v>20</v>
      </c>
      <c r="K303">
        <v>5300</v>
      </c>
      <c r="L303" t="s">
        <v>14</v>
      </c>
      <c r="M303">
        <v>3200</v>
      </c>
    </row>
    <row r="304" spans="10:13" x14ac:dyDescent="0.2">
      <c r="J304" t="s">
        <v>20</v>
      </c>
      <c r="K304">
        <v>2800</v>
      </c>
      <c r="L304" t="s">
        <v>14</v>
      </c>
      <c r="M304">
        <v>8900</v>
      </c>
    </row>
    <row r="305" spans="10:13" x14ac:dyDescent="0.2">
      <c r="J305" t="s">
        <v>20</v>
      </c>
      <c r="K305">
        <v>4200</v>
      </c>
      <c r="L305" t="s">
        <v>14</v>
      </c>
      <c r="M305">
        <v>7100</v>
      </c>
    </row>
    <row r="306" spans="10:13" x14ac:dyDescent="0.2">
      <c r="J306" t="s">
        <v>20</v>
      </c>
      <c r="K306">
        <v>1300</v>
      </c>
      <c r="L306" t="s">
        <v>14</v>
      </c>
      <c r="M306">
        <v>9600</v>
      </c>
    </row>
    <row r="307" spans="10:13" x14ac:dyDescent="0.2">
      <c r="J307" t="s">
        <v>20</v>
      </c>
      <c r="K307">
        <v>66100</v>
      </c>
      <c r="L307" t="s">
        <v>14</v>
      </c>
      <c r="M307">
        <v>121600</v>
      </c>
    </row>
    <row r="308" spans="10:13" x14ac:dyDescent="0.2">
      <c r="J308" t="s">
        <v>20</v>
      </c>
      <c r="K308">
        <v>29500</v>
      </c>
      <c r="L308" t="s">
        <v>14</v>
      </c>
      <c r="M308">
        <v>86200</v>
      </c>
    </row>
    <row r="309" spans="10:13" x14ac:dyDescent="0.2">
      <c r="J309" t="s">
        <v>20</v>
      </c>
      <c r="K309">
        <v>9500</v>
      </c>
      <c r="L309" t="s">
        <v>14</v>
      </c>
      <c r="M309">
        <v>8100</v>
      </c>
    </row>
    <row r="310" spans="10:13" x14ac:dyDescent="0.2">
      <c r="J310" t="s">
        <v>20</v>
      </c>
      <c r="K310">
        <v>6300</v>
      </c>
      <c r="L310" t="s">
        <v>14</v>
      </c>
      <c r="M310">
        <v>8800</v>
      </c>
    </row>
    <row r="311" spans="10:13" x14ac:dyDescent="0.2">
      <c r="J311" t="s">
        <v>20</v>
      </c>
      <c r="K311">
        <v>5200</v>
      </c>
      <c r="L311" t="s">
        <v>14</v>
      </c>
      <c r="M311">
        <v>100</v>
      </c>
    </row>
    <row r="312" spans="10:13" x14ac:dyDescent="0.2">
      <c r="J312" t="s">
        <v>20</v>
      </c>
      <c r="K312">
        <v>6000</v>
      </c>
      <c r="L312" t="s">
        <v>14</v>
      </c>
      <c r="M312">
        <v>4900</v>
      </c>
    </row>
    <row r="313" spans="10:13" x14ac:dyDescent="0.2">
      <c r="J313" t="s">
        <v>20</v>
      </c>
      <c r="K313">
        <v>5800</v>
      </c>
      <c r="L313" t="s">
        <v>14</v>
      </c>
      <c r="M313">
        <v>4000</v>
      </c>
    </row>
    <row r="314" spans="10:13" x14ac:dyDescent="0.2">
      <c r="J314" t="s">
        <v>20</v>
      </c>
      <c r="K314">
        <v>105300</v>
      </c>
      <c r="L314" t="s">
        <v>14</v>
      </c>
      <c r="M314">
        <v>7300</v>
      </c>
    </row>
    <row r="315" spans="10:13" x14ac:dyDescent="0.2">
      <c r="J315" t="s">
        <v>20</v>
      </c>
      <c r="K315">
        <v>20000</v>
      </c>
      <c r="L315" t="s">
        <v>14</v>
      </c>
      <c r="M315">
        <v>161900</v>
      </c>
    </row>
    <row r="316" spans="10:13" x14ac:dyDescent="0.2">
      <c r="J316" t="s">
        <v>20</v>
      </c>
      <c r="K316">
        <v>3000</v>
      </c>
      <c r="L316" t="s">
        <v>14</v>
      </c>
      <c r="M316">
        <v>7700</v>
      </c>
    </row>
    <row r="317" spans="10:13" x14ac:dyDescent="0.2">
      <c r="J317" t="s">
        <v>20</v>
      </c>
      <c r="K317">
        <v>3700</v>
      </c>
      <c r="L317" t="s">
        <v>14</v>
      </c>
      <c r="M317">
        <v>7900</v>
      </c>
    </row>
    <row r="318" spans="10:13" x14ac:dyDescent="0.2">
      <c r="J318" t="s">
        <v>20</v>
      </c>
      <c r="K318">
        <v>94900</v>
      </c>
      <c r="L318" t="s">
        <v>14</v>
      </c>
      <c r="M318">
        <v>8300</v>
      </c>
    </row>
    <row r="319" spans="10:13" x14ac:dyDescent="0.2">
      <c r="J319" t="s">
        <v>20</v>
      </c>
      <c r="K319">
        <v>6800</v>
      </c>
      <c r="L319" t="s">
        <v>14</v>
      </c>
      <c r="M319">
        <v>163600</v>
      </c>
    </row>
    <row r="320" spans="10:13" x14ac:dyDescent="0.2">
      <c r="J320" t="s">
        <v>20</v>
      </c>
      <c r="K320">
        <v>72400</v>
      </c>
      <c r="L320" t="s">
        <v>14</v>
      </c>
      <c r="M320">
        <v>2700</v>
      </c>
    </row>
    <row r="321" spans="10:13" x14ac:dyDescent="0.2">
      <c r="J321" t="s">
        <v>20</v>
      </c>
      <c r="K321">
        <v>20100</v>
      </c>
      <c r="L321" t="s">
        <v>14</v>
      </c>
      <c r="M321">
        <v>81300</v>
      </c>
    </row>
    <row r="322" spans="10:13" x14ac:dyDescent="0.2">
      <c r="J322" t="s">
        <v>20</v>
      </c>
      <c r="K322">
        <v>31200</v>
      </c>
      <c r="L322" t="s">
        <v>14</v>
      </c>
      <c r="M322">
        <v>170800</v>
      </c>
    </row>
    <row r="323" spans="10:13" x14ac:dyDescent="0.2">
      <c r="J323" t="s">
        <v>20</v>
      </c>
      <c r="K323">
        <v>6700</v>
      </c>
      <c r="L323" t="s">
        <v>14</v>
      </c>
      <c r="M323">
        <v>150600</v>
      </c>
    </row>
    <row r="324" spans="10:13" x14ac:dyDescent="0.2">
      <c r="J324" t="s">
        <v>20</v>
      </c>
      <c r="K324">
        <v>2700</v>
      </c>
      <c r="L324" t="s">
        <v>14</v>
      </c>
      <c r="M324">
        <v>7800</v>
      </c>
    </row>
    <row r="325" spans="10:13" x14ac:dyDescent="0.2">
      <c r="J325" t="s">
        <v>20</v>
      </c>
      <c r="K325">
        <v>6200</v>
      </c>
      <c r="L325" t="s">
        <v>14</v>
      </c>
      <c r="M325">
        <v>159800</v>
      </c>
    </row>
    <row r="326" spans="10:13" x14ac:dyDescent="0.2">
      <c r="J326" t="s">
        <v>20</v>
      </c>
      <c r="K326">
        <v>43800</v>
      </c>
      <c r="L326" t="s">
        <v>14</v>
      </c>
      <c r="M326">
        <v>8800</v>
      </c>
    </row>
    <row r="327" spans="10:13" x14ac:dyDescent="0.2">
      <c r="J327" t="s">
        <v>20</v>
      </c>
      <c r="K327">
        <v>18900</v>
      </c>
      <c r="L327" t="s">
        <v>14</v>
      </c>
      <c r="M327">
        <v>179100</v>
      </c>
    </row>
    <row r="328" spans="10:13" x14ac:dyDescent="0.2">
      <c r="J328" t="s">
        <v>20</v>
      </c>
      <c r="K328">
        <v>86400</v>
      </c>
      <c r="L328" t="s">
        <v>14</v>
      </c>
      <c r="M328">
        <v>100</v>
      </c>
    </row>
    <row r="329" spans="10:13" x14ac:dyDescent="0.2">
      <c r="J329" t="s">
        <v>20</v>
      </c>
      <c r="K329">
        <v>8900</v>
      </c>
      <c r="L329" t="s">
        <v>14</v>
      </c>
      <c r="M329">
        <v>6500</v>
      </c>
    </row>
    <row r="330" spans="10:13" x14ac:dyDescent="0.2">
      <c r="J330" t="s">
        <v>20</v>
      </c>
      <c r="K330">
        <v>700</v>
      </c>
      <c r="L330" t="s">
        <v>14</v>
      </c>
      <c r="M330">
        <v>9100</v>
      </c>
    </row>
    <row r="331" spans="10:13" x14ac:dyDescent="0.2">
      <c r="J331" t="s">
        <v>20</v>
      </c>
      <c r="K331">
        <v>600</v>
      </c>
      <c r="L331" t="s">
        <v>14</v>
      </c>
      <c r="M331">
        <v>70200</v>
      </c>
    </row>
    <row r="332" spans="10:13" x14ac:dyDescent="0.2">
      <c r="J332" t="s">
        <v>20</v>
      </c>
      <c r="K332">
        <v>121600</v>
      </c>
      <c r="L332" t="s">
        <v>14</v>
      </c>
      <c r="M332">
        <v>6400</v>
      </c>
    </row>
    <row r="333" spans="10:13" x14ac:dyDescent="0.2">
      <c r="J333" t="s">
        <v>20</v>
      </c>
      <c r="K333">
        <v>70300</v>
      </c>
      <c r="L333" t="s">
        <v>14</v>
      </c>
      <c r="M333">
        <v>3700</v>
      </c>
    </row>
    <row r="334" spans="10:13" x14ac:dyDescent="0.2">
      <c r="J334" t="s">
        <v>20</v>
      </c>
      <c r="K334">
        <v>73800</v>
      </c>
      <c r="L334" t="s">
        <v>14</v>
      </c>
      <c r="M334">
        <v>35600</v>
      </c>
    </row>
    <row r="335" spans="10:13" x14ac:dyDescent="0.2">
      <c r="J335" t="s">
        <v>20</v>
      </c>
      <c r="K335">
        <v>108500</v>
      </c>
      <c r="L335" t="s">
        <v>14</v>
      </c>
      <c r="M335">
        <v>160400</v>
      </c>
    </row>
    <row r="336" spans="10:13" x14ac:dyDescent="0.2">
      <c r="J336" t="s">
        <v>20</v>
      </c>
      <c r="K336">
        <v>6300</v>
      </c>
      <c r="L336" t="s">
        <v>14</v>
      </c>
      <c r="M336">
        <v>8700</v>
      </c>
    </row>
    <row r="337" spans="10:13" x14ac:dyDescent="0.2">
      <c r="J337" t="s">
        <v>20</v>
      </c>
      <c r="K337">
        <v>71100</v>
      </c>
      <c r="L337" t="s">
        <v>14</v>
      </c>
      <c r="M337">
        <v>7200</v>
      </c>
    </row>
    <row r="338" spans="10:13" x14ac:dyDescent="0.2">
      <c r="J338" t="s">
        <v>20</v>
      </c>
      <c r="K338">
        <v>5300</v>
      </c>
      <c r="L338" t="s">
        <v>14</v>
      </c>
      <c r="M338">
        <v>7900</v>
      </c>
    </row>
    <row r="339" spans="10:13" x14ac:dyDescent="0.2">
      <c r="J339" t="s">
        <v>20</v>
      </c>
      <c r="K339">
        <v>88700</v>
      </c>
      <c r="L339" t="s">
        <v>14</v>
      </c>
      <c r="M339">
        <v>103200</v>
      </c>
    </row>
    <row r="340" spans="10:13" x14ac:dyDescent="0.2">
      <c r="J340" t="s">
        <v>20</v>
      </c>
      <c r="K340">
        <v>3300</v>
      </c>
      <c r="L340" t="s">
        <v>14</v>
      </c>
      <c r="M340">
        <v>7800</v>
      </c>
    </row>
    <row r="341" spans="10:13" x14ac:dyDescent="0.2">
      <c r="J341" t="s">
        <v>20</v>
      </c>
      <c r="K341">
        <v>3400</v>
      </c>
      <c r="L341" t="s">
        <v>14</v>
      </c>
      <c r="M341">
        <v>43000</v>
      </c>
    </row>
    <row r="342" spans="10:13" x14ac:dyDescent="0.2">
      <c r="J342" t="s">
        <v>20</v>
      </c>
      <c r="K342">
        <v>137600</v>
      </c>
      <c r="L342" t="s">
        <v>14</v>
      </c>
      <c r="M342">
        <v>9600</v>
      </c>
    </row>
    <row r="343" spans="10:13" x14ac:dyDescent="0.2">
      <c r="J343" t="s">
        <v>20</v>
      </c>
      <c r="K343">
        <v>3900</v>
      </c>
      <c r="L343" t="s">
        <v>14</v>
      </c>
      <c r="M343">
        <v>10000</v>
      </c>
    </row>
    <row r="344" spans="10:13" x14ac:dyDescent="0.2">
      <c r="J344" t="s">
        <v>20</v>
      </c>
      <c r="K344">
        <v>10000</v>
      </c>
      <c r="L344" t="s">
        <v>14</v>
      </c>
      <c r="M344">
        <v>172000</v>
      </c>
    </row>
    <row r="345" spans="10:13" x14ac:dyDescent="0.2">
      <c r="J345" t="s">
        <v>20</v>
      </c>
      <c r="K345">
        <v>42800</v>
      </c>
      <c r="L345" t="s">
        <v>14</v>
      </c>
      <c r="M345">
        <v>153700</v>
      </c>
    </row>
    <row r="346" spans="10:13" x14ac:dyDescent="0.2">
      <c r="J346" t="s">
        <v>20</v>
      </c>
      <c r="K346">
        <v>6200</v>
      </c>
      <c r="L346" t="s">
        <v>14</v>
      </c>
      <c r="M346">
        <v>3600</v>
      </c>
    </row>
    <row r="347" spans="10:13" x14ac:dyDescent="0.2">
      <c r="J347" t="s">
        <v>20</v>
      </c>
      <c r="K347">
        <v>1100</v>
      </c>
      <c r="L347" t="s">
        <v>14</v>
      </c>
      <c r="M347">
        <v>100</v>
      </c>
    </row>
    <row r="348" spans="10:13" x14ac:dyDescent="0.2">
      <c r="J348" t="s">
        <v>20</v>
      </c>
      <c r="K348">
        <v>26500</v>
      </c>
      <c r="L348" t="s">
        <v>14</v>
      </c>
      <c r="M348">
        <v>3300</v>
      </c>
    </row>
    <row r="349" spans="10:13" x14ac:dyDescent="0.2">
      <c r="J349" t="s">
        <v>20</v>
      </c>
      <c r="K349">
        <v>8500</v>
      </c>
      <c r="L349" t="s">
        <v>14</v>
      </c>
      <c r="M349">
        <v>187600</v>
      </c>
    </row>
    <row r="350" spans="10:13" x14ac:dyDescent="0.2">
      <c r="J350" t="s">
        <v>20</v>
      </c>
      <c r="K350">
        <v>6400</v>
      </c>
      <c r="L350" t="s">
        <v>14</v>
      </c>
      <c r="M350">
        <v>145000</v>
      </c>
    </row>
    <row r="351" spans="10:13" x14ac:dyDescent="0.2">
      <c r="J351" t="s">
        <v>20</v>
      </c>
      <c r="K351">
        <v>1400</v>
      </c>
      <c r="L351" t="s">
        <v>14</v>
      </c>
      <c r="M351">
        <v>5500</v>
      </c>
    </row>
    <row r="352" spans="10:13" x14ac:dyDescent="0.2">
      <c r="J352" t="s">
        <v>20</v>
      </c>
      <c r="K352">
        <v>4300</v>
      </c>
      <c r="L352" t="s">
        <v>14</v>
      </c>
      <c r="M352">
        <v>5900</v>
      </c>
    </row>
    <row r="353" spans="10:16" x14ac:dyDescent="0.2">
      <c r="J353" t="s">
        <v>20</v>
      </c>
      <c r="K353">
        <v>25600</v>
      </c>
      <c r="L353" t="s">
        <v>14</v>
      </c>
      <c r="M353">
        <v>94900</v>
      </c>
    </row>
    <row r="354" spans="10:16" x14ac:dyDescent="0.2">
      <c r="J354" t="s">
        <v>20</v>
      </c>
      <c r="K354">
        <v>94300</v>
      </c>
      <c r="L354" t="s">
        <v>14</v>
      </c>
      <c r="M354">
        <v>5100</v>
      </c>
    </row>
    <row r="355" spans="10:16" x14ac:dyDescent="0.2">
      <c r="J355" t="s">
        <v>20</v>
      </c>
      <c r="K355">
        <v>5100</v>
      </c>
      <c r="L355" t="s">
        <v>14</v>
      </c>
      <c r="M355">
        <v>121100</v>
      </c>
    </row>
    <row r="356" spans="10:16" x14ac:dyDescent="0.2">
      <c r="J356" t="s">
        <v>20</v>
      </c>
      <c r="K356">
        <v>6400</v>
      </c>
      <c r="L356" t="s">
        <v>14</v>
      </c>
      <c r="M356">
        <v>7000</v>
      </c>
    </row>
    <row r="357" spans="10:16" x14ac:dyDescent="0.2">
      <c r="J357" t="s">
        <v>20</v>
      </c>
      <c r="K357">
        <v>1600</v>
      </c>
      <c r="L357" t="s">
        <v>14</v>
      </c>
      <c r="M357">
        <v>195200</v>
      </c>
    </row>
    <row r="358" spans="10:16" x14ac:dyDescent="0.2">
      <c r="J358" t="s">
        <v>20</v>
      </c>
      <c r="K358">
        <v>1900</v>
      </c>
      <c r="L358" t="s">
        <v>14</v>
      </c>
      <c r="M358">
        <v>7200</v>
      </c>
    </row>
    <row r="359" spans="10:16" x14ac:dyDescent="0.2">
      <c r="J359" t="s">
        <v>20</v>
      </c>
      <c r="K359">
        <v>59200</v>
      </c>
      <c r="L359" t="s">
        <v>14</v>
      </c>
      <c r="M359">
        <v>170600</v>
      </c>
    </row>
    <row r="360" spans="10:16" x14ac:dyDescent="0.2">
      <c r="J360" t="s">
        <v>20</v>
      </c>
      <c r="K360">
        <v>139000</v>
      </c>
      <c r="L360" t="s">
        <v>14</v>
      </c>
      <c r="M360">
        <v>7800</v>
      </c>
    </row>
    <row r="361" spans="10:16" x14ac:dyDescent="0.2">
      <c r="J361" t="s">
        <v>20</v>
      </c>
      <c r="K361">
        <v>9400</v>
      </c>
      <c r="L361" t="s">
        <v>14</v>
      </c>
      <c r="M361">
        <v>9400</v>
      </c>
    </row>
    <row r="362" spans="10:16" x14ac:dyDescent="0.2">
      <c r="J362" t="s">
        <v>20</v>
      </c>
      <c r="K362">
        <v>9200</v>
      </c>
      <c r="L362" t="s">
        <v>14</v>
      </c>
      <c r="M362">
        <v>7800</v>
      </c>
    </row>
    <row r="363" spans="10:16" x14ac:dyDescent="0.2">
      <c r="J363" t="s">
        <v>20</v>
      </c>
      <c r="K363">
        <v>14900</v>
      </c>
      <c r="L363" t="s">
        <v>14</v>
      </c>
      <c r="M363">
        <v>141100</v>
      </c>
    </row>
    <row r="364" spans="10:16" x14ac:dyDescent="0.2">
      <c r="J364" t="s">
        <v>20</v>
      </c>
      <c r="K364">
        <v>10000</v>
      </c>
      <c r="L364" t="s">
        <v>14</v>
      </c>
      <c r="M364">
        <v>6600</v>
      </c>
    </row>
    <row r="365" spans="10:16" x14ac:dyDescent="0.2">
      <c r="J365" t="s">
        <v>20</v>
      </c>
      <c r="K365">
        <v>600</v>
      </c>
      <c r="L365" t="s">
        <v>14</v>
      </c>
      <c r="M365">
        <v>66600</v>
      </c>
    </row>
    <row r="366" spans="10:16" x14ac:dyDescent="0.2">
      <c r="J366" t="s">
        <v>20</v>
      </c>
      <c r="K366">
        <v>35000</v>
      </c>
    </row>
    <row r="367" spans="10:16" x14ac:dyDescent="0.2">
      <c r="J367" t="s">
        <v>20</v>
      </c>
      <c r="K367">
        <v>6900</v>
      </c>
    </row>
    <row r="368" spans="10:16" x14ac:dyDescent="0.2">
      <c r="J368" t="s">
        <v>20</v>
      </c>
      <c r="K368">
        <v>5100</v>
      </c>
      <c r="P368" s="5"/>
    </row>
    <row r="369" spans="10:16" x14ac:dyDescent="0.2">
      <c r="J369" t="s">
        <v>20</v>
      </c>
      <c r="K369">
        <v>6900</v>
      </c>
      <c r="P369" s="5"/>
    </row>
    <row r="370" spans="10:16" x14ac:dyDescent="0.2">
      <c r="J370" t="s">
        <v>20</v>
      </c>
      <c r="K370">
        <v>48800</v>
      </c>
      <c r="P370" s="5"/>
    </row>
    <row r="371" spans="10:16" x14ac:dyDescent="0.2">
      <c r="J371" t="s">
        <v>20</v>
      </c>
      <c r="K371">
        <v>16200</v>
      </c>
      <c r="P371" s="5"/>
    </row>
    <row r="372" spans="10:16" x14ac:dyDescent="0.2">
      <c r="J372" t="s">
        <v>20</v>
      </c>
      <c r="K372">
        <v>97600</v>
      </c>
      <c r="P372" s="5"/>
    </row>
    <row r="373" spans="10:16" x14ac:dyDescent="0.2">
      <c r="J373" t="s">
        <v>20</v>
      </c>
      <c r="K373">
        <v>9700</v>
      </c>
      <c r="P373" s="5"/>
    </row>
    <row r="374" spans="10:16" x14ac:dyDescent="0.2">
      <c r="J374" t="s">
        <v>20</v>
      </c>
      <c r="K374">
        <v>62300</v>
      </c>
    </row>
    <row r="375" spans="10:16" x14ac:dyDescent="0.2">
      <c r="J375" t="s">
        <v>20</v>
      </c>
      <c r="K375">
        <v>1400</v>
      </c>
    </row>
    <row r="376" spans="10:16" x14ac:dyDescent="0.2">
      <c r="J376" t="s">
        <v>20</v>
      </c>
      <c r="K376">
        <v>5400</v>
      </c>
    </row>
    <row r="377" spans="10:16" x14ac:dyDescent="0.2">
      <c r="J377" t="s">
        <v>20</v>
      </c>
      <c r="K377">
        <v>2300</v>
      </c>
    </row>
    <row r="378" spans="10:16" x14ac:dyDescent="0.2">
      <c r="J378" t="s">
        <v>20</v>
      </c>
      <c r="K378">
        <v>1400</v>
      </c>
    </row>
    <row r="379" spans="10:16" x14ac:dyDescent="0.2">
      <c r="J379" t="s">
        <v>20</v>
      </c>
      <c r="K379">
        <v>7500</v>
      </c>
    </row>
    <row r="380" spans="10:16" x14ac:dyDescent="0.2">
      <c r="J380" t="s">
        <v>20</v>
      </c>
      <c r="K380">
        <v>1500</v>
      </c>
    </row>
    <row r="381" spans="10:16" x14ac:dyDescent="0.2">
      <c r="J381" t="s">
        <v>20</v>
      </c>
      <c r="K381">
        <v>2900</v>
      </c>
    </row>
    <row r="382" spans="10:16" x14ac:dyDescent="0.2">
      <c r="J382" t="s">
        <v>20</v>
      </c>
      <c r="K382">
        <v>7300</v>
      </c>
    </row>
    <row r="383" spans="10:16" x14ac:dyDescent="0.2">
      <c r="J383" t="s">
        <v>20</v>
      </c>
      <c r="K383">
        <v>3600</v>
      </c>
    </row>
    <row r="384" spans="10:16" x14ac:dyDescent="0.2">
      <c r="J384" t="s">
        <v>20</v>
      </c>
      <c r="K384">
        <v>5000</v>
      </c>
    </row>
    <row r="385" spans="10:11" x14ac:dyDescent="0.2">
      <c r="J385" t="s">
        <v>20</v>
      </c>
      <c r="K385">
        <v>9200</v>
      </c>
    </row>
    <row r="386" spans="10:11" x14ac:dyDescent="0.2">
      <c r="J386" t="s">
        <v>20</v>
      </c>
      <c r="K386">
        <v>128900</v>
      </c>
    </row>
    <row r="387" spans="10:11" x14ac:dyDescent="0.2">
      <c r="J387" t="s">
        <v>20</v>
      </c>
      <c r="K387">
        <v>42100</v>
      </c>
    </row>
    <row r="388" spans="10:11" x14ac:dyDescent="0.2">
      <c r="J388" t="s">
        <v>20</v>
      </c>
      <c r="K388">
        <v>52000</v>
      </c>
    </row>
    <row r="389" spans="10:11" x14ac:dyDescent="0.2">
      <c r="J389" t="s">
        <v>20</v>
      </c>
      <c r="K389">
        <v>63400</v>
      </c>
    </row>
    <row r="390" spans="10:11" x14ac:dyDescent="0.2">
      <c r="J390" t="s">
        <v>20</v>
      </c>
      <c r="K390">
        <v>8700</v>
      </c>
    </row>
    <row r="391" spans="10:11" x14ac:dyDescent="0.2">
      <c r="J391" t="s">
        <v>20</v>
      </c>
      <c r="K391">
        <v>108400</v>
      </c>
    </row>
    <row r="392" spans="10:11" x14ac:dyDescent="0.2">
      <c r="J392" t="s">
        <v>20</v>
      </c>
      <c r="K392">
        <v>7300</v>
      </c>
    </row>
    <row r="393" spans="10:11" x14ac:dyDescent="0.2">
      <c r="J393" t="s">
        <v>20</v>
      </c>
      <c r="K393">
        <v>1700</v>
      </c>
    </row>
    <row r="394" spans="10:11" x14ac:dyDescent="0.2">
      <c r="J394" t="s">
        <v>20</v>
      </c>
      <c r="K394">
        <v>9800</v>
      </c>
    </row>
    <row r="395" spans="10:11" x14ac:dyDescent="0.2">
      <c r="J395" t="s">
        <v>20</v>
      </c>
      <c r="K395">
        <v>4300</v>
      </c>
    </row>
    <row r="396" spans="10:11" x14ac:dyDescent="0.2">
      <c r="J396" t="s">
        <v>20</v>
      </c>
      <c r="K396">
        <v>800</v>
      </c>
    </row>
    <row r="397" spans="10:11" x14ac:dyDescent="0.2">
      <c r="J397" t="s">
        <v>20</v>
      </c>
      <c r="K397">
        <v>6900</v>
      </c>
    </row>
    <row r="398" spans="10:11" x14ac:dyDescent="0.2">
      <c r="J398" t="s">
        <v>20</v>
      </c>
      <c r="K398">
        <v>38500</v>
      </c>
    </row>
    <row r="399" spans="10:11" x14ac:dyDescent="0.2">
      <c r="J399" t="s">
        <v>20</v>
      </c>
      <c r="K399">
        <v>2000</v>
      </c>
    </row>
    <row r="400" spans="10:11" x14ac:dyDescent="0.2">
      <c r="J400" t="s">
        <v>20</v>
      </c>
      <c r="K400">
        <v>5600</v>
      </c>
    </row>
    <row r="401" spans="10:11" x14ac:dyDescent="0.2">
      <c r="J401" t="s">
        <v>20</v>
      </c>
      <c r="K401">
        <v>8300</v>
      </c>
    </row>
    <row r="402" spans="10:11" x14ac:dyDescent="0.2">
      <c r="J402" t="s">
        <v>20</v>
      </c>
      <c r="K402">
        <v>6900</v>
      </c>
    </row>
    <row r="403" spans="10:11" x14ac:dyDescent="0.2">
      <c r="J403" t="s">
        <v>20</v>
      </c>
      <c r="K403">
        <v>48500</v>
      </c>
    </row>
    <row r="404" spans="10:11" x14ac:dyDescent="0.2">
      <c r="J404" t="s">
        <v>20</v>
      </c>
      <c r="K404">
        <v>4900</v>
      </c>
    </row>
    <row r="405" spans="10:11" x14ac:dyDescent="0.2">
      <c r="J405" t="s">
        <v>20</v>
      </c>
      <c r="K405">
        <v>8400</v>
      </c>
    </row>
    <row r="406" spans="10:11" x14ac:dyDescent="0.2">
      <c r="J406" t="s">
        <v>20</v>
      </c>
      <c r="K406">
        <v>8900</v>
      </c>
    </row>
    <row r="407" spans="10:11" x14ac:dyDescent="0.2">
      <c r="J407" t="s">
        <v>20</v>
      </c>
      <c r="K407">
        <v>5600</v>
      </c>
    </row>
    <row r="408" spans="10:11" x14ac:dyDescent="0.2">
      <c r="J408" t="s">
        <v>20</v>
      </c>
      <c r="K408">
        <v>28800</v>
      </c>
    </row>
    <row r="409" spans="10:11" x14ac:dyDescent="0.2">
      <c r="J409" t="s">
        <v>20</v>
      </c>
      <c r="K409">
        <v>15800</v>
      </c>
    </row>
    <row r="410" spans="10:11" x14ac:dyDescent="0.2">
      <c r="J410" t="s">
        <v>20</v>
      </c>
      <c r="K410">
        <v>4200</v>
      </c>
    </row>
    <row r="411" spans="10:11" x14ac:dyDescent="0.2">
      <c r="J411" t="s">
        <v>20</v>
      </c>
      <c r="K411">
        <v>37100</v>
      </c>
    </row>
    <row r="412" spans="10:11" x14ac:dyDescent="0.2">
      <c r="J412" t="s">
        <v>20</v>
      </c>
      <c r="K412">
        <v>3700</v>
      </c>
    </row>
    <row r="413" spans="10:11" x14ac:dyDescent="0.2">
      <c r="J413" t="s">
        <v>20</v>
      </c>
      <c r="K413">
        <v>1200</v>
      </c>
    </row>
    <row r="414" spans="10:11" x14ac:dyDescent="0.2">
      <c r="J414" t="s">
        <v>20</v>
      </c>
      <c r="K414">
        <v>1200</v>
      </c>
    </row>
    <row r="415" spans="10:11" x14ac:dyDescent="0.2">
      <c r="J415" t="s">
        <v>20</v>
      </c>
      <c r="K415">
        <v>2000</v>
      </c>
    </row>
    <row r="416" spans="10:11" x14ac:dyDescent="0.2">
      <c r="J416" t="s">
        <v>20</v>
      </c>
      <c r="K416">
        <v>55800</v>
      </c>
    </row>
    <row r="417" spans="10:11" x14ac:dyDescent="0.2">
      <c r="J417" t="s">
        <v>20</v>
      </c>
      <c r="K417">
        <v>4900</v>
      </c>
    </row>
    <row r="418" spans="10:11" x14ac:dyDescent="0.2">
      <c r="J418" t="s">
        <v>20</v>
      </c>
      <c r="K418">
        <v>8600</v>
      </c>
    </row>
    <row r="419" spans="10:11" x14ac:dyDescent="0.2">
      <c r="J419" t="s">
        <v>20</v>
      </c>
      <c r="K419">
        <v>3600</v>
      </c>
    </row>
    <row r="420" spans="10:11" x14ac:dyDescent="0.2">
      <c r="J420" t="s">
        <v>20</v>
      </c>
      <c r="K420">
        <v>4700</v>
      </c>
    </row>
    <row r="421" spans="10:11" x14ac:dyDescent="0.2">
      <c r="J421" t="s">
        <v>20</v>
      </c>
      <c r="K421">
        <v>70400</v>
      </c>
    </row>
    <row r="422" spans="10:11" x14ac:dyDescent="0.2">
      <c r="J422" t="s">
        <v>20</v>
      </c>
      <c r="K422">
        <v>4500</v>
      </c>
    </row>
    <row r="423" spans="10:11" x14ac:dyDescent="0.2">
      <c r="J423" t="s">
        <v>20</v>
      </c>
      <c r="K423">
        <v>1300</v>
      </c>
    </row>
    <row r="424" spans="10:11" x14ac:dyDescent="0.2">
      <c r="J424" t="s">
        <v>20</v>
      </c>
      <c r="K424">
        <v>1400</v>
      </c>
    </row>
    <row r="425" spans="10:11" x14ac:dyDescent="0.2">
      <c r="J425" t="s">
        <v>20</v>
      </c>
      <c r="K425">
        <v>29600</v>
      </c>
    </row>
    <row r="426" spans="10:11" x14ac:dyDescent="0.2">
      <c r="J426" t="s">
        <v>20</v>
      </c>
      <c r="K426">
        <v>2200</v>
      </c>
    </row>
    <row r="427" spans="10:11" x14ac:dyDescent="0.2">
      <c r="J427" t="s">
        <v>20</v>
      </c>
      <c r="K427">
        <v>3500</v>
      </c>
    </row>
    <row r="428" spans="10:11" x14ac:dyDescent="0.2">
      <c r="J428" t="s">
        <v>20</v>
      </c>
      <c r="K428">
        <v>5600</v>
      </c>
    </row>
    <row r="429" spans="10:11" x14ac:dyDescent="0.2">
      <c r="J429" t="s">
        <v>20</v>
      </c>
      <c r="K429">
        <v>1100</v>
      </c>
    </row>
    <row r="430" spans="10:11" x14ac:dyDescent="0.2">
      <c r="J430" t="s">
        <v>20</v>
      </c>
      <c r="K430">
        <v>3900</v>
      </c>
    </row>
    <row r="431" spans="10:11" x14ac:dyDescent="0.2">
      <c r="J431" t="s">
        <v>20</v>
      </c>
      <c r="K431">
        <v>4800</v>
      </c>
    </row>
    <row r="432" spans="10:11" x14ac:dyDescent="0.2">
      <c r="J432" t="s">
        <v>20</v>
      </c>
      <c r="K432">
        <v>4300</v>
      </c>
    </row>
    <row r="433" spans="10:11" x14ac:dyDescent="0.2">
      <c r="J433" t="s">
        <v>20</v>
      </c>
      <c r="K433">
        <v>149600</v>
      </c>
    </row>
    <row r="434" spans="10:11" x14ac:dyDescent="0.2">
      <c r="J434" t="s">
        <v>20</v>
      </c>
      <c r="K434">
        <v>53100</v>
      </c>
    </row>
    <row r="435" spans="10:11" x14ac:dyDescent="0.2">
      <c r="J435" t="s">
        <v>20</v>
      </c>
      <c r="K435">
        <v>5000</v>
      </c>
    </row>
    <row r="436" spans="10:11" x14ac:dyDescent="0.2">
      <c r="J436" t="s">
        <v>20</v>
      </c>
      <c r="K436">
        <v>1300</v>
      </c>
    </row>
    <row r="437" spans="10:11" x14ac:dyDescent="0.2">
      <c r="J437" t="s">
        <v>20</v>
      </c>
      <c r="K437">
        <v>5100</v>
      </c>
    </row>
    <row r="438" spans="10:11" x14ac:dyDescent="0.2">
      <c r="J438" t="s">
        <v>20</v>
      </c>
      <c r="K438">
        <v>5100</v>
      </c>
    </row>
    <row r="439" spans="10:11" x14ac:dyDescent="0.2">
      <c r="J439" t="s">
        <v>20</v>
      </c>
      <c r="K439">
        <v>7400</v>
      </c>
    </row>
    <row r="440" spans="10:11" x14ac:dyDescent="0.2">
      <c r="J440" t="s">
        <v>20</v>
      </c>
      <c r="K440">
        <v>88900</v>
      </c>
    </row>
    <row r="441" spans="10:11" x14ac:dyDescent="0.2">
      <c r="J441" t="s">
        <v>20</v>
      </c>
      <c r="K441">
        <v>6700</v>
      </c>
    </row>
    <row r="442" spans="10:11" x14ac:dyDescent="0.2">
      <c r="J442" t="s">
        <v>20</v>
      </c>
      <c r="K442">
        <v>1500</v>
      </c>
    </row>
    <row r="443" spans="10:11" x14ac:dyDescent="0.2">
      <c r="J443" t="s">
        <v>20</v>
      </c>
      <c r="K443">
        <v>1100</v>
      </c>
    </row>
    <row r="444" spans="10:11" x14ac:dyDescent="0.2">
      <c r="J444" t="s">
        <v>20</v>
      </c>
      <c r="K444">
        <v>6600</v>
      </c>
    </row>
    <row r="445" spans="10:11" x14ac:dyDescent="0.2">
      <c r="J445" t="s">
        <v>20</v>
      </c>
      <c r="K445">
        <v>7600</v>
      </c>
    </row>
    <row r="446" spans="10:11" x14ac:dyDescent="0.2">
      <c r="J446" t="s">
        <v>20</v>
      </c>
      <c r="K446">
        <v>3400</v>
      </c>
    </row>
    <row r="447" spans="10:11" x14ac:dyDescent="0.2">
      <c r="J447" t="s">
        <v>20</v>
      </c>
      <c r="K447">
        <v>2300</v>
      </c>
    </row>
    <row r="448" spans="10:11" x14ac:dyDescent="0.2">
      <c r="J448" t="s">
        <v>20</v>
      </c>
      <c r="K448">
        <v>6200</v>
      </c>
    </row>
    <row r="449" spans="10:11" x14ac:dyDescent="0.2">
      <c r="J449" t="s">
        <v>20</v>
      </c>
      <c r="K449">
        <v>6100</v>
      </c>
    </row>
    <row r="450" spans="10:11" x14ac:dyDescent="0.2">
      <c r="J450" t="s">
        <v>20</v>
      </c>
      <c r="K450">
        <v>2600</v>
      </c>
    </row>
    <row r="451" spans="10:11" x14ac:dyDescent="0.2">
      <c r="J451" t="s">
        <v>20</v>
      </c>
      <c r="K451">
        <v>700</v>
      </c>
    </row>
    <row r="452" spans="10:11" x14ac:dyDescent="0.2">
      <c r="J452" t="s">
        <v>20</v>
      </c>
      <c r="K452">
        <v>700</v>
      </c>
    </row>
    <row r="453" spans="10:11" x14ac:dyDescent="0.2">
      <c r="J453" t="s">
        <v>20</v>
      </c>
      <c r="K453">
        <v>6400</v>
      </c>
    </row>
    <row r="454" spans="10:11" x14ac:dyDescent="0.2">
      <c r="J454" t="s">
        <v>20</v>
      </c>
      <c r="K454">
        <v>59700</v>
      </c>
    </row>
    <row r="455" spans="10:11" x14ac:dyDescent="0.2">
      <c r="J455" t="s">
        <v>20</v>
      </c>
      <c r="K455">
        <v>3200</v>
      </c>
    </row>
    <row r="456" spans="10:11" x14ac:dyDescent="0.2">
      <c r="J456" t="s">
        <v>20</v>
      </c>
      <c r="K456">
        <v>9000</v>
      </c>
    </row>
    <row r="457" spans="10:11" x14ac:dyDescent="0.2">
      <c r="J457" t="s">
        <v>20</v>
      </c>
      <c r="K457">
        <v>2300</v>
      </c>
    </row>
    <row r="458" spans="10:11" x14ac:dyDescent="0.2">
      <c r="J458" t="s">
        <v>20</v>
      </c>
      <c r="K458">
        <v>51300</v>
      </c>
    </row>
    <row r="459" spans="10:11" x14ac:dyDescent="0.2">
      <c r="J459" t="s">
        <v>20</v>
      </c>
      <c r="K459">
        <v>700</v>
      </c>
    </row>
    <row r="460" spans="10:11" x14ac:dyDescent="0.2">
      <c r="J460" t="s">
        <v>20</v>
      </c>
      <c r="K460">
        <v>1500</v>
      </c>
    </row>
    <row r="461" spans="10:11" x14ac:dyDescent="0.2">
      <c r="J461" t="s">
        <v>20</v>
      </c>
      <c r="K461">
        <v>4900</v>
      </c>
    </row>
    <row r="462" spans="10:11" x14ac:dyDescent="0.2">
      <c r="J462" t="s">
        <v>20</v>
      </c>
      <c r="K462">
        <v>54000</v>
      </c>
    </row>
    <row r="463" spans="10:11" x14ac:dyDescent="0.2">
      <c r="J463" t="s">
        <v>20</v>
      </c>
      <c r="K463">
        <v>4100</v>
      </c>
    </row>
    <row r="464" spans="10:11" x14ac:dyDescent="0.2">
      <c r="J464" t="s">
        <v>20</v>
      </c>
      <c r="K464">
        <v>85000</v>
      </c>
    </row>
    <row r="465" spans="10:11" x14ac:dyDescent="0.2">
      <c r="J465" t="s">
        <v>20</v>
      </c>
      <c r="K465">
        <v>3600</v>
      </c>
    </row>
    <row r="466" spans="10:11" x14ac:dyDescent="0.2">
      <c r="J466" t="s">
        <v>20</v>
      </c>
      <c r="K466">
        <v>2800</v>
      </c>
    </row>
    <row r="467" spans="10:11" x14ac:dyDescent="0.2">
      <c r="J467" t="s">
        <v>20</v>
      </c>
      <c r="K467">
        <v>2300</v>
      </c>
    </row>
    <row r="468" spans="10:11" x14ac:dyDescent="0.2">
      <c r="J468" t="s">
        <v>20</v>
      </c>
      <c r="K468">
        <v>97100</v>
      </c>
    </row>
    <row r="469" spans="10:11" x14ac:dyDescent="0.2">
      <c r="J469" t="s">
        <v>20</v>
      </c>
      <c r="K469">
        <v>43200</v>
      </c>
    </row>
    <row r="470" spans="10:11" x14ac:dyDescent="0.2">
      <c r="J470" t="s">
        <v>20</v>
      </c>
      <c r="K470">
        <v>6800</v>
      </c>
    </row>
    <row r="471" spans="10:11" x14ac:dyDescent="0.2">
      <c r="J471" t="s">
        <v>20</v>
      </c>
      <c r="K471">
        <v>7300</v>
      </c>
    </row>
    <row r="472" spans="10:11" x14ac:dyDescent="0.2">
      <c r="J472" t="s">
        <v>20</v>
      </c>
      <c r="K472">
        <v>17700</v>
      </c>
    </row>
    <row r="473" spans="10:11" x14ac:dyDescent="0.2">
      <c r="J473" t="s">
        <v>20</v>
      </c>
      <c r="K473">
        <v>6400</v>
      </c>
    </row>
    <row r="474" spans="10:11" x14ac:dyDescent="0.2">
      <c r="J474" t="s">
        <v>20</v>
      </c>
      <c r="K474">
        <v>7700</v>
      </c>
    </row>
    <row r="475" spans="10:11" x14ac:dyDescent="0.2">
      <c r="J475" t="s">
        <v>20</v>
      </c>
      <c r="K475">
        <v>116300</v>
      </c>
    </row>
    <row r="476" spans="10:11" x14ac:dyDescent="0.2">
      <c r="J476" t="s">
        <v>20</v>
      </c>
      <c r="K476">
        <v>9100</v>
      </c>
    </row>
    <row r="477" spans="10:11" x14ac:dyDescent="0.2">
      <c r="J477" t="s">
        <v>20</v>
      </c>
      <c r="K477">
        <v>1500</v>
      </c>
    </row>
    <row r="478" spans="10:11" x14ac:dyDescent="0.2">
      <c r="J478" t="s">
        <v>20</v>
      </c>
      <c r="K478">
        <v>69900</v>
      </c>
    </row>
    <row r="479" spans="10:11" x14ac:dyDescent="0.2">
      <c r="J479" t="s">
        <v>20</v>
      </c>
      <c r="K479">
        <v>1000</v>
      </c>
    </row>
    <row r="480" spans="10:11" x14ac:dyDescent="0.2">
      <c r="J480" t="s">
        <v>20</v>
      </c>
      <c r="K480">
        <v>4700</v>
      </c>
    </row>
    <row r="481" spans="10:11" x14ac:dyDescent="0.2">
      <c r="J481" t="s">
        <v>20</v>
      </c>
      <c r="K481">
        <v>3200</v>
      </c>
    </row>
    <row r="482" spans="10:11" x14ac:dyDescent="0.2">
      <c r="J482" t="s">
        <v>20</v>
      </c>
      <c r="K482">
        <v>6700</v>
      </c>
    </row>
    <row r="483" spans="10:11" x14ac:dyDescent="0.2">
      <c r="J483" t="s">
        <v>20</v>
      </c>
      <c r="K483">
        <v>6000</v>
      </c>
    </row>
    <row r="484" spans="10:11" x14ac:dyDescent="0.2">
      <c r="J484" t="s">
        <v>20</v>
      </c>
      <c r="K484">
        <v>17100</v>
      </c>
    </row>
    <row r="485" spans="10:11" x14ac:dyDescent="0.2">
      <c r="J485" t="s">
        <v>20</v>
      </c>
      <c r="K485">
        <v>171000</v>
      </c>
    </row>
    <row r="486" spans="10:11" x14ac:dyDescent="0.2">
      <c r="J486" t="s">
        <v>20</v>
      </c>
      <c r="K486">
        <v>23400</v>
      </c>
    </row>
    <row r="487" spans="10:11" x14ac:dyDescent="0.2">
      <c r="J487" t="s">
        <v>20</v>
      </c>
      <c r="K487">
        <v>2400</v>
      </c>
    </row>
    <row r="488" spans="10:11" x14ac:dyDescent="0.2">
      <c r="J488" t="s">
        <v>20</v>
      </c>
      <c r="K488">
        <v>5300</v>
      </c>
    </row>
    <row r="489" spans="10:11" x14ac:dyDescent="0.2">
      <c r="J489" t="s">
        <v>20</v>
      </c>
      <c r="K489">
        <v>2000</v>
      </c>
    </row>
    <row r="490" spans="10:11" x14ac:dyDescent="0.2">
      <c r="J490" t="s">
        <v>20</v>
      </c>
      <c r="K490">
        <v>8800</v>
      </c>
    </row>
    <row r="491" spans="10:11" x14ac:dyDescent="0.2">
      <c r="J491" t="s">
        <v>20</v>
      </c>
      <c r="K491">
        <v>3500</v>
      </c>
    </row>
    <row r="492" spans="10:11" x14ac:dyDescent="0.2">
      <c r="J492" t="s">
        <v>20</v>
      </c>
      <c r="K492">
        <v>1400</v>
      </c>
    </row>
    <row r="493" spans="10:11" x14ac:dyDescent="0.2">
      <c r="J493" t="s">
        <v>20</v>
      </c>
      <c r="K493">
        <v>4200</v>
      </c>
    </row>
    <row r="494" spans="10:11" x14ac:dyDescent="0.2">
      <c r="J494" t="s">
        <v>20</v>
      </c>
      <c r="K494">
        <v>81000</v>
      </c>
    </row>
    <row r="495" spans="10:11" x14ac:dyDescent="0.2">
      <c r="J495" t="s">
        <v>20</v>
      </c>
      <c r="K495">
        <v>4800</v>
      </c>
    </row>
    <row r="496" spans="10:11" x14ac:dyDescent="0.2">
      <c r="J496" t="s">
        <v>20</v>
      </c>
      <c r="K496">
        <v>7000</v>
      </c>
    </row>
    <row r="497" spans="10:11" x14ac:dyDescent="0.2">
      <c r="J497" t="s">
        <v>20</v>
      </c>
      <c r="K497">
        <v>71500</v>
      </c>
    </row>
    <row r="498" spans="10:11" x14ac:dyDescent="0.2">
      <c r="J498" t="s">
        <v>20</v>
      </c>
      <c r="K498">
        <v>4700</v>
      </c>
    </row>
    <row r="499" spans="10:11" x14ac:dyDescent="0.2">
      <c r="J499" t="s">
        <v>20</v>
      </c>
      <c r="K499">
        <v>42100</v>
      </c>
    </row>
    <row r="500" spans="10:11" x14ac:dyDescent="0.2">
      <c r="J500" t="s">
        <v>20</v>
      </c>
      <c r="K500">
        <v>40200</v>
      </c>
    </row>
    <row r="501" spans="10:11" x14ac:dyDescent="0.2">
      <c r="J501" t="s">
        <v>20</v>
      </c>
      <c r="K501">
        <v>1000</v>
      </c>
    </row>
    <row r="502" spans="10:11" x14ac:dyDescent="0.2">
      <c r="J502" t="s">
        <v>20</v>
      </c>
      <c r="K502">
        <v>84500</v>
      </c>
    </row>
    <row r="503" spans="10:11" x14ac:dyDescent="0.2">
      <c r="J503" t="s">
        <v>20</v>
      </c>
      <c r="K503">
        <v>800</v>
      </c>
    </row>
    <row r="504" spans="10:11" x14ac:dyDescent="0.2">
      <c r="J504" t="s">
        <v>20</v>
      </c>
      <c r="K504">
        <v>3400</v>
      </c>
    </row>
    <row r="505" spans="10:11" x14ac:dyDescent="0.2">
      <c r="J505" t="s">
        <v>20</v>
      </c>
      <c r="K505">
        <v>1800</v>
      </c>
    </row>
    <row r="506" spans="10:11" x14ac:dyDescent="0.2">
      <c r="J506" t="s">
        <v>20</v>
      </c>
      <c r="K506">
        <v>5800</v>
      </c>
    </row>
    <row r="507" spans="10:11" x14ac:dyDescent="0.2">
      <c r="J507" t="s">
        <v>20</v>
      </c>
      <c r="K507">
        <v>5600</v>
      </c>
    </row>
    <row r="508" spans="10:11" x14ac:dyDescent="0.2">
      <c r="J508" t="s">
        <v>20</v>
      </c>
      <c r="K508">
        <v>134400</v>
      </c>
    </row>
    <row r="509" spans="10:11" x14ac:dyDescent="0.2">
      <c r="J509" t="s">
        <v>20</v>
      </c>
      <c r="K509">
        <v>3000</v>
      </c>
    </row>
    <row r="510" spans="10:11" x14ac:dyDescent="0.2">
      <c r="J510" t="s">
        <v>20</v>
      </c>
      <c r="K510">
        <v>6000</v>
      </c>
    </row>
    <row r="511" spans="10:11" x14ac:dyDescent="0.2">
      <c r="J511" t="s">
        <v>20</v>
      </c>
      <c r="K511">
        <v>8400</v>
      </c>
    </row>
    <row r="512" spans="10:11" x14ac:dyDescent="0.2">
      <c r="J512" t="s">
        <v>20</v>
      </c>
      <c r="K512">
        <v>1700</v>
      </c>
    </row>
    <row r="513" spans="10:11" x14ac:dyDescent="0.2">
      <c r="J513" t="s">
        <v>20</v>
      </c>
      <c r="K513">
        <v>19800</v>
      </c>
    </row>
    <row r="514" spans="10:11" x14ac:dyDescent="0.2">
      <c r="J514" t="s">
        <v>20</v>
      </c>
      <c r="K514">
        <v>3100</v>
      </c>
    </row>
    <row r="515" spans="10:11" x14ac:dyDescent="0.2">
      <c r="J515" t="s">
        <v>20</v>
      </c>
      <c r="K515">
        <v>5600</v>
      </c>
    </row>
    <row r="516" spans="10:11" x14ac:dyDescent="0.2">
      <c r="J516" t="s">
        <v>20</v>
      </c>
      <c r="K516">
        <v>1400</v>
      </c>
    </row>
    <row r="517" spans="10:11" x14ac:dyDescent="0.2">
      <c r="J517" t="s">
        <v>20</v>
      </c>
      <c r="K517">
        <v>7900</v>
      </c>
    </row>
    <row r="518" spans="10:11" x14ac:dyDescent="0.2">
      <c r="J518" t="s">
        <v>20</v>
      </c>
      <c r="K518">
        <v>5500</v>
      </c>
    </row>
    <row r="519" spans="10:11" x14ac:dyDescent="0.2">
      <c r="J519" t="s">
        <v>20</v>
      </c>
      <c r="K519">
        <v>38200</v>
      </c>
    </row>
    <row r="520" spans="10:11" x14ac:dyDescent="0.2">
      <c r="J520" t="s">
        <v>20</v>
      </c>
      <c r="K520">
        <v>1800</v>
      </c>
    </row>
    <row r="521" spans="10:11" x14ac:dyDescent="0.2">
      <c r="J521" t="s">
        <v>20</v>
      </c>
      <c r="K521">
        <v>5800</v>
      </c>
    </row>
    <row r="522" spans="10:11" x14ac:dyDescent="0.2">
      <c r="J522" t="s">
        <v>20</v>
      </c>
      <c r="K522">
        <v>1800</v>
      </c>
    </row>
    <row r="523" spans="10:11" x14ac:dyDescent="0.2">
      <c r="J523" t="s">
        <v>20</v>
      </c>
      <c r="K523">
        <v>125900</v>
      </c>
    </row>
    <row r="524" spans="10:11" x14ac:dyDescent="0.2">
      <c r="J524" t="s">
        <v>20</v>
      </c>
      <c r="K524">
        <v>3800</v>
      </c>
    </row>
    <row r="525" spans="10:11" x14ac:dyDescent="0.2">
      <c r="J525" t="s">
        <v>20</v>
      </c>
      <c r="K525">
        <v>5300</v>
      </c>
    </row>
    <row r="526" spans="10:11" x14ac:dyDescent="0.2">
      <c r="J526" t="s">
        <v>20</v>
      </c>
      <c r="K526">
        <v>51400</v>
      </c>
    </row>
    <row r="527" spans="10:11" x14ac:dyDescent="0.2">
      <c r="J527" t="s">
        <v>20</v>
      </c>
      <c r="K527">
        <v>1700</v>
      </c>
    </row>
    <row r="528" spans="10:11" x14ac:dyDescent="0.2">
      <c r="J528" t="s">
        <v>20</v>
      </c>
      <c r="K528">
        <v>39400</v>
      </c>
    </row>
    <row r="529" spans="10:11" x14ac:dyDescent="0.2">
      <c r="J529" t="s">
        <v>20</v>
      </c>
      <c r="K529">
        <v>3000</v>
      </c>
    </row>
    <row r="530" spans="10:11" x14ac:dyDescent="0.2">
      <c r="J530" t="s">
        <v>20</v>
      </c>
      <c r="K530">
        <v>167400</v>
      </c>
    </row>
    <row r="531" spans="10:11" x14ac:dyDescent="0.2">
      <c r="J531" t="s">
        <v>20</v>
      </c>
      <c r="K531">
        <v>5500</v>
      </c>
    </row>
    <row r="532" spans="10:11" x14ac:dyDescent="0.2">
      <c r="J532" t="s">
        <v>20</v>
      </c>
      <c r="K532">
        <v>3500</v>
      </c>
    </row>
    <row r="533" spans="10:11" x14ac:dyDescent="0.2">
      <c r="J533" t="s">
        <v>20</v>
      </c>
      <c r="K533">
        <v>2300</v>
      </c>
    </row>
    <row r="534" spans="10:11" x14ac:dyDescent="0.2">
      <c r="J534" t="s">
        <v>20</v>
      </c>
      <c r="K534">
        <v>73000</v>
      </c>
    </row>
    <row r="535" spans="10:11" x14ac:dyDescent="0.2">
      <c r="J535" t="s">
        <v>20</v>
      </c>
      <c r="K535">
        <v>6200</v>
      </c>
    </row>
    <row r="536" spans="10:11" x14ac:dyDescent="0.2">
      <c r="J536" t="s">
        <v>20</v>
      </c>
      <c r="K536">
        <v>6100</v>
      </c>
    </row>
    <row r="537" spans="10:11" x14ac:dyDescent="0.2">
      <c r="J537" t="s">
        <v>20</v>
      </c>
      <c r="K537">
        <v>9200</v>
      </c>
    </row>
    <row r="538" spans="10:11" x14ac:dyDescent="0.2">
      <c r="J538" t="s">
        <v>20</v>
      </c>
      <c r="K538">
        <v>7500</v>
      </c>
    </row>
    <row r="539" spans="10:11" x14ac:dyDescent="0.2">
      <c r="J539" t="s">
        <v>20</v>
      </c>
      <c r="K539">
        <v>5900</v>
      </c>
    </row>
    <row r="540" spans="10:11" x14ac:dyDescent="0.2">
      <c r="J540" t="s">
        <v>20</v>
      </c>
      <c r="K540">
        <v>14500</v>
      </c>
    </row>
    <row r="541" spans="10:11" x14ac:dyDescent="0.2">
      <c r="J541" t="s">
        <v>20</v>
      </c>
      <c r="K541">
        <v>42600</v>
      </c>
    </row>
    <row r="542" spans="10:11" x14ac:dyDescent="0.2">
      <c r="J542" t="s">
        <v>20</v>
      </c>
      <c r="K542">
        <v>700</v>
      </c>
    </row>
    <row r="543" spans="10:11" x14ac:dyDescent="0.2">
      <c r="J543" t="s">
        <v>20</v>
      </c>
      <c r="K543">
        <v>9800</v>
      </c>
    </row>
    <row r="544" spans="10:11" x14ac:dyDescent="0.2">
      <c r="J544" t="s">
        <v>20</v>
      </c>
      <c r="K544">
        <v>1100</v>
      </c>
    </row>
    <row r="545" spans="10:11" x14ac:dyDescent="0.2">
      <c r="J545" t="s">
        <v>20</v>
      </c>
      <c r="K545">
        <v>5700</v>
      </c>
    </row>
    <row r="546" spans="10:11" x14ac:dyDescent="0.2">
      <c r="J546" t="s">
        <v>20</v>
      </c>
      <c r="K546">
        <v>3600</v>
      </c>
    </row>
    <row r="547" spans="10:11" x14ac:dyDescent="0.2">
      <c r="J547" t="s">
        <v>20</v>
      </c>
      <c r="K547">
        <v>3700</v>
      </c>
    </row>
    <row r="548" spans="10:11" x14ac:dyDescent="0.2">
      <c r="J548" t="s">
        <v>20</v>
      </c>
      <c r="K548">
        <v>2200</v>
      </c>
    </row>
    <row r="549" spans="10:11" x14ac:dyDescent="0.2">
      <c r="J549" t="s">
        <v>20</v>
      </c>
      <c r="K549">
        <v>1700</v>
      </c>
    </row>
    <row r="550" spans="10:11" x14ac:dyDescent="0.2">
      <c r="J550" t="s">
        <v>20</v>
      </c>
      <c r="K550">
        <v>88400</v>
      </c>
    </row>
    <row r="551" spans="10:11" x14ac:dyDescent="0.2">
      <c r="J551" t="s">
        <v>20</v>
      </c>
      <c r="K551">
        <v>2400</v>
      </c>
    </row>
    <row r="552" spans="10:11" x14ac:dyDescent="0.2">
      <c r="J552" t="s">
        <v>20</v>
      </c>
      <c r="K552">
        <v>7900</v>
      </c>
    </row>
    <row r="553" spans="10:11" x14ac:dyDescent="0.2">
      <c r="J553" t="s">
        <v>20</v>
      </c>
      <c r="K553">
        <v>42700</v>
      </c>
    </row>
    <row r="554" spans="10:11" x14ac:dyDescent="0.2">
      <c r="J554" t="s">
        <v>20</v>
      </c>
      <c r="K554">
        <v>800</v>
      </c>
    </row>
    <row r="555" spans="10:11" x14ac:dyDescent="0.2">
      <c r="J555" t="s">
        <v>20</v>
      </c>
      <c r="K555">
        <v>5400</v>
      </c>
    </row>
    <row r="556" spans="10:11" x14ac:dyDescent="0.2">
      <c r="J556" t="s">
        <v>20</v>
      </c>
      <c r="K556">
        <v>4000</v>
      </c>
    </row>
    <row r="557" spans="10:11" x14ac:dyDescent="0.2">
      <c r="J557" t="s">
        <v>20</v>
      </c>
      <c r="K557">
        <v>1000</v>
      </c>
    </row>
    <row r="558" spans="10:11" x14ac:dyDescent="0.2">
      <c r="J558" t="s">
        <v>20</v>
      </c>
      <c r="K558">
        <v>60200</v>
      </c>
    </row>
    <row r="559" spans="10:11" x14ac:dyDescent="0.2">
      <c r="J559" t="s">
        <v>20</v>
      </c>
      <c r="K559">
        <v>6700</v>
      </c>
    </row>
    <row r="560" spans="10:11" x14ac:dyDescent="0.2">
      <c r="J560" t="s">
        <v>20</v>
      </c>
      <c r="K560">
        <v>129100</v>
      </c>
    </row>
    <row r="561" spans="10:11" x14ac:dyDescent="0.2">
      <c r="J561" t="s">
        <v>20</v>
      </c>
      <c r="K561">
        <v>6500</v>
      </c>
    </row>
    <row r="562" spans="10:11" x14ac:dyDescent="0.2">
      <c r="J562" t="s">
        <v>20</v>
      </c>
      <c r="K562">
        <v>6200</v>
      </c>
    </row>
    <row r="563" spans="10:11" x14ac:dyDescent="0.2">
      <c r="J563" t="s">
        <v>20</v>
      </c>
      <c r="K563">
        <v>2400</v>
      </c>
    </row>
    <row r="564" spans="10:11" x14ac:dyDescent="0.2">
      <c r="J564" t="s">
        <v>20</v>
      </c>
      <c r="K564">
        <v>9800</v>
      </c>
    </row>
    <row r="565" spans="10:11" x14ac:dyDescent="0.2">
      <c r="J565" t="s">
        <v>20</v>
      </c>
      <c r="K565">
        <v>3100</v>
      </c>
    </row>
    <row r="566" spans="10:11" x14ac:dyDescent="0.2">
      <c r="J566" t="s">
        <v>20</v>
      </c>
      <c r="K566">
        <v>97300</v>
      </c>
    </row>
  </sheetData>
  <phoneticPr fontId="19" type="noConversion"/>
  <conditionalFormatting sqref="L1047931:L1048131">
    <cfRule type="containsText" dxfId="34" priority="31" operator="containsText" text="canceled">
      <formula>NOT(ISERROR(SEARCH("canceled",L1047931)))</formula>
    </cfRule>
    <cfRule type="containsText" dxfId="33" priority="32" operator="containsText" text="cancelled">
      <formula>NOT(ISERROR(SEARCH("cancelled",L1047931)))</formula>
    </cfRule>
    <cfRule type="containsText" dxfId="32" priority="33" operator="containsText" text="live">
      <formula>NOT(ISERROR(SEARCH("live",L1047931)))</formula>
    </cfRule>
    <cfRule type="containsText" dxfId="31" priority="34" operator="containsText" text="successful">
      <formula>NOT(ISERROR(SEARCH("successful",L1047931)))</formula>
    </cfRule>
    <cfRule type="containsText" dxfId="30" priority="35" operator="containsText" text="failed">
      <formula>NOT(ISERROR(SEARCH("failed",L1047931)))</formula>
    </cfRule>
  </conditionalFormatting>
  <conditionalFormatting sqref="O1047624:O1047930">
    <cfRule type="containsText" dxfId="29" priority="26" operator="containsText" text="canceled">
      <formula>NOT(ISERROR(SEARCH("canceled",O1047624)))</formula>
    </cfRule>
    <cfRule type="containsText" dxfId="28" priority="27" operator="containsText" text="cancelled">
      <formula>NOT(ISERROR(SEARCH("cancelled",O1047624)))</formula>
    </cfRule>
    <cfRule type="containsText" dxfId="27" priority="28" operator="containsText" text="live">
      <formula>NOT(ISERROR(SEARCH("live",O1047624)))</formula>
    </cfRule>
    <cfRule type="containsText" dxfId="26" priority="29" operator="containsText" text="successful">
      <formula>NOT(ISERROR(SEARCH("successful",O1047624)))</formula>
    </cfRule>
    <cfRule type="containsText" dxfId="25" priority="30" operator="containsText" text="failed">
      <formula>NOT(ISERROR(SEARCH("failed",O1047624)))</formula>
    </cfRule>
  </conditionalFormatting>
  <conditionalFormatting sqref="R1:R1047623">
    <cfRule type="containsText" dxfId="19" priority="16" operator="containsText" text="canceled">
      <formula>NOT(ISERROR(SEARCH("canceled",R1)))</formula>
    </cfRule>
    <cfRule type="containsText" dxfId="18" priority="17" operator="containsText" text="cancelled">
      <formula>NOT(ISERROR(SEARCH("cancelled",R1)))</formula>
    </cfRule>
    <cfRule type="containsText" dxfId="17" priority="18" operator="containsText" text="live">
      <formula>NOT(ISERROR(SEARCH("live",R1)))</formula>
    </cfRule>
    <cfRule type="containsText" dxfId="16" priority="19" operator="containsText" text="successful">
      <formula>NOT(ISERROR(SEARCH("successful",R1)))</formula>
    </cfRule>
    <cfRule type="containsText" dxfId="15" priority="20" operator="containsText" text="failed">
      <formula>NOT(ISERROR(SEARCH("failed",R1)))</formula>
    </cfRule>
  </conditionalFormatting>
  <conditionalFormatting sqref="J1:J1048131">
    <cfRule type="containsText" dxfId="14" priority="11" operator="containsText" text="canceled">
      <formula>NOT(ISERROR(SEARCH("canceled",J1)))</formula>
    </cfRule>
    <cfRule type="containsText" dxfId="13" priority="12" operator="containsText" text="cancelled">
      <formula>NOT(ISERROR(SEARCH("cancelled",J1)))</formula>
    </cfRule>
    <cfRule type="containsText" dxfId="12" priority="13" operator="containsText" text="live">
      <formula>NOT(ISERROR(SEARCH("live",J1)))</formula>
    </cfRule>
    <cfRule type="containsText" dxfId="11" priority="14" operator="containsText" text="successful">
      <formula>NOT(ISERROR(SEARCH("successful",J1)))</formula>
    </cfRule>
    <cfRule type="containsText" dxfId="10" priority="15" operator="containsText" text="failed">
      <formula>NOT(ISERROR(SEARCH("failed",J1)))</formula>
    </cfRule>
  </conditionalFormatting>
  <conditionalFormatting sqref="L1:L1047930">
    <cfRule type="containsText" dxfId="9" priority="6" operator="containsText" text="canceled">
      <formula>NOT(ISERROR(SEARCH("canceled",L1)))</formula>
    </cfRule>
    <cfRule type="containsText" dxfId="8" priority="7" operator="containsText" text="cancelled">
      <formula>NOT(ISERROR(SEARCH("cancelled",L1)))</formula>
    </cfRule>
    <cfRule type="containsText" dxfId="7" priority="8" operator="containsText" text="live">
      <formula>NOT(ISERROR(SEARCH("live",L1)))</formula>
    </cfRule>
    <cfRule type="containsText" dxfId="6" priority="9" operator="containsText" text="successful">
      <formula>NOT(ISERROR(SEARCH("successful",L1)))</formula>
    </cfRule>
    <cfRule type="containsText" dxfId="5" priority="10" operator="containsText" text="failed">
      <formula>NOT(ISERROR(SEARCH("failed",L1)))</formula>
    </cfRule>
  </conditionalFormatting>
  <conditionalFormatting sqref="N1:N1047623">
    <cfRule type="containsText" dxfId="4" priority="1" operator="containsText" text="canceled">
      <formula>NOT(ISERROR(SEARCH("canceled",N1)))</formula>
    </cfRule>
    <cfRule type="containsText" dxfId="3" priority="2" operator="containsText" text="cancelled">
      <formula>NOT(ISERROR(SEARCH("cancelled",N1)))</formula>
    </cfRule>
    <cfRule type="containsText" dxfId="2" priority="3" operator="containsText" text="live">
      <formula>NOT(ISERROR(SEARCH("live",N1)))</formula>
    </cfRule>
    <cfRule type="containsText" dxfId="1" priority="4" operator="containsText" text="successful">
      <formula>NOT(ISERROR(SEARCH("successful",N1)))</formula>
    </cfRule>
    <cfRule type="containsText" dxfId="0" priority="5" operator="containsText" text="failed">
      <formula>NOT(ISERROR(SEARCH("failed",N1)))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24C3E-9EB9-B64E-A2AB-DC6104671FA0}">
  <dimension ref="A1:H1001"/>
  <sheetViews>
    <sheetView workbookViewId="0">
      <selection activeCell="E2" sqref="E2"/>
    </sheetView>
  </sheetViews>
  <sheetFormatPr baseColWidth="10" defaultRowHeight="16" x14ac:dyDescent="0.2"/>
  <cols>
    <col min="2" max="2" width="16.1640625" customWidth="1"/>
    <col min="4" max="4" width="32.6640625" customWidth="1"/>
    <col min="5" max="5" width="18.33203125" customWidth="1"/>
    <col min="7" max="7" width="32" customWidth="1"/>
    <col min="8" max="8" width="15.1640625" customWidth="1"/>
  </cols>
  <sheetData>
    <row r="1" spans="1:8" x14ac:dyDescent="0.2">
      <c r="A1" s="1" t="s">
        <v>4</v>
      </c>
      <c r="B1" s="1" t="s">
        <v>5</v>
      </c>
      <c r="C1" s="14"/>
      <c r="D1" s="1" t="s">
        <v>4</v>
      </c>
      <c r="E1" s="1" t="s">
        <v>5</v>
      </c>
      <c r="G1" s="1" t="s">
        <v>4</v>
      </c>
      <c r="H1" s="1" t="s">
        <v>5</v>
      </c>
    </row>
    <row r="2" spans="1:8" x14ac:dyDescent="0.2">
      <c r="A2" t="s">
        <v>14</v>
      </c>
      <c r="B2">
        <v>0</v>
      </c>
      <c r="C2" s="15"/>
      <c r="D2" t="s">
        <v>20</v>
      </c>
      <c r="E2">
        <v>158</v>
      </c>
      <c r="G2" t="s">
        <v>14</v>
      </c>
      <c r="H2">
        <v>0</v>
      </c>
    </row>
    <row r="3" spans="1:8" x14ac:dyDescent="0.2">
      <c r="A3" t="s">
        <v>20</v>
      </c>
      <c r="B3">
        <v>158</v>
      </c>
      <c r="C3" s="15"/>
      <c r="D3" t="s">
        <v>20</v>
      </c>
      <c r="E3">
        <v>1425</v>
      </c>
      <c r="G3" t="s">
        <v>14</v>
      </c>
      <c r="H3">
        <v>24</v>
      </c>
    </row>
    <row r="4" spans="1:8" x14ac:dyDescent="0.2">
      <c r="A4" t="s">
        <v>20</v>
      </c>
      <c r="B4">
        <v>1425</v>
      </c>
      <c r="C4" s="15"/>
      <c r="D4" t="s">
        <v>20</v>
      </c>
      <c r="E4">
        <v>174</v>
      </c>
      <c r="G4" t="s">
        <v>14</v>
      </c>
      <c r="H4">
        <v>53</v>
      </c>
    </row>
    <row r="5" spans="1:8" x14ac:dyDescent="0.2">
      <c r="A5" t="s">
        <v>14</v>
      </c>
      <c r="B5">
        <v>24</v>
      </c>
      <c r="C5" s="15"/>
      <c r="D5" t="s">
        <v>20</v>
      </c>
      <c r="E5">
        <v>227</v>
      </c>
      <c r="G5" t="s">
        <v>14</v>
      </c>
      <c r="H5">
        <v>18</v>
      </c>
    </row>
    <row r="6" spans="1:8" x14ac:dyDescent="0.2">
      <c r="A6" t="s">
        <v>14</v>
      </c>
      <c r="B6">
        <v>53</v>
      </c>
      <c r="C6" s="15"/>
      <c r="D6" t="s">
        <v>20</v>
      </c>
      <c r="E6">
        <v>220</v>
      </c>
      <c r="G6" t="s">
        <v>14</v>
      </c>
      <c r="H6">
        <v>44</v>
      </c>
    </row>
    <row r="7" spans="1:8" x14ac:dyDescent="0.2">
      <c r="A7" t="s">
        <v>20</v>
      </c>
      <c r="B7">
        <v>174</v>
      </c>
      <c r="C7" s="15"/>
      <c r="D7" t="s">
        <v>20</v>
      </c>
      <c r="E7">
        <v>98</v>
      </c>
      <c r="G7" t="s">
        <v>14</v>
      </c>
      <c r="H7">
        <v>27</v>
      </c>
    </row>
    <row r="8" spans="1:8" x14ac:dyDescent="0.2">
      <c r="A8" t="s">
        <v>14</v>
      </c>
      <c r="B8">
        <v>18</v>
      </c>
      <c r="C8" s="15"/>
      <c r="D8" t="s">
        <v>20</v>
      </c>
      <c r="E8">
        <v>100</v>
      </c>
      <c r="G8" t="s">
        <v>14</v>
      </c>
      <c r="H8">
        <v>55</v>
      </c>
    </row>
    <row r="9" spans="1:8" x14ac:dyDescent="0.2">
      <c r="A9" t="s">
        <v>20</v>
      </c>
      <c r="B9">
        <v>227</v>
      </c>
      <c r="C9" s="15"/>
      <c r="D9" t="s">
        <v>20</v>
      </c>
      <c r="E9">
        <v>1249</v>
      </c>
      <c r="G9" t="s">
        <v>14</v>
      </c>
      <c r="H9">
        <v>200</v>
      </c>
    </row>
    <row r="10" spans="1:8" x14ac:dyDescent="0.2">
      <c r="A10" t="s">
        <v>47</v>
      </c>
      <c r="B10">
        <v>708</v>
      </c>
      <c r="C10" s="15"/>
      <c r="D10" t="s">
        <v>20</v>
      </c>
      <c r="E10">
        <v>1396</v>
      </c>
      <c r="G10" t="s">
        <v>14</v>
      </c>
      <c r="H10">
        <v>452</v>
      </c>
    </row>
    <row r="11" spans="1:8" x14ac:dyDescent="0.2">
      <c r="A11" t="s">
        <v>14</v>
      </c>
      <c r="B11">
        <v>44</v>
      </c>
      <c r="D11" t="s">
        <v>20</v>
      </c>
      <c r="E11">
        <v>890</v>
      </c>
      <c r="G11" t="s">
        <v>14</v>
      </c>
      <c r="H11">
        <v>674</v>
      </c>
    </row>
    <row r="12" spans="1:8" x14ac:dyDescent="0.2">
      <c r="A12" t="s">
        <v>20</v>
      </c>
      <c r="B12">
        <v>220</v>
      </c>
      <c r="D12" t="s">
        <v>20</v>
      </c>
      <c r="E12">
        <v>142</v>
      </c>
      <c r="G12" t="s">
        <v>14</v>
      </c>
      <c r="H12">
        <v>558</v>
      </c>
    </row>
    <row r="13" spans="1:8" x14ac:dyDescent="0.2">
      <c r="A13" t="s">
        <v>14</v>
      </c>
      <c r="B13">
        <v>27</v>
      </c>
      <c r="D13" t="s">
        <v>20</v>
      </c>
      <c r="E13">
        <v>2673</v>
      </c>
      <c r="G13" t="s">
        <v>14</v>
      </c>
      <c r="H13">
        <v>15</v>
      </c>
    </row>
    <row r="14" spans="1:8" x14ac:dyDescent="0.2">
      <c r="A14" t="s">
        <v>14</v>
      </c>
      <c r="B14">
        <v>55</v>
      </c>
      <c r="D14" t="s">
        <v>20</v>
      </c>
      <c r="E14">
        <v>163</v>
      </c>
      <c r="G14" t="s">
        <v>14</v>
      </c>
      <c r="H14">
        <v>2307</v>
      </c>
    </row>
    <row r="15" spans="1:8" x14ac:dyDescent="0.2">
      <c r="A15" t="s">
        <v>20</v>
      </c>
      <c r="B15">
        <v>98</v>
      </c>
      <c r="D15" t="s">
        <v>20</v>
      </c>
      <c r="E15">
        <v>2220</v>
      </c>
      <c r="G15" t="s">
        <v>14</v>
      </c>
      <c r="H15">
        <v>88</v>
      </c>
    </row>
    <row r="16" spans="1:8" x14ac:dyDescent="0.2">
      <c r="A16" t="s">
        <v>14</v>
      </c>
      <c r="B16">
        <v>200</v>
      </c>
      <c r="D16" t="s">
        <v>20</v>
      </c>
      <c r="E16">
        <v>1606</v>
      </c>
      <c r="G16" t="s">
        <v>14</v>
      </c>
      <c r="H16">
        <v>48</v>
      </c>
    </row>
    <row r="17" spans="1:8" x14ac:dyDescent="0.2">
      <c r="A17" t="s">
        <v>14</v>
      </c>
      <c r="B17">
        <v>452</v>
      </c>
      <c r="D17" t="s">
        <v>20</v>
      </c>
      <c r="E17">
        <v>129</v>
      </c>
      <c r="G17" t="s">
        <v>14</v>
      </c>
      <c r="H17">
        <v>1</v>
      </c>
    </row>
    <row r="18" spans="1:8" x14ac:dyDescent="0.2">
      <c r="A18" t="s">
        <v>20</v>
      </c>
      <c r="B18">
        <v>100</v>
      </c>
      <c r="D18" t="s">
        <v>20</v>
      </c>
      <c r="E18">
        <v>226</v>
      </c>
      <c r="G18" t="s">
        <v>14</v>
      </c>
      <c r="H18">
        <v>1467</v>
      </c>
    </row>
    <row r="19" spans="1:8" x14ac:dyDescent="0.2">
      <c r="A19" t="s">
        <v>20</v>
      </c>
      <c r="B19">
        <v>1249</v>
      </c>
      <c r="D19" t="s">
        <v>20</v>
      </c>
      <c r="E19">
        <v>5419</v>
      </c>
      <c r="G19" t="s">
        <v>14</v>
      </c>
      <c r="H19">
        <v>75</v>
      </c>
    </row>
    <row r="20" spans="1:8" x14ac:dyDescent="0.2">
      <c r="A20" t="s">
        <v>74</v>
      </c>
      <c r="B20">
        <v>135</v>
      </c>
      <c r="D20" t="s">
        <v>20</v>
      </c>
      <c r="E20">
        <v>165</v>
      </c>
      <c r="G20" t="s">
        <v>14</v>
      </c>
      <c r="H20">
        <v>120</v>
      </c>
    </row>
    <row r="21" spans="1:8" x14ac:dyDescent="0.2">
      <c r="A21" t="s">
        <v>14</v>
      </c>
      <c r="B21">
        <v>674</v>
      </c>
      <c r="D21" t="s">
        <v>20</v>
      </c>
      <c r="E21">
        <v>1965</v>
      </c>
      <c r="G21" t="s">
        <v>14</v>
      </c>
      <c r="H21">
        <v>2253</v>
      </c>
    </row>
    <row r="22" spans="1:8" x14ac:dyDescent="0.2">
      <c r="A22" t="s">
        <v>20</v>
      </c>
      <c r="B22">
        <v>1396</v>
      </c>
      <c r="D22" t="s">
        <v>20</v>
      </c>
      <c r="E22">
        <v>16</v>
      </c>
      <c r="G22" t="s">
        <v>14</v>
      </c>
      <c r="H22">
        <v>5</v>
      </c>
    </row>
    <row r="23" spans="1:8" x14ac:dyDescent="0.2">
      <c r="A23" t="s">
        <v>14</v>
      </c>
      <c r="B23">
        <v>558</v>
      </c>
      <c r="D23" t="s">
        <v>20</v>
      </c>
      <c r="E23">
        <v>107</v>
      </c>
      <c r="G23" t="s">
        <v>14</v>
      </c>
      <c r="H23">
        <v>38</v>
      </c>
    </row>
    <row r="24" spans="1:8" x14ac:dyDescent="0.2">
      <c r="A24" t="s">
        <v>20</v>
      </c>
      <c r="B24">
        <v>890</v>
      </c>
      <c r="D24" t="s">
        <v>20</v>
      </c>
      <c r="E24">
        <v>134</v>
      </c>
      <c r="G24" t="s">
        <v>14</v>
      </c>
      <c r="H24">
        <v>12</v>
      </c>
    </row>
    <row r="25" spans="1:8" x14ac:dyDescent="0.2">
      <c r="A25" t="s">
        <v>20</v>
      </c>
      <c r="B25">
        <v>142</v>
      </c>
      <c r="D25" t="s">
        <v>20</v>
      </c>
      <c r="E25">
        <v>198</v>
      </c>
      <c r="G25" t="s">
        <v>14</v>
      </c>
      <c r="H25">
        <v>1684</v>
      </c>
    </row>
    <row r="26" spans="1:8" x14ac:dyDescent="0.2">
      <c r="A26" t="s">
        <v>20</v>
      </c>
      <c r="B26">
        <v>2673</v>
      </c>
      <c r="D26" t="s">
        <v>20</v>
      </c>
      <c r="E26">
        <v>111</v>
      </c>
      <c r="G26" t="s">
        <v>14</v>
      </c>
      <c r="H26">
        <v>56</v>
      </c>
    </row>
    <row r="27" spans="1:8" x14ac:dyDescent="0.2">
      <c r="A27" t="s">
        <v>20</v>
      </c>
      <c r="B27">
        <v>163</v>
      </c>
      <c r="D27" t="s">
        <v>20</v>
      </c>
      <c r="E27">
        <v>222</v>
      </c>
      <c r="G27" t="s">
        <v>14</v>
      </c>
      <c r="H27">
        <v>838</v>
      </c>
    </row>
    <row r="28" spans="1:8" x14ac:dyDescent="0.2">
      <c r="A28" t="s">
        <v>74</v>
      </c>
      <c r="B28">
        <v>1480</v>
      </c>
      <c r="D28" t="s">
        <v>20</v>
      </c>
      <c r="E28">
        <v>6212</v>
      </c>
      <c r="G28" t="s">
        <v>14</v>
      </c>
      <c r="H28">
        <v>1000</v>
      </c>
    </row>
    <row r="29" spans="1:8" x14ac:dyDescent="0.2">
      <c r="A29" t="s">
        <v>14</v>
      </c>
      <c r="B29">
        <v>15</v>
      </c>
      <c r="D29" t="s">
        <v>20</v>
      </c>
      <c r="E29">
        <v>98</v>
      </c>
      <c r="G29" t="s">
        <v>14</v>
      </c>
      <c r="H29">
        <v>1482</v>
      </c>
    </row>
    <row r="30" spans="1:8" x14ac:dyDescent="0.2">
      <c r="A30" t="s">
        <v>20</v>
      </c>
      <c r="B30">
        <v>2220</v>
      </c>
      <c r="D30" t="s">
        <v>20</v>
      </c>
      <c r="E30">
        <v>92</v>
      </c>
      <c r="G30" t="s">
        <v>14</v>
      </c>
      <c r="H30">
        <v>106</v>
      </c>
    </row>
    <row r="31" spans="1:8" x14ac:dyDescent="0.2">
      <c r="A31" t="s">
        <v>20</v>
      </c>
      <c r="B31">
        <v>1606</v>
      </c>
      <c r="D31" t="s">
        <v>20</v>
      </c>
      <c r="E31">
        <v>149</v>
      </c>
      <c r="G31" t="s">
        <v>14</v>
      </c>
      <c r="H31">
        <v>679</v>
      </c>
    </row>
    <row r="32" spans="1:8" x14ac:dyDescent="0.2">
      <c r="A32" t="s">
        <v>20</v>
      </c>
      <c r="B32">
        <v>129</v>
      </c>
      <c r="D32" t="s">
        <v>20</v>
      </c>
      <c r="E32">
        <v>2431</v>
      </c>
      <c r="G32" t="s">
        <v>14</v>
      </c>
      <c r="H32">
        <v>1220</v>
      </c>
    </row>
    <row r="33" spans="1:8" x14ac:dyDescent="0.2">
      <c r="A33" t="s">
        <v>20</v>
      </c>
      <c r="B33">
        <v>226</v>
      </c>
      <c r="D33" t="s">
        <v>20</v>
      </c>
      <c r="E33">
        <v>303</v>
      </c>
      <c r="G33" t="s">
        <v>14</v>
      </c>
      <c r="H33">
        <v>1</v>
      </c>
    </row>
    <row r="34" spans="1:8" x14ac:dyDescent="0.2">
      <c r="A34" t="s">
        <v>14</v>
      </c>
      <c r="B34">
        <v>2307</v>
      </c>
      <c r="D34" t="s">
        <v>20</v>
      </c>
      <c r="E34">
        <v>209</v>
      </c>
      <c r="G34" t="s">
        <v>14</v>
      </c>
      <c r="H34">
        <v>37</v>
      </c>
    </row>
    <row r="35" spans="1:8" x14ac:dyDescent="0.2">
      <c r="A35" t="s">
        <v>20</v>
      </c>
      <c r="B35">
        <v>5419</v>
      </c>
      <c r="D35" t="s">
        <v>20</v>
      </c>
      <c r="E35">
        <v>131</v>
      </c>
      <c r="G35" t="s">
        <v>14</v>
      </c>
      <c r="H35">
        <v>60</v>
      </c>
    </row>
    <row r="36" spans="1:8" x14ac:dyDescent="0.2">
      <c r="A36" t="s">
        <v>20</v>
      </c>
      <c r="B36">
        <v>165</v>
      </c>
      <c r="D36" t="s">
        <v>20</v>
      </c>
      <c r="E36">
        <v>164</v>
      </c>
      <c r="G36" t="s">
        <v>14</v>
      </c>
      <c r="H36">
        <v>296</v>
      </c>
    </row>
    <row r="37" spans="1:8" x14ac:dyDescent="0.2">
      <c r="A37" t="s">
        <v>20</v>
      </c>
      <c r="B37">
        <v>1965</v>
      </c>
      <c r="D37" t="s">
        <v>20</v>
      </c>
      <c r="E37">
        <v>201</v>
      </c>
      <c r="G37" t="s">
        <v>14</v>
      </c>
      <c r="H37">
        <v>3304</v>
      </c>
    </row>
    <row r="38" spans="1:8" x14ac:dyDescent="0.2">
      <c r="A38" t="s">
        <v>20</v>
      </c>
      <c r="B38">
        <v>16</v>
      </c>
      <c r="D38" t="s">
        <v>20</v>
      </c>
      <c r="E38">
        <v>211</v>
      </c>
      <c r="G38" t="s">
        <v>14</v>
      </c>
      <c r="H38">
        <v>73</v>
      </c>
    </row>
    <row r="39" spans="1:8" x14ac:dyDescent="0.2">
      <c r="A39" t="s">
        <v>20</v>
      </c>
      <c r="B39">
        <v>107</v>
      </c>
      <c r="D39" t="s">
        <v>20</v>
      </c>
      <c r="E39">
        <v>128</v>
      </c>
      <c r="G39" t="s">
        <v>14</v>
      </c>
      <c r="H39">
        <v>3387</v>
      </c>
    </row>
    <row r="40" spans="1:8" x14ac:dyDescent="0.2">
      <c r="A40" t="s">
        <v>20</v>
      </c>
      <c r="B40">
        <v>134</v>
      </c>
      <c r="D40" t="s">
        <v>20</v>
      </c>
      <c r="E40">
        <v>1600</v>
      </c>
      <c r="G40" t="s">
        <v>14</v>
      </c>
      <c r="H40">
        <v>662</v>
      </c>
    </row>
    <row r="41" spans="1:8" x14ac:dyDescent="0.2">
      <c r="A41" t="s">
        <v>14</v>
      </c>
      <c r="B41">
        <v>88</v>
      </c>
      <c r="D41" t="s">
        <v>20</v>
      </c>
      <c r="E41">
        <v>249</v>
      </c>
      <c r="G41" t="s">
        <v>14</v>
      </c>
      <c r="H41">
        <v>774</v>
      </c>
    </row>
    <row r="42" spans="1:8" x14ac:dyDescent="0.2">
      <c r="A42" t="s">
        <v>20</v>
      </c>
      <c r="B42">
        <v>198</v>
      </c>
      <c r="D42" t="s">
        <v>20</v>
      </c>
      <c r="E42">
        <v>236</v>
      </c>
      <c r="G42" t="s">
        <v>14</v>
      </c>
      <c r="H42">
        <v>672</v>
      </c>
    </row>
    <row r="43" spans="1:8" x14ac:dyDescent="0.2">
      <c r="A43" t="s">
        <v>20</v>
      </c>
      <c r="B43">
        <v>111</v>
      </c>
      <c r="D43" t="s">
        <v>20</v>
      </c>
      <c r="E43">
        <v>4065</v>
      </c>
      <c r="G43" t="s">
        <v>14</v>
      </c>
      <c r="H43">
        <v>940</v>
      </c>
    </row>
    <row r="44" spans="1:8" x14ac:dyDescent="0.2">
      <c r="A44" t="s">
        <v>20</v>
      </c>
      <c r="B44">
        <v>222</v>
      </c>
      <c r="D44" t="s">
        <v>20</v>
      </c>
      <c r="E44">
        <v>246</v>
      </c>
      <c r="G44" t="s">
        <v>14</v>
      </c>
      <c r="H44">
        <v>117</v>
      </c>
    </row>
    <row r="45" spans="1:8" x14ac:dyDescent="0.2">
      <c r="A45" t="s">
        <v>20</v>
      </c>
      <c r="B45">
        <v>6212</v>
      </c>
      <c r="D45" t="s">
        <v>20</v>
      </c>
      <c r="E45">
        <v>2475</v>
      </c>
      <c r="G45" t="s">
        <v>14</v>
      </c>
      <c r="H45">
        <v>115</v>
      </c>
    </row>
    <row r="46" spans="1:8" x14ac:dyDescent="0.2">
      <c r="A46" t="s">
        <v>20</v>
      </c>
      <c r="B46">
        <v>98</v>
      </c>
      <c r="D46" t="s">
        <v>20</v>
      </c>
      <c r="E46">
        <v>76</v>
      </c>
      <c r="G46" t="s">
        <v>14</v>
      </c>
      <c r="H46">
        <v>326</v>
      </c>
    </row>
    <row r="47" spans="1:8" x14ac:dyDescent="0.2">
      <c r="A47" t="s">
        <v>14</v>
      </c>
      <c r="B47">
        <v>48</v>
      </c>
      <c r="D47" t="s">
        <v>20</v>
      </c>
      <c r="E47">
        <v>54</v>
      </c>
      <c r="G47" t="s">
        <v>14</v>
      </c>
      <c r="H47">
        <v>1</v>
      </c>
    </row>
    <row r="48" spans="1:8" x14ac:dyDescent="0.2">
      <c r="A48" t="s">
        <v>20</v>
      </c>
      <c r="B48">
        <v>92</v>
      </c>
      <c r="D48" t="s">
        <v>20</v>
      </c>
      <c r="E48">
        <v>88</v>
      </c>
      <c r="G48" t="s">
        <v>14</v>
      </c>
      <c r="H48">
        <v>1467</v>
      </c>
    </row>
    <row r="49" spans="1:8" x14ac:dyDescent="0.2">
      <c r="A49" t="s">
        <v>20</v>
      </c>
      <c r="B49">
        <v>149</v>
      </c>
      <c r="D49" t="s">
        <v>20</v>
      </c>
      <c r="E49">
        <v>85</v>
      </c>
      <c r="G49" t="s">
        <v>14</v>
      </c>
      <c r="H49">
        <v>5681</v>
      </c>
    </row>
    <row r="50" spans="1:8" x14ac:dyDescent="0.2">
      <c r="A50" t="s">
        <v>20</v>
      </c>
      <c r="B50">
        <v>2431</v>
      </c>
      <c r="D50" t="s">
        <v>20</v>
      </c>
      <c r="E50">
        <v>170</v>
      </c>
      <c r="G50" t="s">
        <v>14</v>
      </c>
      <c r="H50">
        <v>1059</v>
      </c>
    </row>
    <row r="51" spans="1:8" x14ac:dyDescent="0.2">
      <c r="A51" t="s">
        <v>20</v>
      </c>
      <c r="B51">
        <v>303</v>
      </c>
      <c r="D51" t="s">
        <v>20</v>
      </c>
      <c r="E51">
        <v>330</v>
      </c>
      <c r="G51" t="s">
        <v>14</v>
      </c>
      <c r="H51">
        <v>1194</v>
      </c>
    </row>
    <row r="52" spans="1:8" x14ac:dyDescent="0.2">
      <c r="A52" t="s">
        <v>14</v>
      </c>
      <c r="B52">
        <v>1</v>
      </c>
      <c r="D52" t="s">
        <v>20</v>
      </c>
      <c r="E52">
        <v>127</v>
      </c>
      <c r="G52" t="s">
        <v>14</v>
      </c>
      <c r="H52">
        <v>30</v>
      </c>
    </row>
    <row r="53" spans="1:8" x14ac:dyDescent="0.2">
      <c r="A53" t="s">
        <v>14</v>
      </c>
      <c r="B53">
        <v>1467</v>
      </c>
      <c r="D53" t="s">
        <v>20</v>
      </c>
      <c r="E53">
        <v>411</v>
      </c>
      <c r="G53" t="s">
        <v>14</v>
      </c>
      <c r="H53">
        <v>75</v>
      </c>
    </row>
    <row r="54" spans="1:8" x14ac:dyDescent="0.2">
      <c r="A54" t="s">
        <v>14</v>
      </c>
      <c r="B54">
        <v>75</v>
      </c>
      <c r="D54" t="s">
        <v>20</v>
      </c>
      <c r="E54">
        <v>180</v>
      </c>
      <c r="G54" t="s">
        <v>14</v>
      </c>
      <c r="H54">
        <v>955</v>
      </c>
    </row>
    <row r="55" spans="1:8" x14ac:dyDescent="0.2">
      <c r="A55" t="s">
        <v>20</v>
      </c>
      <c r="B55">
        <v>209</v>
      </c>
      <c r="D55" t="s">
        <v>20</v>
      </c>
      <c r="E55">
        <v>374</v>
      </c>
      <c r="G55" t="s">
        <v>14</v>
      </c>
      <c r="H55">
        <v>67</v>
      </c>
    </row>
    <row r="56" spans="1:8" x14ac:dyDescent="0.2">
      <c r="A56" t="s">
        <v>14</v>
      </c>
      <c r="B56">
        <v>120</v>
      </c>
      <c r="D56" t="s">
        <v>20</v>
      </c>
      <c r="E56">
        <v>71</v>
      </c>
      <c r="G56" t="s">
        <v>14</v>
      </c>
      <c r="H56">
        <v>5</v>
      </c>
    </row>
    <row r="57" spans="1:8" x14ac:dyDescent="0.2">
      <c r="A57" t="s">
        <v>20</v>
      </c>
      <c r="B57">
        <v>131</v>
      </c>
      <c r="D57" t="s">
        <v>20</v>
      </c>
      <c r="E57">
        <v>203</v>
      </c>
      <c r="G57" t="s">
        <v>14</v>
      </c>
      <c r="H57">
        <v>26</v>
      </c>
    </row>
    <row r="58" spans="1:8" x14ac:dyDescent="0.2">
      <c r="A58" t="s">
        <v>20</v>
      </c>
      <c r="B58">
        <v>164</v>
      </c>
      <c r="D58" t="s">
        <v>20</v>
      </c>
      <c r="E58">
        <v>113</v>
      </c>
      <c r="G58" t="s">
        <v>14</v>
      </c>
      <c r="H58">
        <v>1130</v>
      </c>
    </row>
    <row r="59" spans="1:8" x14ac:dyDescent="0.2">
      <c r="A59" t="s">
        <v>20</v>
      </c>
      <c r="B59">
        <v>201</v>
      </c>
      <c r="D59" t="s">
        <v>20</v>
      </c>
      <c r="E59">
        <v>96</v>
      </c>
      <c r="G59" t="s">
        <v>14</v>
      </c>
      <c r="H59">
        <v>782</v>
      </c>
    </row>
    <row r="60" spans="1:8" x14ac:dyDescent="0.2">
      <c r="A60" t="s">
        <v>20</v>
      </c>
      <c r="B60">
        <v>211</v>
      </c>
      <c r="D60" t="s">
        <v>20</v>
      </c>
      <c r="E60">
        <v>498</v>
      </c>
      <c r="G60" t="s">
        <v>14</v>
      </c>
      <c r="H60">
        <v>210</v>
      </c>
    </row>
    <row r="61" spans="1:8" x14ac:dyDescent="0.2">
      <c r="A61" t="s">
        <v>20</v>
      </c>
      <c r="B61">
        <v>128</v>
      </c>
      <c r="D61" t="s">
        <v>20</v>
      </c>
      <c r="E61">
        <v>180</v>
      </c>
      <c r="G61" t="s">
        <v>14</v>
      </c>
      <c r="H61">
        <v>136</v>
      </c>
    </row>
    <row r="62" spans="1:8" x14ac:dyDescent="0.2">
      <c r="A62" t="s">
        <v>20</v>
      </c>
      <c r="B62">
        <v>1600</v>
      </c>
      <c r="D62" t="s">
        <v>20</v>
      </c>
      <c r="E62">
        <v>27</v>
      </c>
      <c r="G62" t="s">
        <v>14</v>
      </c>
      <c r="H62">
        <v>86</v>
      </c>
    </row>
    <row r="63" spans="1:8" x14ac:dyDescent="0.2">
      <c r="A63" t="s">
        <v>14</v>
      </c>
      <c r="B63">
        <v>2253</v>
      </c>
      <c r="D63" t="s">
        <v>20</v>
      </c>
      <c r="E63">
        <v>2331</v>
      </c>
      <c r="G63" t="s">
        <v>14</v>
      </c>
      <c r="H63">
        <v>19</v>
      </c>
    </row>
    <row r="64" spans="1:8" x14ac:dyDescent="0.2">
      <c r="A64" t="s">
        <v>20</v>
      </c>
      <c r="B64">
        <v>249</v>
      </c>
      <c r="D64" t="s">
        <v>20</v>
      </c>
      <c r="E64">
        <v>113</v>
      </c>
      <c r="G64" t="s">
        <v>14</v>
      </c>
      <c r="H64">
        <v>886</v>
      </c>
    </row>
    <row r="65" spans="1:8" x14ac:dyDescent="0.2">
      <c r="A65" t="s">
        <v>14</v>
      </c>
      <c r="B65">
        <v>5</v>
      </c>
      <c r="D65" t="s">
        <v>20</v>
      </c>
      <c r="E65">
        <v>164</v>
      </c>
      <c r="G65" t="s">
        <v>14</v>
      </c>
      <c r="H65">
        <v>35</v>
      </c>
    </row>
    <row r="66" spans="1:8" x14ac:dyDescent="0.2">
      <c r="A66" t="s">
        <v>14</v>
      </c>
      <c r="B66">
        <v>38</v>
      </c>
      <c r="D66" t="s">
        <v>20</v>
      </c>
      <c r="E66">
        <v>164</v>
      </c>
      <c r="G66" t="s">
        <v>14</v>
      </c>
      <c r="H66">
        <v>24</v>
      </c>
    </row>
    <row r="67" spans="1:8" x14ac:dyDescent="0.2">
      <c r="A67" t="s">
        <v>20</v>
      </c>
      <c r="B67">
        <v>236</v>
      </c>
      <c r="D67" t="s">
        <v>20</v>
      </c>
      <c r="E67">
        <v>336</v>
      </c>
      <c r="G67" t="s">
        <v>14</v>
      </c>
      <c r="H67">
        <v>86</v>
      </c>
    </row>
    <row r="68" spans="1:8" x14ac:dyDescent="0.2">
      <c r="A68" t="s">
        <v>14</v>
      </c>
      <c r="B68">
        <v>12</v>
      </c>
      <c r="D68" t="s">
        <v>20</v>
      </c>
      <c r="E68">
        <v>1917</v>
      </c>
      <c r="G68" t="s">
        <v>14</v>
      </c>
      <c r="H68">
        <v>243</v>
      </c>
    </row>
    <row r="69" spans="1:8" x14ac:dyDescent="0.2">
      <c r="A69" t="s">
        <v>20</v>
      </c>
      <c r="B69">
        <v>4065</v>
      </c>
      <c r="D69" t="s">
        <v>20</v>
      </c>
      <c r="E69">
        <v>95</v>
      </c>
      <c r="G69" t="s">
        <v>14</v>
      </c>
      <c r="H69">
        <v>65</v>
      </c>
    </row>
    <row r="70" spans="1:8" x14ac:dyDescent="0.2">
      <c r="A70" t="s">
        <v>20</v>
      </c>
      <c r="B70">
        <v>246</v>
      </c>
      <c r="D70" t="s">
        <v>20</v>
      </c>
      <c r="E70">
        <v>147</v>
      </c>
      <c r="G70" t="s">
        <v>14</v>
      </c>
      <c r="H70">
        <v>100</v>
      </c>
    </row>
    <row r="71" spans="1:8" x14ac:dyDescent="0.2">
      <c r="A71" t="s">
        <v>74</v>
      </c>
      <c r="B71">
        <v>17</v>
      </c>
      <c r="D71" t="s">
        <v>20</v>
      </c>
      <c r="E71">
        <v>86</v>
      </c>
      <c r="G71" t="s">
        <v>14</v>
      </c>
      <c r="H71">
        <v>168</v>
      </c>
    </row>
    <row r="72" spans="1:8" x14ac:dyDescent="0.2">
      <c r="A72" t="s">
        <v>20</v>
      </c>
      <c r="B72">
        <v>2475</v>
      </c>
      <c r="D72" t="s">
        <v>20</v>
      </c>
      <c r="E72">
        <v>83</v>
      </c>
      <c r="G72" t="s">
        <v>14</v>
      </c>
      <c r="H72">
        <v>13</v>
      </c>
    </row>
    <row r="73" spans="1:8" x14ac:dyDescent="0.2">
      <c r="A73" t="s">
        <v>20</v>
      </c>
      <c r="B73">
        <v>76</v>
      </c>
      <c r="D73" t="s">
        <v>20</v>
      </c>
      <c r="E73">
        <v>676</v>
      </c>
      <c r="G73" t="s">
        <v>14</v>
      </c>
      <c r="H73">
        <v>1</v>
      </c>
    </row>
    <row r="74" spans="1:8" x14ac:dyDescent="0.2">
      <c r="A74" t="s">
        <v>20</v>
      </c>
      <c r="B74">
        <v>54</v>
      </c>
      <c r="D74" t="s">
        <v>20</v>
      </c>
      <c r="E74">
        <v>361</v>
      </c>
      <c r="G74" t="s">
        <v>14</v>
      </c>
      <c r="H74">
        <v>40</v>
      </c>
    </row>
    <row r="75" spans="1:8" x14ac:dyDescent="0.2">
      <c r="A75" t="s">
        <v>20</v>
      </c>
      <c r="B75">
        <v>88</v>
      </c>
      <c r="D75" t="s">
        <v>20</v>
      </c>
      <c r="E75">
        <v>131</v>
      </c>
      <c r="G75" t="s">
        <v>14</v>
      </c>
      <c r="H75">
        <v>226</v>
      </c>
    </row>
    <row r="76" spans="1:8" x14ac:dyDescent="0.2">
      <c r="A76" t="s">
        <v>20</v>
      </c>
      <c r="B76">
        <v>85</v>
      </c>
      <c r="D76" t="s">
        <v>20</v>
      </c>
      <c r="E76">
        <v>126</v>
      </c>
      <c r="G76" t="s">
        <v>14</v>
      </c>
      <c r="H76">
        <v>1625</v>
      </c>
    </row>
    <row r="77" spans="1:8" x14ac:dyDescent="0.2">
      <c r="A77" t="s">
        <v>20</v>
      </c>
      <c r="B77">
        <v>170</v>
      </c>
      <c r="D77" t="s">
        <v>20</v>
      </c>
      <c r="E77">
        <v>275</v>
      </c>
      <c r="G77" t="s">
        <v>14</v>
      </c>
      <c r="H77">
        <v>143</v>
      </c>
    </row>
    <row r="78" spans="1:8" x14ac:dyDescent="0.2">
      <c r="A78" t="s">
        <v>14</v>
      </c>
      <c r="B78">
        <v>1684</v>
      </c>
      <c r="D78" t="s">
        <v>20</v>
      </c>
      <c r="E78">
        <v>67</v>
      </c>
      <c r="G78" t="s">
        <v>14</v>
      </c>
      <c r="H78">
        <v>934</v>
      </c>
    </row>
    <row r="79" spans="1:8" x14ac:dyDescent="0.2">
      <c r="A79" t="s">
        <v>14</v>
      </c>
      <c r="B79">
        <v>56</v>
      </c>
      <c r="D79" t="s">
        <v>20</v>
      </c>
      <c r="E79">
        <v>154</v>
      </c>
      <c r="G79" t="s">
        <v>14</v>
      </c>
      <c r="H79">
        <v>17</v>
      </c>
    </row>
    <row r="80" spans="1:8" x14ac:dyDescent="0.2">
      <c r="A80" t="s">
        <v>20</v>
      </c>
      <c r="B80">
        <v>330</v>
      </c>
      <c r="D80" t="s">
        <v>20</v>
      </c>
      <c r="E80">
        <v>1782</v>
      </c>
      <c r="G80" t="s">
        <v>14</v>
      </c>
      <c r="H80">
        <v>2179</v>
      </c>
    </row>
    <row r="81" spans="1:8" x14ac:dyDescent="0.2">
      <c r="A81" t="s">
        <v>14</v>
      </c>
      <c r="B81">
        <v>838</v>
      </c>
      <c r="D81" t="s">
        <v>20</v>
      </c>
      <c r="E81">
        <v>903</v>
      </c>
      <c r="G81" t="s">
        <v>14</v>
      </c>
      <c r="H81">
        <v>931</v>
      </c>
    </row>
    <row r="82" spans="1:8" x14ac:dyDescent="0.2">
      <c r="A82" t="s">
        <v>20</v>
      </c>
      <c r="B82">
        <v>127</v>
      </c>
      <c r="D82" t="s">
        <v>20</v>
      </c>
      <c r="E82">
        <v>94</v>
      </c>
      <c r="G82" t="s">
        <v>14</v>
      </c>
      <c r="H82">
        <v>92</v>
      </c>
    </row>
    <row r="83" spans="1:8" x14ac:dyDescent="0.2">
      <c r="A83" t="s">
        <v>20</v>
      </c>
      <c r="B83">
        <v>411</v>
      </c>
      <c r="D83" t="s">
        <v>20</v>
      </c>
      <c r="E83">
        <v>180</v>
      </c>
      <c r="G83" t="s">
        <v>14</v>
      </c>
      <c r="H83">
        <v>57</v>
      </c>
    </row>
    <row r="84" spans="1:8" x14ac:dyDescent="0.2">
      <c r="A84" t="s">
        <v>20</v>
      </c>
      <c r="B84">
        <v>180</v>
      </c>
      <c r="D84" t="s">
        <v>20</v>
      </c>
      <c r="E84">
        <v>533</v>
      </c>
      <c r="G84" t="s">
        <v>14</v>
      </c>
      <c r="H84">
        <v>41</v>
      </c>
    </row>
    <row r="85" spans="1:8" x14ac:dyDescent="0.2">
      <c r="A85" t="s">
        <v>14</v>
      </c>
      <c r="B85">
        <v>1000</v>
      </c>
      <c r="D85" t="s">
        <v>20</v>
      </c>
      <c r="E85">
        <v>2443</v>
      </c>
      <c r="G85" t="s">
        <v>14</v>
      </c>
      <c r="H85">
        <v>1</v>
      </c>
    </row>
    <row r="86" spans="1:8" x14ac:dyDescent="0.2">
      <c r="A86" t="s">
        <v>20</v>
      </c>
      <c r="B86">
        <v>374</v>
      </c>
      <c r="D86" t="s">
        <v>20</v>
      </c>
      <c r="E86">
        <v>89</v>
      </c>
      <c r="G86" t="s">
        <v>14</v>
      </c>
      <c r="H86">
        <v>101</v>
      </c>
    </row>
    <row r="87" spans="1:8" x14ac:dyDescent="0.2">
      <c r="A87" t="s">
        <v>20</v>
      </c>
      <c r="B87">
        <v>71</v>
      </c>
      <c r="D87" t="s">
        <v>20</v>
      </c>
      <c r="E87">
        <v>159</v>
      </c>
      <c r="G87" t="s">
        <v>14</v>
      </c>
      <c r="H87">
        <v>1335</v>
      </c>
    </row>
    <row r="88" spans="1:8" x14ac:dyDescent="0.2">
      <c r="A88" t="s">
        <v>20</v>
      </c>
      <c r="B88">
        <v>203</v>
      </c>
      <c r="D88" t="s">
        <v>20</v>
      </c>
      <c r="E88">
        <v>50</v>
      </c>
      <c r="G88" t="s">
        <v>14</v>
      </c>
      <c r="H88">
        <v>15</v>
      </c>
    </row>
    <row r="89" spans="1:8" x14ac:dyDescent="0.2">
      <c r="A89" t="s">
        <v>14</v>
      </c>
      <c r="B89">
        <v>1482</v>
      </c>
      <c r="D89" t="s">
        <v>20</v>
      </c>
      <c r="E89">
        <v>186</v>
      </c>
      <c r="G89" t="s">
        <v>14</v>
      </c>
      <c r="H89">
        <v>454</v>
      </c>
    </row>
    <row r="90" spans="1:8" x14ac:dyDescent="0.2">
      <c r="A90" t="s">
        <v>20</v>
      </c>
      <c r="B90">
        <v>113</v>
      </c>
      <c r="D90" t="s">
        <v>20</v>
      </c>
      <c r="E90">
        <v>1071</v>
      </c>
      <c r="G90" t="s">
        <v>14</v>
      </c>
      <c r="H90">
        <v>3182</v>
      </c>
    </row>
    <row r="91" spans="1:8" x14ac:dyDescent="0.2">
      <c r="A91" t="s">
        <v>20</v>
      </c>
      <c r="B91">
        <v>96</v>
      </c>
      <c r="D91" t="s">
        <v>20</v>
      </c>
      <c r="E91">
        <v>117</v>
      </c>
      <c r="G91" t="s">
        <v>14</v>
      </c>
      <c r="H91">
        <v>15</v>
      </c>
    </row>
    <row r="92" spans="1:8" x14ac:dyDescent="0.2">
      <c r="A92" t="s">
        <v>14</v>
      </c>
      <c r="B92">
        <v>106</v>
      </c>
      <c r="D92" t="s">
        <v>20</v>
      </c>
      <c r="E92">
        <v>70</v>
      </c>
      <c r="G92" t="s">
        <v>14</v>
      </c>
      <c r="H92">
        <v>133</v>
      </c>
    </row>
    <row r="93" spans="1:8" x14ac:dyDescent="0.2">
      <c r="A93" t="s">
        <v>14</v>
      </c>
      <c r="B93">
        <v>679</v>
      </c>
      <c r="D93" t="s">
        <v>20</v>
      </c>
      <c r="E93">
        <v>135</v>
      </c>
      <c r="G93" t="s">
        <v>14</v>
      </c>
      <c r="H93">
        <v>2062</v>
      </c>
    </row>
    <row r="94" spans="1:8" x14ac:dyDescent="0.2">
      <c r="A94" t="s">
        <v>20</v>
      </c>
      <c r="B94">
        <v>498</v>
      </c>
      <c r="D94" t="s">
        <v>20</v>
      </c>
      <c r="E94">
        <v>768</v>
      </c>
      <c r="G94" t="s">
        <v>14</v>
      </c>
      <c r="H94">
        <v>29</v>
      </c>
    </row>
    <row r="95" spans="1:8" x14ac:dyDescent="0.2">
      <c r="A95" t="s">
        <v>74</v>
      </c>
      <c r="B95">
        <v>610</v>
      </c>
      <c r="D95" t="s">
        <v>20</v>
      </c>
      <c r="E95">
        <v>199</v>
      </c>
      <c r="G95" t="s">
        <v>14</v>
      </c>
      <c r="H95">
        <v>132</v>
      </c>
    </row>
    <row r="96" spans="1:8" x14ac:dyDescent="0.2">
      <c r="A96" t="s">
        <v>20</v>
      </c>
      <c r="B96">
        <v>180</v>
      </c>
      <c r="D96" t="s">
        <v>20</v>
      </c>
      <c r="E96">
        <v>107</v>
      </c>
      <c r="G96" t="s">
        <v>14</v>
      </c>
      <c r="H96">
        <v>137</v>
      </c>
    </row>
    <row r="97" spans="1:8" x14ac:dyDescent="0.2">
      <c r="A97" t="s">
        <v>20</v>
      </c>
      <c r="B97">
        <v>27</v>
      </c>
      <c r="D97" t="s">
        <v>20</v>
      </c>
      <c r="E97">
        <v>195</v>
      </c>
      <c r="G97" t="s">
        <v>14</v>
      </c>
      <c r="H97">
        <v>908</v>
      </c>
    </row>
    <row r="98" spans="1:8" x14ac:dyDescent="0.2">
      <c r="A98" t="s">
        <v>20</v>
      </c>
      <c r="B98">
        <v>2331</v>
      </c>
      <c r="D98" t="s">
        <v>20</v>
      </c>
      <c r="E98">
        <v>3376</v>
      </c>
      <c r="G98" t="s">
        <v>14</v>
      </c>
      <c r="H98">
        <v>10</v>
      </c>
    </row>
    <row r="99" spans="1:8" x14ac:dyDescent="0.2">
      <c r="A99" t="s">
        <v>20</v>
      </c>
      <c r="B99">
        <v>113</v>
      </c>
      <c r="D99" t="s">
        <v>20</v>
      </c>
      <c r="E99">
        <v>41</v>
      </c>
      <c r="G99" t="s">
        <v>14</v>
      </c>
      <c r="H99">
        <v>1910</v>
      </c>
    </row>
    <row r="100" spans="1:8" x14ac:dyDescent="0.2">
      <c r="A100" t="s">
        <v>14</v>
      </c>
      <c r="B100">
        <v>1220</v>
      </c>
      <c r="D100" t="s">
        <v>20</v>
      </c>
      <c r="E100">
        <v>1821</v>
      </c>
      <c r="G100" t="s">
        <v>14</v>
      </c>
      <c r="H100">
        <v>38</v>
      </c>
    </row>
    <row r="101" spans="1:8" x14ac:dyDescent="0.2">
      <c r="A101" t="s">
        <v>20</v>
      </c>
      <c r="B101">
        <v>164</v>
      </c>
      <c r="D101" t="s">
        <v>20</v>
      </c>
      <c r="E101">
        <v>164</v>
      </c>
      <c r="G101" t="s">
        <v>14</v>
      </c>
      <c r="H101">
        <v>104</v>
      </c>
    </row>
    <row r="102" spans="1:8" x14ac:dyDescent="0.2">
      <c r="A102" t="s">
        <v>14</v>
      </c>
      <c r="B102">
        <v>1</v>
      </c>
      <c r="D102" t="s">
        <v>20</v>
      </c>
      <c r="E102">
        <v>157</v>
      </c>
      <c r="G102" t="s">
        <v>14</v>
      </c>
      <c r="H102">
        <v>49</v>
      </c>
    </row>
    <row r="103" spans="1:8" x14ac:dyDescent="0.2">
      <c r="A103" t="s">
        <v>20</v>
      </c>
      <c r="B103">
        <v>164</v>
      </c>
      <c r="D103" t="s">
        <v>20</v>
      </c>
      <c r="E103">
        <v>246</v>
      </c>
      <c r="G103" t="s">
        <v>14</v>
      </c>
      <c r="H103">
        <v>1</v>
      </c>
    </row>
    <row r="104" spans="1:8" x14ac:dyDescent="0.2">
      <c r="A104" t="s">
        <v>20</v>
      </c>
      <c r="B104">
        <v>336</v>
      </c>
      <c r="D104" t="s">
        <v>20</v>
      </c>
      <c r="E104">
        <v>1396</v>
      </c>
      <c r="G104" t="s">
        <v>14</v>
      </c>
      <c r="H104">
        <v>245</v>
      </c>
    </row>
    <row r="105" spans="1:8" x14ac:dyDescent="0.2">
      <c r="A105" t="s">
        <v>14</v>
      </c>
      <c r="B105">
        <v>37</v>
      </c>
      <c r="D105" t="s">
        <v>20</v>
      </c>
      <c r="E105">
        <v>2506</v>
      </c>
      <c r="G105" t="s">
        <v>14</v>
      </c>
      <c r="H105">
        <v>32</v>
      </c>
    </row>
    <row r="106" spans="1:8" x14ac:dyDescent="0.2">
      <c r="A106" t="s">
        <v>20</v>
      </c>
      <c r="B106">
        <v>1917</v>
      </c>
      <c r="D106" t="s">
        <v>20</v>
      </c>
      <c r="E106">
        <v>244</v>
      </c>
      <c r="G106" t="s">
        <v>14</v>
      </c>
      <c r="H106">
        <v>7</v>
      </c>
    </row>
    <row r="107" spans="1:8" x14ac:dyDescent="0.2">
      <c r="A107" t="s">
        <v>20</v>
      </c>
      <c r="B107">
        <v>95</v>
      </c>
      <c r="D107" t="s">
        <v>20</v>
      </c>
      <c r="E107">
        <v>146</v>
      </c>
      <c r="G107" t="s">
        <v>14</v>
      </c>
      <c r="H107">
        <v>803</v>
      </c>
    </row>
    <row r="108" spans="1:8" x14ac:dyDescent="0.2">
      <c r="A108" t="s">
        <v>20</v>
      </c>
      <c r="B108">
        <v>147</v>
      </c>
      <c r="D108" t="s">
        <v>20</v>
      </c>
      <c r="E108">
        <v>1267</v>
      </c>
      <c r="G108" t="s">
        <v>14</v>
      </c>
      <c r="H108">
        <v>16</v>
      </c>
    </row>
    <row r="109" spans="1:8" x14ac:dyDescent="0.2">
      <c r="A109" t="s">
        <v>20</v>
      </c>
      <c r="B109">
        <v>86</v>
      </c>
      <c r="D109" t="s">
        <v>20</v>
      </c>
      <c r="E109">
        <v>1561</v>
      </c>
      <c r="G109" t="s">
        <v>14</v>
      </c>
      <c r="H109">
        <v>31</v>
      </c>
    </row>
    <row r="110" spans="1:8" x14ac:dyDescent="0.2">
      <c r="A110" t="s">
        <v>20</v>
      </c>
      <c r="B110">
        <v>83</v>
      </c>
      <c r="D110" t="s">
        <v>20</v>
      </c>
      <c r="E110">
        <v>48</v>
      </c>
      <c r="G110" t="s">
        <v>14</v>
      </c>
      <c r="H110">
        <v>108</v>
      </c>
    </row>
    <row r="111" spans="1:8" x14ac:dyDescent="0.2">
      <c r="A111" t="s">
        <v>14</v>
      </c>
      <c r="B111">
        <v>60</v>
      </c>
      <c r="D111" t="s">
        <v>20</v>
      </c>
      <c r="E111">
        <v>2739</v>
      </c>
      <c r="G111" t="s">
        <v>14</v>
      </c>
      <c r="H111">
        <v>30</v>
      </c>
    </row>
    <row r="112" spans="1:8" x14ac:dyDescent="0.2">
      <c r="A112" t="s">
        <v>14</v>
      </c>
      <c r="B112">
        <v>296</v>
      </c>
      <c r="D112" t="s">
        <v>20</v>
      </c>
      <c r="E112">
        <v>3537</v>
      </c>
      <c r="G112" t="s">
        <v>14</v>
      </c>
      <c r="H112">
        <v>17</v>
      </c>
    </row>
    <row r="113" spans="1:8" x14ac:dyDescent="0.2">
      <c r="A113" t="s">
        <v>20</v>
      </c>
      <c r="B113">
        <v>676</v>
      </c>
      <c r="D113" t="s">
        <v>20</v>
      </c>
      <c r="E113">
        <v>2107</v>
      </c>
      <c r="G113" t="s">
        <v>14</v>
      </c>
      <c r="H113">
        <v>80</v>
      </c>
    </row>
    <row r="114" spans="1:8" x14ac:dyDescent="0.2">
      <c r="A114" t="s">
        <v>20</v>
      </c>
      <c r="B114">
        <v>361</v>
      </c>
      <c r="D114" t="s">
        <v>20</v>
      </c>
      <c r="E114">
        <v>3318</v>
      </c>
      <c r="G114" t="s">
        <v>14</v>
      </c>
      <c r="H114">
        <v>2468</v>
      </c>
    </row>
    <row r="115" spans="1:8" x14ac:dyDescent="0.2">
      <c r="A115" t="s">
        <v>20</v>
      </c>
      <c r="B115">
        <v>131</v>
      </c>
      <c r="D115" t="s">
        <v>20</v>
      </c>
      <c r="E115">
        <v>340</v>
      </c>
      <c r="G115" t="s">
        <v>14</v>
      </c>
      <c r="H115">
        <v>26</v>
      </c>
    </row>
    <row r="116" spans="1:8" x14ac:dyDescent="0.2">
      <c r="A116" t="s">
        <v>20</v>
      </c>
      <c r="B116">
        <v>126</v>
      </c>
      <c r="D116" t="s">
        <v>20</v>
      </c>
      <c r="E116">
        <v>1442</v>
      </c>
      <c r="G116" t="s">
        <v>14</v>
      </c>
      <c r="H116">
        <v>73</v>
      </c>
    </row>
    <row r="117" spans="1:8" x14ac:dyDescent="0.2">
      <c r="A117" t="s">
        <v>14</v>
      </c>
      <c r="B117">
        <v>3304</v>
      </c>
      <c r="D117" t="s">
        <v>20</v>
      </c>
      <c r="E117">
        <v>126</v>
      </c>
      <c r="G117" t="s">
        <v>14</v>
      </c>
      <c r="H117">
        <v>128</v>
      </c>
    </row>
    <row r="118" spans="1:8" x14ac:dyDescent="0.2">
      <c r="A118" t="s">
        <v>14</v>
      </c>
      <c r="B118">
        <v>73</v>
      </c>
      <c r="D118" t="s">
        <v>20</v>
      </c>
      <c r="E118">
        <v>524</v>
      </c>
      <c r="G118" t="s">
        <v>14</v>
      </c>
      <c r="H118">
        <v>33</v>
      </c>
    </row>
    <row r="119" spans="1:8" x14ac:dyDescent="0.2">
      <c r="A119" t="s">
        <v>20</v>
      </c>
      <c r="B119">
        <v>275</v>
      </c>
      <c r="D119" t="s">
        <v>20</v>
      </c>
      <c r="E119">
        <v>1989</v>
      </c>
      <c r="G119" t="s">
        <v>14</v>
      </c>
      <c r="H119">
        <v>1072</v>
      </c>
    </row>
    <row r="120" spans="1:8" x14ac:dyDescent="0.2">
      <c r="A120" t="s">
        <v>20</v>
      </c>
      <c r="B120">
        <v>67</v>
      </c>
      <c r="D120" t="s">
        <v>20</v>
      </c>
      <c r="E120">
        <v>157</v>
      </c>
      <c r="G120" t="s">
        <v>14</v>
      </c>
      <c r="H120">
        <v>393</v>
      </c>
    </row>
    <row r="121" spans="1:8" x14ac:dyDescent="0.2">
      <c r="A121" t="s">
        <v>20</v>
      </c>
      <c r="B121">
        <v>154</v>
      </c>
      <c r="D121" t="s">
        <v>20</v>
      </c>
      <c r="E121">
        <v>4498</v>
      </c>
      <c r="G121" t="s">
        <v>14</v>
      </c>
      <c r="H121">
        <v>1257</v>
      </c>
    </row>
    <row r="122" spans="1:8" x14ac:dyDescent="0.2">
      <c r="A122" t="s">
        <v>20</v>
      </c>
      <c r="B122">
        <v>1782</v>
      </c>
      <c r="D122" t="s">
        <v>20</v>
      </c>
      <c r="E122">
        <v>80</v>
      </c>
      <c r="G122" t="s">
        <v>14</v>
      </c>
      <c r="H122">
        <v>328</v>
      </c>
    </row>
    <row r="123" spans="1:8" x14ac:dyDescent="0.2">
      <c r="A123" t="s">
        <v>20</v>
      </c>
      <c r="B123">
        <v>903</v>
      </c>
      <c r="D123" t="s">
        <v>20</v>
      </c>
      <c r="E123">
        <v>43</v>
      </c>
      <c r="G123" t="s">
        <v>14</v>
      </c>
      <c r="H123">
        <v>147</v>
      </c>
    </row>
    <row r="124" spans="1:8" x14ac:dyDescent="0.2">
      <c r="A124" t="s">
        <v>14</v>
      </c>
      <c r="B124">
        <v>3387</v>
      </c>
      <c r="D124" t="s">
        <v>20</v>
      </c>
      <c r="E124">
        <v>2053</v>
      </c>
      <c r="G124" t="s">
        <v>14</v>
      </c>
      <c r="H124">
        <v>830</v>
      </c>
    </row>
    <row r="125" spans="1:8" x14ac:dyDescent="0.2">
      <c r="A125" t="s">
        <v>14</v>
      </c>
      <c r="B125">
        <v>662</v>
      </c>
      <c r="D125" t="s">
        <v>20</v>
      </c>
      <c r="E125">
        <v>168</v>
      </c>
      <c r="G125" t="s">
        <v>14</v>
      </c>
      <c r="H125">
        <v>331</v>
      </c>
    </row>
    <row r="126" spans="1:8" x14ac:dyDescent="0.2">
      <c r="A126" t="s">
        <v>20</v>
      </c>
      <c r="B126">
        <v>94</v>
      </c>
      <c r="D126" t="s">
        <v>20</v>
      </c>
      <c r="E126">
        <v>4289</v>
      </c>
      <c r="G126" t="s">
        <v>14</v>
      </c>
      <c r="H126">
        <v>25</v>
      </c>
    </row>
    <row r="127" spans="1:8" x14ac:dyDescent="0.2">
      <c r="A127" t="s">
        <v>20</v>
      </c>
      <c r="B127">
        <v>180</v>
      </c>
      <c r="D127" t="s">
        <v>20</v>
      </c>
      <c r="E127">
        <v>165</v>
      </c>
      <c r="G127" t="s">
        <v>14</v>
      </c>
      <c r="H127">
        <v>3483</v>
      </c>
    </row>
    <row r="128" spans="1:8" x14ac:dyDescent="0.2">
      <c r="A128" t="s">
        <v>14</v>
      </c>
      <c r="B128">
        <v>774</v>
      </c>
      <c r="D128" t="s">
        <v>20</v>
      </c>
      <c r="E128">
        <v>1815</v>
      </c>
      <c r="G128" t="s">
        <v>14</v>
      </c>
      <c r="H128">
        <v>923</v>
      </c>
    </row>
    <row r="129" spans="1:8" x14ac:dyDescent="0.2">
      <c r="A129" t="s">
        <v>14</v>
      </c>
      <c r="B129">
        <v>672</v>
      </c>
      <c r="D129" t="s">
        <v>20</v>
      </c>
      <c r="E129">
        <v>397</v>
      </c>
      <c r="G129" t="s">
        <v>14</v>
      </c>
      <c r="H129">
        <v>1</v>
      </c>
    </row>
    <row r="130" spans="1:8" x14ac:dyDescent="0.2">
      <c r="A130" t="s">
        <v>74</v>
      </c>
      <c r="B130">
        <v>532</v>
      </c>
      <c r="D130" t="s">
        <v>20</v>
      </c>
      <c r="E130">
        <v>1539</v>
      </c>
      <c r="G130" t="s">
        <v>14</v>
      </c>
      <c r="H130">
        <v>33</v>
      </c>
    </row>
    <row r="131" spans="1:8" x14ac:dyDescent="0.2">
      <c r="A131" t="s">
        <v>74</v>
      </c>
      <c r="B131">
        <v>55</v>
      </c>
      <c r="D131" t="s">
        <v>20</v>
      </c>
      <c r="E131">
        <v>138</v>
      </c>
      <c r="G131" t="s">
        <v>14</v>
      </c>
      <c r="H131">
        <v>40</v>
      </c>
    </row>
    <row r="132" spans="1:8" x14ac:dyDescent="0.2">
      <c r="A132" t="s">
        <v>20</v>
      </c>
      <c r="B132">
        <v>533</v>
      </c>
      <c r="D132" t="s">
        <v>20</v>
      </c>
      <c r="E132">
        <v>3594</v>
      </c>
      <c r="G132" t="s">
        <v>14</v>
      </c>
      <c r="H132">
        <v>23</v>
      </c>
    </row>
    <row r="133" spans="1:8" x14ac:dyDescent="0.2">
      <c r="A133" t="s">
        <v>20</v>
      </c>
      <c r="B133">
        <v>2443</v>
      </c>
      <c r="D133" t="s">
        <v>20</v>
      </c>
      <c r="E133">
        <v>5880</v>
      </c>
      <c r="G133" t="s">
        <v>14</v>
      </c>
      <c r="H133">
        <v>75</v>
      </c>
    </row>
    <row r="134" spans="1:8" x14ac:dyDescent="0.2">
      <c r="A134" t="s">
        <v>20</v>
      </c>
      <c r="B134">
        <v>89</v>
      </c>
      <c r="D134" t="s">
        <v>20</v>
      </c>
      <c r="E134">
        <v>112</v>
      </c>
      <c r="G134" t="s">
        <v>14</v>
      </c>
      <c r="H134">
        <v>2176</v>
      </c>
    </row>
    <row r="135" spans="1:8" x14ac:dyDescent="0.2">
      <c r="A135" t="s">
        <v>20</v>
      </c>
      <c r="B135">
        <v>159</v>
      </c>
      <c r="D135" t="s">
        <v>20</v>
      </c>
      <c r="E135">
        <v>943</v>
      </c>
      <c r="G135" t="s">
        <v>14</v>
      </c>
      <c r="H135">
        <v>441</v>
      </c>
    </row>
    <row r="136" spans="1:8" x14ac:dyDescent="0.2">
      <c r="A136" t="s">
        <v>14</v>
      </c>
      <c r="B136">
        <v>940</v>
      </c>
      <c r="D136" t="s">
        <v>20</v>
      </c>
      <c r="E136">
        <v>2468</v>
      </c>
      <c r="G136" t="s">
        <v>14</v>
      </c>
      <c r="H136">
        <v>25</v>
      </c>
    </row>
    <row r="137" spans="1:8" x14ac:dyDescent="0.2">
      <c r="A137" t="s">
        <v>14</v>
      </c>
      <c r="B137">
        <v>117</v>
      </c>
      <c r="D137" t="s">
        <v>20</v>
      </c>
      <c r="E137">
        <v>2551</v>
      </c>
      <c r="G137" t="s">
        <v>14</v>
      </c>
      <c r="H137">
        <v>127</v>
      </c>
    </row>
    <row r="138" spans="1:8" x14ac:dyDescent="0.2">
      <c r="A138" t="s">
        <v>74</v>
      </c>
      <c r="B138">
        <v>58</v>
      </c>
      <c r="D138" t="s">
        <v>20</v>
      </c>
      <c r="E138">
        <v>101</v>
      </c>
      <c r="G138" t="s">
        <v>14</v>
      </c>
      <c r="H138">
        <v>355</v>
      </c>
    </row>
    <row r="139" spans="1:8" x14ac:dyDescent="0.2">
      <c r="A139" t="s">
        <v>20</v>
      </c>
      <c r="B139">
        <v>50</v>
      </c>
      <c r="D139" t="s">
        <v>20</v>
      </c>
      <c r="E139">
        <v>92</v>
      </c>
      <c r="G139" t="s">
        <v>14</v>
      </c>
      <c r="H139">
        <v>44</v>
      </c>
    </row>
    <row r="140" spans="1:8" x14ac:dyDescent="0.2">
      <c r="A140" t="s">
        <v>14</v>
      </c>
      <c r="B140">
        <v>115</v>
      </c>
      <c r="D140" t="s">
        <v>20</v>
      </c>
      <c r="E140">
        <v>62</v>
      </c>
      <c r="G140" t="s">
        <v>14</v>
      </c>
      <c r="H140">
        <v>67</v>
      </c>
    </row>
    <row r="141" spans="1:8" x14ac:dyDescent="0.2">
      <c r="A141" t="s">
        <v>14</v>
      </c>
      <c r="B141">
        <v>326</v>
      </c>
      <c r="D141" t="s">
        <v>20</v>
      </c>
      <c r="E141">
        <v>149</v>
      </c>
      <c r="G141" t="s">
        <v>14</v>
      </c>
      <c r="H141">
        <v>1068</v>
      </c>
    </row>
    <row r="142" spans="1:8" x14ac:dyDescent="0.2">
      <c r="A142" t="s">
        <v>20</v>
      </c>
      <c r="B142">
        <v>186</v>
      </c>
      <c r="D142" t="s">
        <v>20</v>
      </c>
      <c r="E142">
        <v>329</v>
      </c>
      <c r="G142" t="s">
        <v>14</v>
      </c>
      <c r="H142">
        <v>424</v>
      </c>
    </row>
    <row r="143" spans="1:8" x14ac:dyDescent="0.2">
      <c r="A143" t="s">
        <v>20</v>
      </c>
      <c r="B143">
        <v>1071</v>
      </c>
      <c r="D143" t="s">
        <v>20</v>
      </c>
      <c r="E143">
        <v>97</v>
      </c>
      <c r="G143" t="s">
        <v>14</v>
      </c>
      <c r="H143">
        <v>151</v>
      </c>
    </row>
    <row r="144" spans="1:8" x14ac:dyDescent="0.2">
      <c r="A144" t="s">
        <v>20</v>
      </c>
      <c r="B144">
        <v>117</v>
      </c>
      <c r="D144" t="s">
        <v>20</v>
      </c>
      <c r="E144">
        <v>1784</v>
      </c>
      <c r="G144" t="s">
        <v>14</v>
      </c>
      <c r="H144">
        <v>1608</v>
      </c>
    </row>
    <row r="145" spans="1:8" x14ac:dyDescent="0.2">
      <c r="A145" t="s">
        <v>20</v>
      </c>
      <c r="B145">
        <v>70</v>
      </c>
      <c r="D145" t="s">
        <v>20</v>
      </c>
      <c r="E145">
        <v>1684</v>
      </c>
      <c r="G145" t="s">
        <v>14</v>
      </c>
      <c r="H145">
        <v>941</v>
      </c>
    </row>
    <row r="146" spans="1:8" x14ac:dyDescent="0.2">
      <c r="A146" t="s">
        <v>20</v>
      </c>
      <c r="B146">
        <v>135</v>
      </c>
      <c r="D146" t="s">
        <v>20</v>
      </c>
      <c r="E146">
        <v>250</v>
      </c>
      <c r="G146" t="s">
        <v>14</v>
      </c>
      <c r="H146">
        <v>1</v>
      </c>
    </row>
    <row r="147" spans="1:8" x14ac:dyDescent="0.2">
      <c r="A147" t="s">
        <v>20</v>
      </c>
      <c r="B147">
        <v>768</v>
      </c>
      <c r="D147" t="s">
        <v>20</v>
      </c>
      <c r="E147">
        <v>238</v>
      </c>
      <c r="G147" t="s">
        <v>14</v>
      </c>
      <c r="H147">
        <v>40</v>
      </c>
    </row>
    <row r="148" spans="1:8" x14ac:dyDescent="0.2">
      <c r="A148" t="s">
        <v>74</v>
      </c>
      <c r="B148">
        <v>51</v>
      </c>
      <c r="D148" t="s">
        <v>20</v>
      </c>
      <c r="E148">
        <v>53</v>
      </c>
      <c r="G148" t="s">
        <v>14</v>
      </c>
      <c r="H148">
        <v>3015</v>
      </c>
    </row>
    <row r="149" spans="1:8" x14ac:dyDescent="0.2">
      <c r="A149" t="s">
        <v>20</v>
      </c>
      <c r="B149">
        <v>199</v>
      </c>
      <c r="D149" t="s">
        <v>20</v>
      </c>
      <c r="E149">
        <v>214</v>
      </c>
      <c r="G149" t="s">
        <v>14</v>
      </c>
      <c r="H149">
        <v>435</v>
      </c>
    </row>
    <row r="150" spans="1:8" x14ac:dyDescent="0.2">
      <c r="A150" t="s">
        <v>20</v>
      </c>
      <c r="B150">
        <v>107</v>
      </c>
      <c r="D150" t="s">
        <v>20</v>
      </c>
      <c r="E150">
        <v>222</v>
      </c>
      <c r="G150" t="s">
        <v>14</v>
      </c>
      <c r="H150">
        <v>714</v>
      </c>
    </row>
    <row r="151" spans="1:8" x14ac:dyDescent="0.2">
      <c r="A151" t="s">
        <v>20</v>
      </c>
      <c r="B151">
        <v>195</v>
      </c>
      <c r="D151" t="s">
        <v>20</v>
      </c>
      <c r="E151">
        <v>1884</v>
      </c>
      <c r="G151" t="s">
        <v>14</v>
      </c>
      <c r="H151">
        <v>5497</v>
      </c>
    </row>
    <row r="152" spans="1:8" x14ac:dyDescent="0.2">
      <c r="A152" t="s">
        <v>14</v>
      </c>
      <c r="B152">
        <v>1</v>
      </c>
      <c r="D152" t="s">
        <v>20</v>
      </c>
      <c r="E152">
        <v>218</v>
      </c>
      <c r="G152" t="s">
        <v>14</v>
      </c>
      <c r="H152">
        <v>418</v>
      </c>
    </row>
    <row r="153" spans="1:8" x14ac:dyDescent="0.2">
      <c r="A153" t="s">
        <v>14</v>
      </c>
      <c r="B153">
        <v>1467</v>
      </c>
      <c r="D153" t="s">
        <v>20</v>
      </c>
      <c r="E153">
        <v>6465</v>
      </c>
      <c r="G153" t="s">
        <v>14</v>
      </c>
      <c r="H153">
        <v>1439</v>
      </c>
    </row>
    <row r="154" spans="1:8" x14ac:dyDescent="0.2">
      <c r="A154" t="s">
        <v>20</v>
      </c>
      <c r="B154">
        <v>3376</v>
      </c>
      <c r="D154" t="s">
        <v>20</v>
      </c>
      <c r="E154">
        <v>59</v>
      </c>
      <c r="G154" t="s">
        <v>14</v>
      </c>
      <c r="H154">
        <v>15</v>
      </c>
    </row>
    <row r="155" spans="1:8" x14ac:dyDescent="0.2">
      <c r="A155" t="s">
        <v>14</v>
      </c>
      <c r="B155">
        <v>5681</v>
      </c>
      <c r="D155" t="s">
        <v>20</v>
      </c>
      <c r="E155">
        <v>88</v>
      </c>
      <c r="G155" t="s">
        <v>14</v>
      </c>
      <c r="H155">
        <v>1999</v>
      </c>
    </row>
    <row r="156" spans="1:8" x14ac:dyDescent="0.2">
      <c r="A156" t="s">
        <v>14</v>
      </c>
      <c r="B156">
        <v>1059</v>
      </c>
      <c r="D156" t="s">
        <v>20</v>
      </c>
      <c r="E156">
        <v>1697</v>
      </c>
      <c r="G156" t="s">
        <v>14</v>
      </c>
      <c r="H156">
        <v>118</v>
      </c>
    </row>
    <row r="157" spans="1:8" x14ac:dyDescent="0.2">
      <c r="A157" t="s">
        <v>14</v>
      </c>
      <c r="B157">
        <v>1194</v>
      </c>
      <c r="D157" t="s">
        <v>20</v>
      </c>
      <c r="E157">
        <v>92</v>
      </c>
      <c r="G157" t="s">
        <v>14</v>
      </c>
      <c r="H157">
        <v>162</v>
      </c>
    </row>
    <row r="158" spans="1:8" x14ac:dyDescent="0.2">
      <c r="A158" t="s">
        <v>74</v>
      </c>
      <c r="B158">
        <v>379</v>
      </c>
      <c r="D158" t="s">
        <v>20</v>
      </c>
      <c r="E158">
        <v>186</v>
      </c>
      <c r="G158" t="s">
        <v>14</v>
      </c>
      <c r="H158">
        <v>83</v>
      </c>
    </row>
    <row r="159" spans="1:8" x14ac:dyDescent="0.2">
      <c r="A159" t="s">
        <v>14</v>
      </c>
      <c r="B159">
        <v>30</v>
      </c>
      <c r="D159" t="s">
        <v>20</v>
      </c>
      <c r="E159">
        <v>138</v>
      </c>
      <c r="G159" t="s">
        <v>14</v>
      </c>
      <c r="H159">
        <v>747</v>
      </c>
    </row>
    <row r="160" spans="1:8" x14ac:dyDescent="0.2">
      <c r="A160" t="s">
        <v>20</v>
      </c>
      <c r="B160">
        <v>41</v>
      </c>
      <c r="D160" t="s">
        <v>20</v>
      </c>
      <c r="E160">
        <v>261</v>
      </c>
      <c r="G160" t="s">
        <v>14</v>
      </c>
      <c r="H160">
        <v>84</v>
      </c>
    </row>
    <row r="161" spans="1:8" x14ac:dyDescent="0.2">
      <c r="A161" t="s">
        <v>20</v>
      </c>
      <c r="B161">
        <v>1821</v>
      </c>
      <c r="D161" t="s">
        <v>20</v>
      </c>
      <c r="E161">
        <v>107</v>
      </c>
      <c r="G161" t="s">
        <v>14</v>
      </c>
      <c r="H161">
        <v>91</v>
      </c>
    </row>
    <row r="162" spans="1:8" x14ac:dyDescent="0.2">
      <c r="A162" t="s">
        <v>20</v>
      </c>
      <c r="B162">
        <v>164</v>
      </c>
      <c r="D162" t="s">
        <v>20</v>
      </c>
      <c r="E162">
        <v>199</v>
      </c>
      <c r="G162" t="s">
        <v>14</v>
      </c>
      <c r="H162">
        <v>792</v>
      </c>
    </row>
    <row r="163" spans="1:8" x14ac:dyDescent="0.2">
      <c r="A163" t="s">
        <v>14</v>
      </c>
      <c r="B163">
        <v>75</v>
      </c>
      <c r="D163" t="s">
        <v>20</v>
      </c>
      <c r="E163">
        <v>5512</v>
      </c>
      <c r="G163" t="s">
        <v>14</v>
      </c>
      <c r="H163">
        <v>32</v>
      </c>
    </row>
    <row r="164" spans="1:8" x14ac:dyDescent="0.2">
      <c r="A164" t="s">
        <v>20</v>
      </c>
      <c r="B164">
        <v>157</v>
      </c>
      <c r="D164" t="s">
        <v>20</v>
      </c>
      <c r="E164">
        <v>86</v>
      </c>
      <c r="G164" t="s">
        <v>14</v>
      </c>
      <c r="H164">
        <v>186</v>
      </c>
    </row>
    <row r="165" spans="1:8" x14ac:dyDescent="0.2">
      <c r="A165" t="s">
        <v>20</v>
      </c>
      <c r="B165">
        <v>246</v>
      </c>
      <c r="D165" t="s">
        <v>20</v>
      </c>
      <c r="E165">
        <v>2768</v>
      </c>
      <c r="G165" t="s">
        <v>14</v>
      </c>
      <c r="H165">
        <v>605</v>
      </c>
    </row>
    <row r="166" spans="1:8" x14ac:dyDescent="0.2">
      <c r="A166" t="s">
        <v>20</v>
      </c>
      <c r="B166">
        <v>1396</v>
      </c>
      <c r="D166" t="s">
        <v>20</v>
      </c>
      <c r="E166">
        <v>48</v>
      </c>
      <c r="G166" t="s">
        <v>14</v>
      </c>
      <c r="H166">
        <v>1</v>
      </c>
    </row>
    <row r="167" spans="1:8" x14ac:dyDescent="0.2">
      <c r="A167" t="s">
        <v>20</v>
      </c>
      <c r="B167">
        <v>2506</v>
      </c>
      <c r="D167" t="s">
        <v>20</v>
      </c>
      <c r="E167">
        <v>87</v>
      </c>
      <c r="G167" t="s">
        <v>14</v>
      </c>
      <c r="H167">
        <v>31</v>
      </c>
    </row>
    <row r="168" spans="1:8" x14ac:dyDescent="0.2">
      <c r="A168" t="s">
        <v>20</v>
      </c>
      <c r="B168">
        <v>244</v>
      </c>
      <c r="D168" t="s">
        <v>20</v>
      </c>
      <c r="E168">
        <v>1894</v>
      </c>
      <c r="G168" t="s">
        <v>14</v>
      </c>
      <c r="H168">
        <v>1181</v>
      </c>
    </row>
    <row r="169" spans="1:8" x14ac:dyDescent="0.2">
      <c r="A169" t="s">
        <v>20</v>
      </c>
      <c r="B169">
        <v>146</v>
      </c>
      <c r="D169" t="s">
        <v>20</v>
      </c>
      <c r="E169">
        <v>282</v>
      </c>
      <c r="G169" t="s">
        <v>14</v>
      </c>
      <c r="H169">
        <v>39</v>
      </c>
    </row>
    <row r="170" spans="1:8" x14ac:dyDescent="0.2">
      <c r="A170" t="s">
        <v>14</v>
      </c>
      <c r="B170">
        <v>955</v>
      </c>
      <c r="D170" t="s">
        <v>20</v>
      </c>
      <c r="E170">
        <v>116</v>
      </c>
      <c r="G170" t="s">
        <v>14</v>
      </c>
      <c r="H170">
        <v>46</v>
      </c>
    </row>
    <row r="171" spans="1:8" x14ac:dyDescent="0.2">
      <c r="A171" t="s">
        <v>20</v>
      </c>
      <c r="B171">
        <v>1267</v>
      </c>
      <c r="D171" t="s">
        <v>20</v>
      </c>
      <c r="E171">
        <v>83</v>
      </c>
      <c r="G171" t="s">
        <v>14</v>
      </c>
      <c r="H171">
        <v>105</v>
      </c>
    </row>
    <row r="172" spans="1:8" x14ac:dyDescent="0.2">
      <c r="A172" t="s">
        <v>14</v>
      </c>
      <c r="B172">
        <v>67</v>
      </c>
      <c r="D172" t="s">
        <v>20</v>
      </c>
      <c r="E172">
        <v>91</v>
      </c>
      <c r="G172" t="s">
        <v>14</v>
      </c>
      <c r="H172">
        <v>535</v>
      </c>
    </row>
    <row r="173" spans="1:8" x14ac:dyDescent="0.2">
      <c r="A173" t="s">
        <v>14</v>
      </c>
      <c r="B173">
        <v>5</v>
      </c>
      <c r="D173" t="s">
        <v>20</v>
      </c>
      <c r="E173">
        <v>546</v>
      </c>
      <c r="G173" t="s">
        <v>14</v>
      </c>
      <c r="H173">
        <v>16</v>
      </c>
    </row>
    <row r="174" spans="1:8" x14ac:dyDescent="0.2">
      <c r="A174" t="s">
        <v>14</v>
      </c>
      <c r="B174">
        <v>26</v>
      </c>
      <c r="D174" t="s">
        <v>20</v>
      </c>
      <c r="E174">
        <v>393</v>
      </c>
      <c r="G174" t="s">
        <v>14</v>
      </c>
      <c r="H174">
        <v>575</v>
      </c>
    </row>
    <row r="175" spans="1:8" x14ac:dyDescent="0.2">
      <c r="A175" t="s">
        <v>20</v>
      </c>
      <c r="B175">
        <v>1561</v>
      </c>
      <c r="D175" t="s">
        <v>20</v>
      </c>
      <c r="E175">
        <v>133</v>
      </c>
      <c r="G175" t="s">
        <v>14</v>
      </c>
      <c r="H175">
        <v>1120</v>
      </c>
    </row>
    <row r="176" spans="1:8" x14ac:dyDescent="0.2">
      <c r="A176" t="s">
        <v>20</v>
      </c>
      <c r="B176">
        <v>48</v>
      </c>
      <c r="D176" t="s">
        <v>20</v>
      </c>
      <c r="E176">
        <v>254</v>
      </c>
      <c r="G176" t="s">
        <v>14</v>
      </c>
      <c r="H176">
        <v>113</v>
      </c>
    </row>
    <row r="177" spans="1:8" x14ac:dyDescent="0.2">
      <c r="A177" t="s">
        <v>14</v>
      </c>
      <c r="B177">
        <v>1130</v>
      </c>
      <c r="D177" t="s">
        <v>20</v>
      </c>
      <c r="E177">
        <v>176</v>
      </c>
      <c r="G177" t="s">
        <v>14</v>
      </c>
      <c r="H177">
        <v>1538</v>
      </c>
    </row>
    <row r="178" spans="1:8" x14ac:dyDescent="0.2">
      <c r="A178" t="s">
        <v>14</v>
      </c>
      <c r="B178">
        <v>782</v>
      </c>
      <c r="D178" t="s">
        <v>20</v>
      </c>
      <c r="E178">
        <v>337</v>
      </c>
      <c r="G178" t="s">
        <v>14</v>
      </c>
      <c r="H178">
        <v>9</v>
      </c>
    </row>
    <row r="179" spans="1:8" x14ac:dyDescent="0.2">
      <c r="A179" t="s">
        <v>20</v>
      </c>
      <c r="B179">
        <v>2739</v>
      </c>
      <c r="D179" t="s">
        <v>20</v>
      </c>
      <c r="E179">
        <v>107</v>
      </c>
      <c r="G179" t="s">
        <v>14</v>
      </c>
      <c r="H179">
        <v>554</v>
      </c>
    </row>
    <row r="180" spans="1:8" x14ac:dyDescent="0.2">
      <c r="A180" t="s">
        <v>14</v>
      </c>
      <c r="B180">
        <v>210</v>
      </c>
      <c r="D180" t="s">
        <v>20</v>
      </c>
      <c r="E180">
        <v>183</v>
      </c>
      <c r="G180" t="s">
        <v>14</v>
      </c>
      <c r="H180">
        <v>648</v>
      </c>
    </row>
    <row r="181" spans="1:8" x14ac:dyDescent="0.2">
      <c r="A181" t="s">
        <v>20</v>
      </c>
      <c r="B181">
        <v>3537</v>
      </c>
      <c r="D181" t="s">
        <v>20</v>
      </c>
      <c r="E181">
        <v>72</v>
      </c>
      <c r="G181" t="s">
        <v>14</v>
      </c>
      <c r="H181">
        <v>21</v>
      </c>
    </row>
    <row r="182" spans="1:8" x14ac:dyDescent="0.2">
      <c r="A182" t="s">
        <v>20</v>
      </c>
      <c r="B182">
        <v>2107</v>
      </c>
      <c r="D182" t="s">
        <v>20</v>
      </c>
      <c r="E182">
        <v>295</v>
      </c>
      <c r="G182" t="s">
        <v>14</v>
      </c>
      <c r="H182">
        <v>54</v>
      </c>
    </row>
    <row r="183" spans="1:8" x14ac:dyDescent="0.2">
      <c r="A183" t="s">
        <v>14</v>
      </c>
      <c r="B183">
        <v>136</v>
      </c>
      <c r="D183" t="s">
        <v>20</v>
      </c>
      <c r="E183">
        <v>142</v>
      </c>
      <c r="G183" t="s">
        <v>14</v>
      </c>
      <c r="H183">
        <v>120</v>
      </c>
    </row>
    <row r="184" spans="1:8" x14ac:dyDescent="0.2">
      <c r="A184" t="s">
        <v>20</v>
      </c>
      <c r="B184">
        <v>3318</v>
      </c>
      <c r="D184" t="s">
        <v>20</v>
      </c>
      <c r="E184">
        <v>85</v>
      </c>
      <c r="G184" t="s">
        <v>14</v>
      </c>
      <c r="H184">
        <v>579</v>
      </c>
    </row>
    <row r="185" spans="1:8" x14ac:dyDescent="0.2">
      <c r="A185" t="s">
        <v>14</v>
      </c>
      <c r="B185">
        <v>86</v>
      </c>
      <c r="D185" t="s">
        <v>20</v>
      </c>
      <c r="E185">
        <v>659</v>
      </c>
      <c r="G185" t="s">
        <v>14</v>
      </c>
      <c r="H185">
        <v>2072</v>
      </c>
    </row>
    <row r="186" spans="1:8" x14ac:dyDescent="0.2">
      <c r="A186" t="s">
        <v>20</v>
      </c>
      <c r="B186">
        <v>340</v>
      </c>
      <c r="D186" t="s">
        <v>20</v>
      </c>
      <c r="E186">
        <v>121</v>
      </c>
      <c r="G186" t="s">
        <v>14</v>
      </c>
      <c r="H186">
        <v>0</v>
      </c>
    </row>
    <row r="187" spans="1:8" x14ac:dyDescent="0.2">
      <c r="A187" t="s">
        <v>14</v>
      </c>
      <c r="B187">
        <v>19</v>
      </c>
      <c r="D187" t="s">
        <v>20</v>
      </c>
      <c r="E187">
        <v>3742</v>
      </c>
      <c r="G187" t="s">
        <v>14</v>
      </c>
      <c r="H187">
        <v>1796</v>
      </c>
    </row>
    <row r="188" spans="1:8" x14ac:dyDescent="0.2">
      <c r="A188" t="s">
        <v>14</v>
      </c>
      <c r="B188">
        <v>886</v>
      </c>
      <c r="D188" t="s">
        <v>20</v>
      </c>
      <c r="E188">
        <v>223</v>
      </c>
      <c r="G188" t="s">
        <v>14</v>
      </c>
      <c r="H188">
        <v>62</v>
      </c>
    </row>
    <row r="189" spans="1:8" x14ac:dyDescent="0.2">
      <c r="A189" t="s">
        <v>20</v>
      </c>
      <c r="B189">
        <v>1442</v>
      </c>
      <c r="D189" t="s">
        <v>20</v>
      </c>
      <c r="E189">
        <v>133</v>
      </c>
      <c r="G189" t="s">
        <v>14</v>
      </c>
      <c r="H189">
        <v>347</v>
      </c>
    </row>
    <row r="190" spans="1:8" x14ac:dyDescent="0.2">
      <c r="A190" t="s">
        <v>14</v>
      </c>
      <c r="B190">
        <v>35</v>
      </c>
      <c r="D190" t="s">
        <v>20</v>
      </c>
      <c r="E190">
        <v>5168</v>
      </c>
      <c r="G190" t="s">
        <v>14</v>
      </c>
      <c r="H190">
        <v>19</v>
      </c>
    </row>
    <row r="191" spans="1:8" x14ac:dyDescent="0.2">
      <c r="A191" t="s">
        <v>74</v>
      </c>
      <c r="B191">
        <v>441</v>
      </c>
      <c r="D191" t="s">
        <v>20</v>
      </c>
      <c r="E191">
        <v>307</v>
      </c>
      <c r="G191" t="s">
        <v>14</v>
      </c>
      <c r="H191">
        <v>1258</v>
      </c>
    </row>
    <row r="192" spans="1:8" x14ac:dyDescent="0.2">
      <c r="A192" t="s">
        <v>14</v>
      </c>
      <c r="B192">
        <v>24</v>
      </c>
      <c r="D192" t="s">
        <v>20</v>
      </c>
      <c r="E192">
        <v>2441</v>
      </c>
      <c r="G192" t="s">
        <v>14</v>
      </c>
      <c r="H192">
        <v>362</v>
      </c>
    </row>
    <row r="193" spans="1:8" x14ac:dyDescent="0.2">
      <c r="A193" t="s">
        <v>14</v>
      </c>
      <c r="B193">
        <v>86</v>
      </c>
      <c r="D193" t="s">
        <v>20</v>
      </c>
      <c r="E193">
        <v>1385</v>
      </c>
      <c r="G193" t="s">
        <v>14</v>
      </c>
      <c r="H193">
        <v>133</v>
      </c>
    </row>
    <row r="194" spans="1:8" x14ac:dyDescent="0.2">
      <c r="A194" t="s">
        <v>14</v>
      </c>
      <c r="B194">
        <v>243</v>
      </c>
      <c r="D194" t="s">
        <v>20</v>
      </c>
      <c r="E194">
        <v>190</v>
      </c>
      <c r="G194" t="s">
        <v>14</v>
      </c>
      <c r="H194">
        <v>846</v>
      </c>
    </row>
    <row r="195" spans="1:8" x14ac:dyDescent="0.2">
      <c r="A195" t="s">
        <v>14</v>
      </c>
      <c r="B195">
        <v>65</v>
      </c>
      <c r="D195" t="s">
        <v>20</v>
      </c>
      <c r="E195">
        <v>470</v>
      </c>
      <c r="G195" t="s">
        <v>14</v>
      </c>
      <c r="H195">
        <v>10</v>
      </c>
    </row>
    <row r="196" spans="1:8" x14ac:dyDescent="0.2">
      <c r="A196" t="s">
        <v>20</v>
      </c>
      <c r="B196">
        <v>126</v>
      </c>
      <c r="D196" t="s">
        <v>20</v>
      </c>
      <c r="E196">
        <v>253</v>
      </c>
      <c r="G196" t="s">
        <v>14</v>
      </c>
      <c r="H196">
        <v>191</v>
      </c>
    </row>
    <row r="197" spans="1:8" x14ac:dyDescent="0.2">
      <c r="A197" t="s">
        <v>20</v>
      </c>
      <c r="B197">
        <v>524</v>
      </c>
      <c r="D197" t="s">
        <v>20</v>
      </c>
      <c r="E197">
        <v>1113</v>
      </c>
      <c r="G197" t="s">
        <v>14</v>
      </c>
      <c r="H197">
        <v>1979</v>
      </c>
    </row>
    <row r="198" spans="1:8" x14ac:dyDescent="0.2">
      <c r="A198" t="s">
        <v>14</v>
      </c>
      <c r="B198">
        <v>100</v>
      </c>
      <c r="D198" t="s">
        <v>20</v>
      </c>
      <c r="E198">
        <v>2283</v>
      </c>
      <c r="G198" t="s">
        <v>14</v>
      </c>
      <c r="H198">
        <v>63</v>
      </c>
    </row>
    <row r="199" spans="1:8" x14ac:dyDescent="0.2">
      <c r="A199" t="s">
        <v>20</v>
      </c>
      <c r="B199">
        <v>1989</v>
      </c>
      <c r="D199" t="s">
        <v>20</v>
      </c>
      <c r="E199">
        <v>1095</v>
      </c>
      <c r="G199" t="s">
        <v>14</v>
      </c>
      <c r="H199">
        <v>6080</v>
      </c>
    </row>
    <row r="200" spans="1:8" x14ac:dyDescent="0.2">
      <c r="A200" t="s">
        <v>14</v>
      </c>
      <c r="B200">
        <v>168</v>
      </c>
      <c r="D200" t="s">
        <v>20</v>
      </c>
      <c r="E200">
        <v>1690</v>
      </c>
      <c r="G200" t="s">
        <v>14</v>
      </c>
      <c r="H200">
        <v>80</v>
      </c>
    </row>
    <row r="201" spans="1:8" x14ac:dyDescent="0.2">
      <c r="A201" t="s">
        <v>14</v>
      </c>
      <c r="B201">
        <v>13</v>
      </c>
      <c r="D201" t="s">
        <v>20</v>
      </c>
      <c r="E201">
        <v>191</v>
      </c>
      <c r="G201" t="s">
        <v>14</v>
      </c>
      <c r="H201">
        <v>9</v>
      </c>
    </row>
    <row r="202" spans="1:8" x14ac:dyDescent="0.2">
      <c r="A202" t="s">
        <v>14</v>
      </c>
      <c r="B202">
        <v>1</v>
      </c>
      <c r="D202" t="s">
        <v>20</v>
      </c>
      <c r="E202">
        <v>2013</v>
      </c>
      <c r="G202" t="s">
        <v>14</v>
      </c>
      <c r="H202">
        <v>1784</v>
      </c>
    </row>
    <row r="203" spans="1:8" x14ac:dyDescent="0.2">
      <c r="A203" t="s">
        <v>20</v>
      </c>
      <c r="B203">
        <v>157</v>
      </c>
      <c r="D203" t="s">
        <v>20</v>
      </c>
      <c r="E203">
        <v>1703</v>
      </c>
      <c r="G203" t="s">
        <v>14</v>
      </c>
      <c r="H203">
        <v>243</v>
      </c>
    </row>
    <row r="204" spans="1:8" x14ac:dyDescent="0.2">
      <c r="A204" t="s">
        <v>74</v>
      </c>
      <c r="B204">
        <v>82</v>
      </c>
      <c r="D204" t="s">
        <v>20</v>
      </c>
      <c r="E204">
        <v>80</v>
      </c>
      <c r="G204" t="s">
        <v>14</v>
      </c>
      <c r="H204">
        <v>1296</v>
      </c>
    </row>
    <row r="205" spans="1:8" x14ac:dyDescent="0.2">
      <c r="A205" t="s">
        <v>20</v>
      </c>
      <c r="B205">
        <v>4498</v>
      </c>
      <c r="D205" t="s">
        <v>20</v>
      </c>
      <c r="E205">
        <v>41</v>
      </c>
      <c r="G205" t="s">
        <v>14</v>
      </c>
      <c r="H205">
        <v>77</v>
      </c>
    </row>
    <row r="206" spans="1:8" x14ac:dyDescent="0.2">
      <c r="A206" t="s">
        <v>14</v>
      </c>
      <c r="B206">
        <v>40</v>
      </c>
      <c r="D206" t="s">
        <v>20</v>
      </c>
      <c r="E206">
        <v>187</v>
      </c>
      <c r="G206" t="s">
        <v>14</v>
      </c>
      <c r="H206">
        <v>395</v>
      </c>
    </row>
    <row r="207" spans="1:8" x14ac:dyDescent="0.2">
      <c r="A207" t="s">
        <v>20</v>
      </c>
      <c r="B207">
        <v>80</v>
      </c>
      <c r="D207" t="s">
        <v>20</v>
      </c>
      <c r="E207">
        <v>2875</v>
      </c>
      <c r="G207" t="s">
        <v>14</v>
      </c>
      <c r="H207">
        <v>49</v>
      </c>
    </row>
    <row r="208" spans="1:8" x14ac:dyDescent="0.2">
      <c r="A208" t="s">
        <v>74</v>
      </c>
      <c r="B208">
        <v>57</v>
      </c>
      <c r="D208" t="s">
        <v>20</v>
      </c>
      <c r="E208">
        <v>88</v>
      </c>
      <c r="G208" t="s">
        <v>14</v>
      </c>
      <c r="H208">
        <v>180</v>
      </c>
    </row>
    <row r="209" spans="1:8" x14ac:dyDescent="0.2">
      <c r="A209" t="s">
        <v>20</v>
      </c>
      <c r="B209">
        <v>43</v>
      </c>
      <c r="D209" t="s">
        <v>20</v>
      </c>
      <c r="E209">
        <v>191</v>
      </c>
      <c r="G209" t="s">
        <v>14</v>
      </c>
      <c r="H209">
        <v>2690</v>
      </c>
    </row>
    <row r="210" spans="1:8" x14ac:dyDescent="0.2">
      <c r="A210" t="s">
        <v>20</v>
      </c>
      <c r="B210">
        <v>2053</v>
      </c>
      <c r="D210" t="s">
        <v>20</v>
      </c>
      <c r="E210">
        <v>139</v>
      </c>
      <c r="G210" t="s">
        <v>14</v>
      </c>
      <c r="H210">
        <v>2779</v>
      </c>
    </row>
    <row r="211" spans="1:8" x14ac:dyDescent="0.2">
      <c r="A211" t="s">
        <v>47</v>
      </c>
      <c r="B211">
        <v>808</v>
      </c>
      <c r="D211" t="s">
        <v>20</v>
      </c>
      <c r="E211">
        <v>186</v>
      </c>
      <c r="G211" t="s">
        <v>14</v>
      </c>
      <c r="H211">
        <v>92</v>
      </c>
    </row>
    <row r="212" spans="1:8" x14ac:dyDescent="0.2">
      <c r="A212" t="s">
        <v>14</v>
      </c>
      <c r="B212">
        <v>226</v>
      </c>
      <c r="D212" t="s">
        <v>20</v>
      </c>
      <c r="E212">
        <v>112</v>
      </c>
      <c r="G212" t="s">
        <v>14</v>
      </c>
      <c r="H212">
        <v>1028</v>
      </c>
    </row>
    <row r="213" spans="1:8" x14ac:dyDescent="0.2">
      <c r="A213" t="s">
        <v>14</v>
      </c>
      <c r="B213">
        <v>1625</v>
      </c>
      <c r="D213" t="s">
        <v>20</v>
      </c>
      <c r="E213">
        <v>101</v>
      </c>
      <c r="G213" t="s">
        <v>14</v>
      </c>
      <c r="H213">
        <v>26</v>
      </c>
    </row>
    <row r="214" spans="1:8" x14ac:dyDescent="0.2">
      <c r="A214" t="s">
        <v>20</v>
      </c>
      <c r="B214">
        <v>168</v>
      </c>
      <c r="D214" t="s">
        <v>20</v>
      </c>
      <c r="E214">
        <v>206</v>
      </c>
      <c r="G214" t="s">
        <v>14</v>
      </c>
      <c r="H214">
        <v>1790</v>
      </c>
    </row>
    <row r="215" spans="1:8" x14ac:dyDescent="0.2">
      <c r="A215" t="s">
        <v>20</v>
      </c>
      <c r="B215">
        <v>4289</v>
      </c>
      <c r="D215" t="s">
        <v>20</v>
      </c>
      <c r="E215">
        <v>154</v>
      </c>
      <c r="G215" t="s">
        <v>14</v>
      </c>
      <c r="H215">
        <v>37</v>
      </c>
    </row>
    <row r="216" spans="1:8" x14ac:dyDescent="0.2">
      <c r="A216" t="s">
        <v>20</v>
      </c>
      <c r="B216">
        <v>165</v>
      </c>
      <c r="D216" t="s">
        <v>20</v>
      </c>
      <c r="E216">
        <v>5966</v>
      </c>
      <c r="G216" t="s">
        <v>14</v>
      </c>
      <c r="H216">
        <v>35</v>
      </c>
    </row>
    <row r="217" spans="1:8" x14ac:dyDescent="0.2">
      <c r="A217" t="s">
        <v>14</v>
      </c>
      <c r="B217">
        <v>143</v>
      </c>
      <c r="D217" t="s">
        <v>20</v>
      </c>
      <c r="E217">
        <v>169</v>
      </c>
      <c r="G217" t="s">
        <v>14</v>
      </c>
      <c r="H217">
        <v>558</v>
      </c>
    </row>
    <row r="218" spans="1:8" x14ac:dyDescent="0.2">
      <c r="A218" t="s">
        <v>20</v>
      </c>
      <c r="B218">
        <v>1815</v>
      </c>
      <c r="D218" t="s">
        <v>20</v>
      </c>
      <c r="E218">
        <v>2106</v>
      </c>
      <c r="G218" t="s">
        <v>14</v>
      </c>
      <c r="H218">
        <v>64</v>
      </c>
    </row>
    <row r="219" spans="1:8" x14ac:dyDescent="0.2">
      <c r="A219" t="s">
        <v>14</v>
      </c>
      <c r="B219">
        <v>934</v>
      </c>
      <c r="D219" t="s">
        <v>20</v>
      </c>
      <c r="E219">
        <v>131</v>
      </c>
      <c r="G219" t="s">
        <v>14</v>
      </c>
      <c r="H219">
        <v>245</v>
      </c>
    </row>
    <row r="220" spans="1:8" x14ac:dyDescent="0.2">
      <c r="A220" t="s">
        <v>20</v>
      </c>
      <c r="B220">
        <v>397</v>
      </c>
      <c r="D220" t="s">
        <v>20</v>
      </c>
      <c r="E220">
        <v>84</v>
      </c>
      <c r="G220" t="s">
        <v>14</v>
      </c>
      <c r="H220">
        <v>71</v>
      </c>
    </row>
    <row r="221" spans="1:8" x14ac:dyDescent="0.2">
      <c r="A221" t="s">
        <v>20</v>
      </c>
      <c r="B221">
        <v>1539</v>
      </c>
      <c r="D221" t="s">
        <v>20</v>
      </c>
      <c r="E221">
        <v>155</v>
      </c>
      <c r="G221" t="s">
        <v>14</v>
      </c>
      <c r="H221">
        <v>42</v>
      </c>
    </row>
    <row r="222" spans="1:8" x14ac:dyDescent="0.2">
      <c r="A222" t="s">
        <v>14</v>
      </c>
      <c r="B222">
        <v>17</v>
      </c>
      <c r="D222" t="s">
        <v>20</v>
      </c>
      <c r="E222">
        <v>189</v>
      </c>
      <c r="G222" t="s">
        <v>14</v>
      </c>
      <c r="H222">
        <v>156</v>
      </c>
    </row>
    <row r="223" spans="1:8" x14ac:dyDescent="0.2">
      <c r="A223" t="s">
        <v>14</v>
      </c>
      <c r="B223">
        <v>2179</v>
      </c>
      <c r="D223" t="s">
        <v>20</v>
      </c>
      <c r="E223">
        <v>4799</v>
      </c>
      <c r="G223" t="s">
        <v>14</v>
      </c>
      <c r="H223">
        <v>1368</v>
      </c>
    </row>
    <row r="224" spans="1:8" x14ac:dyDescent="0.2">
      <c r="A224" t="s">
        <v>20</v>
      </c>
      <c r="B224">
        <v>138</v>
      </c>
      <c r="D224" t="s">
        <v>20</v>
      </c>
      <c r="E224">
        <v>1137</v>
      </c>
      <c r="G224" t="s">
        <v>14</v>
      </c>
      <c r="H224">
        <v>102</v>
      </c>
    </row>
    <row r="225" spans="1:8" x14ac:dyDescent="0.2">
      <c r="A225" t="s">
        <v>14</v>
      </c>
      <c r="B225">
        <v>931</v>
      </c>
      <c r="D225" t="s">
        <v>20</v>
      </c>
      <c r="E225">
        <v>1152</v>
      </c>
      <c r="G225" t="s">
        <v>14</v>
      </c>
      <c r="H225">
        <v>86</v>
      </c>
    </row>
    <row r="226" spans="1:8" x14ac:dyDescent="0.2">
      <c r="A226" t="s">
        <v>20</v>
      </c>
      <c r="B226">
        <v>3594</v>
      </c>
      <c r="D226" t="s">
        <v>20</v>
      </c>
      <c r="E226">
        <v>50</v>
      </c>
      <c r="G226" t="s">
        <v>14</v>
      </c>
      <c r="H226">
        <v>253</v>
      </c>
    </row>
    <row r="227" spans="1:8" x14ac:dyDescent="0.2">
      <c r="A227" t="s">
        <v>20</v>
      </c>
      <c r="B227">
        <v>5880</v>
      </c>
      <c r="D227" t="s">
        <v>20</v>
      </c>
      <c r="E227">
        <v>3059</v>
      </c>
      <c r="G227" t="s">
        <v>14</v>
      </c>
      <c r="H227">
        <v>157</v>
      </c>
    </row>
    <row r="228" spans="1:8" x14ac:dyDescent="0.2">
      <c r="A228" t="s">
        <v>20</v>
      </c>
      <c r="B228">
        <v>112</v>
      </c>
      <c r="D228" t="s">
        <v>20</v>
      </c>
      <c r="E228">
        <v>34</v>
      </c>
      <c r="G228" t="s">
        <v>14</v>
      </c>
      <c r="H228">
        <v>183</v>
      </c>
    </row>
    <row r="229" spans="1:8" x14ac:dyDescent="0.2">
      <c r="A229" t="s">
        <v>20</v>
      </c>
      <c r="B229">
        <v>943</v>
      </c>
      <c r="D229" t="s">
        <v>20</v>
      </c>
      <c r="E229">
        <v>220</v>
      </c>
      <c r="G229" t="s">
        <v>14</v>
      </c>
      <c r="H229">
        <v>82</v>
      </c>
    </row>
    <row r="230" spans="1:8" x14ac:dyDescent="0.2">
      <c r="A230" t="s">
        <v>20</v>
      </c>
      <c r="B230">
        <v>2468</v>
      </c>
      <c r="D230" t="s">
        <v>20</v>
      </c>
      <c r="E230">
        <v>1604</v>
      </c>
      <c r="G230" t="s">
        <v>14</v>
      </c>
      <c r="H230">
        <v>1</v>
      </c>
    </row>
    <row r="231" spans="1:8" x14ac:dyDescent="0.2">
      <c r="A231" t="s">
        <v>20</v>
      </c>
      <c r="B231">
        <v>2551</v>
      </c>
      <c r="D231" t="s">
        <v>20</v>
      </c>
      <c r="E231">
        <v>454</v>
      </c>
      <c r="G231" t="s">
        <v>14</v>
      </c>
      <c r="H231">
        <v>1198</v>
      </c>
    </row>
    <row r="232" spans="1:8" x14ac:dyDescent="0.2">
      <c r="A232" t="s">
        <v>20</v>
      </c>
      <c r="B232">
        <v>101</v>
      </c>
      <c r="D232" t="s">
        <v>20</v>
      </c>
      <c r="E232">
        <v>123</v>
      </c>
      <c r="G232" t="s">
        <v>14</v>
      </c>
      <c r="H232">
        <v>648</v>
      </c>
    </row>
    <row r="233" spans="1:8" x14ac:dyDescent="0.2">
      <c r="A233" t="s">
        <v>74</v>
      </c>
      <c r="B233">
        <v>67</v>
      </c>
      <c r="D233" t="s">
        <v>20</v>
      </c>
      <c r="E233">
        <v>299</v>
      </c>
      <c r="G233" t="s">
        <v>14</v>
      </c>
      <c r="H233">
        <v>64</v>
      </c>
    </row>
    <row r="234" spans="1:8" x14ac:dyDescent="0.2">
      <c r="A234" t="s">
        <v>20</v>
      </c>
      <c r="B234">
        <v>92</v>
      </c>
      <c r="D234" t="s">
        <v>20</v>
      </c>
      <c r="E234">
        <v>2237</v>
      </c>
      <c r="G234" t="s">
        <v>14</v>
      </c>
      <c r="H234">
        <v>62</v>
      </c>
    </row>
    <row r="235" spans="1:8" x14ac:dyDescent="0.2">
      <c r="A235" t="s">
        <v>20</v>
      </c>
      <c r="B235">
        <v>62</v>
      </c>
      <c r="D235" t="s">
        <v>20</v>
      </c>
      <c r="E235">
        <v>645</v>
      </c>
      <c r="G235" t="s">
        <v>14</v>
      </c>
      <c r="H235">
        <v>750</v>
      </c>
    </row>
    <row r="236" spans="1:8" x14ac:dyDescent="0.2">
      <c r="A236" t="s">
        <v>20</v>
      </c>
      <c r="B236">
        <v>149</v>
      </c>
      <c r="D236" t="s">
        <v>20</v>
      </c>
      <c r="E236">
        <v>484</v>
      </c>
      <c r="G236" t="s">
        <v>14</v>
      </c>
      <c r="H236">
        <v>105</v>
      </c>
    </row>
    <row r="237" spans="1:8" x14ac:dyDescent="0.2">
      <c r="A237" t="s">
        <v>14</v>
      </c>
      <c r="B237">
        <v>92</v>
      </c>
      <c r="D237" t="s">
        <v>20</v>
      </c>
      <c r="E237">
        <v>154</v>
      </c>
      <c r="G237" t="s">
        <v>14</v>
      </c>
      <c r="H237">
        <v>2604</v>
      </c>
    </row>
    <row r="238" spans="1:8" x14ac:dyDescent="0.2">
      <c r="A238" t="s">
        <v>14</v>
      </c>
      <c r="B238">
        <v>57</v>
      </c>
      <c r="D238" t="s">
        <v>20</v>
      </c>
      <c r="E238">
        <v>82</v>
      </c>
      <c r="G238" t="s">
        <v>14</v>
      </c>
      <c r="H238">
        <v>65</v>
      </c>
    </row>
    <row r="239" spans="1:8" x14ac:dyDescent="0.2">
      <c r="A239" t="s">
        <v>20</v>
      </c>
      <c r="B239">
        <v>329</v>
      </c>
      <c r="D239" t="s">
        <v>20</v>
      </c>
      <c r="E239">
        <v>134</v>
      </c>
      <c r="G239" t="s">
        <v>14</v>
      </c>
      <c r="H239">
        <v>94</v>
      </c>
    </row>
    <row r="240" spans="1:8" x14ac:dyDescent="0.2">
      <c r="A240" t="s">
        <v>20</v>
      </c>
      <c r="B240">
        <v>97</v>
      </c>
      <c r="D240" t="s">
        <v>20</v>
      </c>
      <c r="E240">
        <v>5203</v>
      </c>
      <c r="G240" t="s">
        <v>14</v>
      </c>
      <c r="H240">
        <v>257</v>
      </c>
    </row>
    <row r="241" spans="1:8" x14ac:dyDescent="0.2">
      <c r="A241" t="s">
        <v>14</v>
      </c>
      <c r="B241">
        <v>41</v>
      </c>
      <c r="D241" t="s">
        <v>20</v>
      </c>
      <c r="E241">
        <v>94</v>
      </c>
      <c r="G241" t="s">
        <v>14</v>
      </c>
      <c r="H241">
        <v>2928</v>
      </c>
    </row>
    <row r="242" spans="1:8" x14ac:dyDescent="0.2">
      <c r="A242" t="s">
        <v>20</v>
      </c>
      <c r="B242">
        <v>1784</v>
      </c>
      <c r="D242" t="s">
        <v>20</v>
      </c>
      <c r="E242">
        <v>205</v>
      </c>
      <c r="G242" t="s">
        <v>14</v>
      </c>
      <c r="H242">
        <v>4697</v>
      </c>
    </row>
    <row r="243" spans="1:8" x14ac:dyDescent="0.2">
      <c r="A243" t="s">
        <v>20</v>
      </c>
      <c r="B243">
        <v>1684</v>
      </c>
      <c r="D243" t="s">
        <v>20</v>
      </c>
      <c r="E243">
        <v>92</v>
      </c>
      <c r="G243" t="s">
        <v>14</v>
      </c>
      <c r="H243">
        <v>2915</v>
      </c>
    </row>
    <row r="244" spans="1:8" x14ac:dyDescent="0.2">
      <c r="A244" t="s">
        <v>20</v>
      </c>
      <c r="B244">
        <v>250</v>
      </c>
      <c r="D244" t="s">
        <v>20</v>
      </c>
      <c r="E244">
        <v>219</v>
      </c>
      <c r="G244" t="s">
        <v>14</v>
      </c>
      <c r="H244">
        <v>18</v>
      </c>
    </row>
    <row r="245" spans="1:8" x14ac:dyDescent="0.2">
      <c r="A245" t="s">
        <v>20</v>
      </c>
      <c r="B245">
        <v>238</v>
      </c>
      <c r="D245" t="s">
        <v>20</v>
      </c>
      <c r="E245">
        <v>2526</v>
      </c>
      <c r="G245" t="s">
        <v>14</v>
      </c>
      <c r="H245">
        <v>602</v>
      </c>
    </row>
    <row r="246" spans="1:8" x14ac:dyDescent="0.2">
      <c r="A246" t="s">
        <v>20</v>
      </c>
      <c r="B246">
        <v>53</v>
      </c>
      <c r="D246" t="s">
        <v>20</v>
      </c>
      <c r="E246">
        <v>94</v>
      </c>
      <c r="G246" t="s">
        <v>14</v>
      </c>
      <c r="H246">
        <v>1</v>
      </c>
    </row>
    <row r="247" spans="1:8" x14ac:dyDescent="0.2">
      <c r="A247" t="s">
        <v>20</v>
      </c>
      <c r="B247">
        <v>214</v>
      </c>
      <c r="D247" t="s">
        <v>20</v>
      </c>
      <c r="E247">
        <v>1713</v>
      </c>
      <c r="G247" t="s">
        <v>14</v>
      </c>
      <c r="H247">
        <v>3868</v>
      </c>
    </row>
    <row r="248" spans="1:8" x14ac:dyDescent="0.2">
      <c r="A248" t="s">
        <v>20</v>
      </c>
      <c r="B248">
        <v>222</v>
      </c>
      <c r="D248" t="s">
        <v>20</v>
      </c>
      <c r="E248">
        <v>249</v>
      </c>
      <c r="G248" t="s">
        <v>14</v>
      </c>
      <c r="H248">
        <v>504</v>
      </c>
    </row>
    <row r="249" spans="1:8" x14ac:dyDescent="0.2">
      <c r="A249" t="s">
        <v>20</v>
      </c>
      <c r="B249">
        <v>1884</v>
      </c>
      <c r="D249" t="s">
        <v>20</v>
      </c>
      <c r="E249">
        <v>192</v>
      </c>
      <c r="G249" t="s">
        <v>14</v>
      </c>
      <c r="H249">
        <v>14</v>
      </c>
    </row>
    <row r="250" spans="1:8" x14ac:dyDescent="0.2">
      <c r="A250" t="s">
        <v>20</v>
      </c>
      <c r="B250">
        <v>218</v>
      </c>
      <c r="D250" t="s">
        <v>20</v>
      </c>
      <c r="E250">
        <v>247</v>
      </c>
      <c r="G250" t="s">
        <v>14</v>
      </c>
      <c r="H250">
        <v>750</v>
      </c>
    </row>
    <row r="251" spans="1:8" x14ac:dyDescent="0.2">
      <c r="A251" t="s">
        <v>20</v>
      </c>
      <c r="B251">
        <v>6465</v>
      </c>
      <c r="D251" t="s">
        <v>20</v>
      </c>
      <c r="E251">
        <v>2293</v>
      </c>
      <c r="G251" t="s">
        <v>14</v>
      </c>
      <c r="H251">
        <v>77</v>
      </c>
    </row>
    <row r="252" spans="1:8" x14ac:dyDescent="0.2">
      <c r="A252" t="s">
        <v>14</v>
      </c>
      <c r="B252">
        <v>1</v>
      </c>
      <c r="D252" t="s">
        <v>20</v>
      </c>
      <c r="E252">
        <v>3131</v>
      </c>
      <c r="G252" t="s">
        <v>14</v>
      </c>
      <c r="H252">
        <v>752</v>
      </c>
    </row>
    <row r="253" spans="1:8" x14ac:dyDescent="0.2">
      <c r="A253" t="s">
        <v>14</v>
      </c>
      <c r="B253">
        <v>101</v>
      </c>
      <c r="D253" t="s">
        <v>20</v>
      </c>
      <c r="E253">
        <v>143</v>
      </c>
      <c r="G253" t="s">
        <v>14</v>
      </c>
      <c r="H253">
        <v>131</v>
      </c>
    </row>
    <row r="254" spans="1:8" x14ac:dyDescent="0.2">
      <c r="A254" t="s">
        <v>20</v>
      </c>
      <c r="B254">
        <v>59</v>
      </c>
      <c r="D254" t="s">
        <v>20</v>
      </c>
      <c r="E254">
        <v>296</v>
      </c>
      <c r="G254" t="s">
        <v>14</v>
      </c>
      <c r="H254">
        <v>87</v>
      </c>
    </row>
    <row r="255" spans="1:8" x14ac:dyDescent="0.2">
      <c r="A255" t="s">
        <v>14</v>
      </c>
      <c r="B255">
        <v>1335</v>
      </c>
      <c r="D255" t="s">
        <v>20</v>
      </c>
      <c r="E255">
        <v>170</v>
      </c>
      <c r="G255" t="s">
        <v>14</v>
      </c>
      <c r="H255">
        <v>1063</v>
      </c>
    </row>
    <row r="256" spans="1:8" x14ac:dyDescent="0.2">
      <c r="A256" t="s">
        <v>20</v>
      </c>
      <c r="B256">
        <v>88</v>
      </c>
      <c r="D256" t="s">
        <v>20</v>
      </c>
      <c r="E256">
        <v>86</v>
      </c>
      <c r="G256" t="s">
        <v>14</v>
      </c>
      <c r="H256">
        <v>76</v>
      </c>
    </row>
    <row r="257" spans="1:8" x14ac:dyDescent="0.2">
      <c r="A257" t="s">
        <v>20</v>
      </c>
      <c r="B257">
        <v>1697</v>
      </c>
      <c r="D257" t="s">
        <v>20</v>
      </c>
      <c r="E257">
        <v>6286</v>
      </c>
      <c r="G257" t="s">
        <v>14</v>
      </c>
      <c r="H257">
        <v>4428</v>
      </c>
    </row>
    <row r="258" spans="1:8" x14ac:dyDescent="0.2">
      <c r="A258" t="s">
        <v>14</v>
      </c>
      <c r="B258">
        <v>15</v>
      </c>
      <c r="D258" t="s">
        <v>20</v>
      </c>
      <c r="E258">
        <v>3727</v>
      </c>
      <c r="G258" t="s">
        <v>14</v>
      </c>
      <c r="H258">
        <v>58</v>
      </c>
    </row>
    <row r="259" spans="1:8" x14ac:dyDescent="0.2">
      <c r="A259" t="s">
        <v>20</v>
      </c>
      <c r="B259">
        <v>92</v>
      </c>
      <c r="D259" t="s">
        <v>20</v>
      </c>
      <c r="E259">
        <v>1605</v>
      </c>
      <c r="G259" t="s">
        <v>14</v>
      </c>
      <c r="H259">
        <v>111</v>
      </c>
    </row>
    <row r="260" spans="1:8" x14ac:dyDescent="0.2">
      <c r="A260" t="s">
        <v>20</v>
      </c>
      <c r="B260">
        <v>186</v>
      </c>
      <c r="D260" t="s">
        <v>20</v>
      </c>
      <c r="E260">
        <v>2120</v>
      </c>
      <c r="G260" t="s">
        <v>14</v>
      </c>
      <c r="H260">
        <v>2955</v>
      </c>
    </row>
    <row r="261" spans="1:8" x14ac:dyDescent="0.2">
      <c r="A261" t="s">
        <v>20</v>
      </c>
      <c r="B261">
        <v>138</v>
      </c>
      <c r="D261" t="s">
        <v>20</v>
      </c>
      <c r="E261">
        <v>50</v>
      </c>
      <c r="G261" t="s">
        <v>14</v>
      </c>
      <c r="H261">
        <v>1657</v>
      </c>
    </row>
    <row r="262" spans="1:8" x14ac:dyDescent="0.2">
      <c r="A262" t="s">
        <v>20</v>
      </c>
      <c r="B262">
        <v>261</v>
      </c>
      <c r="D262" t="s">
        <v>20</v>
      </c>
      <c r="E262">
        <v>2080</v>
      </c>
      <c r="G262" t="s">
        <v>14</v>
      </c>
      <c r="H262">
        <v>926</v>
      </c>
    </row>
    <row r="263" spans="1:8" x14ac:dyDescent="0.2">
      <c r="A263" t="s">
        <v>14</v>
      </c>
      <c r="B263">
        <v>454</v>
      </c>
      <c r="D263" t="s">
        <v>20</v>
      </c>
      <c r="E263">
        <v>2105</v>
      </c>
      <c r="G263" t="s">
        <v>14</v>
      </c>
      <c r="H263">
        <v>77</v>
      </c>
    </row>
    <row r="264" spans="1:8" x14ac:dyDescent="0.2">
      <c r="A264" t="s">
        <v>20</v>
      </c>
      <c r="B264">
        <v>107</v>
      </c>
      <c r="D264" t="s">
        <v>20</v>
      </c>
      <c r="E264">
        <v>2436</v>
      </c>
      <c r="G264" t="s">
        <v>14</v>
      </c>
      <c r="H264">
        <v>1748</v>
      </c>
    </row>
    <row r="265" spans="1:8" x14ac:dyDescent="0.2">
      <c r="A265" t="s">
        <v>20</v>
      </c>
      <c r="B265">
        <v>199</v>
      </c>
      <c r="D265" t="s">
        <v>20</v>
      </c>
      <c r="E265">
        <v>80</v>
      </c>
      <c r="G265" t="s">
        <v>14</v>
      </c>
      <c r="H265">
        <v>79</v>
      </c>
    </row>
    <row r="266" spans="1:8" x14ac:dyDescent="0.2">
      <c r="A266" t="s">
        <v>20</v>
      </c>
      <c r="B266">
        <v>5512</v>
      </c>
      <c r="D266" t="s">
        <v>20</v>
      </c>
      <c r="E266">
        <v>42</v>
      </c>
      <c r="G266" t="s">
        <v>14</v>
      </c>
      <c r="H266">
        <v>889</v>
      </c>
    </row>
    <row r="267" spans="1:8" x14ac:dyDescent="0.2">
      <c r="A267" t="s">
        <v>20</v>
      </c>
      <c r="B267">
        <v>86</v>
      </c>
      <c r="D267" t="s">
        <v>20</v>
      </c>
      <c r="E267">
        <v>139</v>
      </c>
      <c r="G267" t="s">
        <v>14</v>
      </c>
      <c r="H267">
        <v>56</v>
      </c>
    </row>
    <row r="268" spans="1:8" x14ac:dyDescent="0.2">
      <c r="A268" t="s">
        <v>14</v>
      </c>
      <c r="B268">
        <v>3182</v>
      </c>
      <c r="D268" t="s">
        <v>20</v>
      </c>
      <c r="E268">
        <v>159</v>
      </c>
      <c r="G268" t="s">
        <v>14</v>
      </c>
      <c r="H268">
        <v>1</v>
      </c>
    </row>
    <row r="269" spans="1:8" x14ac:dyDescent="0.2">
      <c r="A269" t="s">
        <v>20</v>
      </c>
      <c r="B269">
        <v>2768</v>
      </c>
      <c r="D269" t="s">
        <v>20</v>
      </c>
      <c r="E269">
        <v>381</v>
      </c>
      <c r="G269" t="s">
        <v>14</v>
      </c>
      <c r="H269">
        <v>83</v>
      </c>
    </row>
    <row r="270" spans="1:8" x14ac:dyDescent="0.2">
      <c r="A270" t="s">
        <v>20</v>
      </c>
      <c r="B270">
        <v>48</v>
      </c>
      <c r="D270" t="s">
        <v>20</v>
      </c>
      <c r="E270">
        <v>194</v>
      </c>
      <c r="G270" t="s">
        <v>14</v>
      </c>
      <c r="H270">
        <v>2025</v>
      </c>
    </row>
    <row r="271" spans="1:8" x14ac:dyDescent="0.2">
      <c r="A271" t="s">
        <v>20</v>
      </c>
      <c r="B271">
        <v>87</v>
      </c>
      <c r="D271" t="s">
        <v>20</v>
      </c>
      <c r="E271">
        <v>106</v>
      </c>
      <c r="G271" t="s">
        <v>14</v>
      </c>
      <c r="H271">
        <v>14</v>
      </c>
    </row>
    <row r="272" spans="1:8" x14ac:dyDescent="0.2">
      <c r="A272" t="s">
        <v>74</v>
      </c>
      <c r="B272">
        <v>1890</v>
      </c>
      <c r="D272" t="s">
        <v>20</v>
      </c>
      <c r="E272">
        <v>142</v>
      </c>
      <c r="G272" t="s">
        <v>14</v>
      </c>
      <c r="H272">
        <v>656</v>
      </c>
    </row>
    <row r="273" spans="1:8" x14ac:dyDescent="0.2">
      <c r="A273" t="s">
        <v>47</v>
      </c>
      <c r="B273">
        <v>61</v>
      </c>
      <c r="D273" t="s">
        <v>20</v>
      </c>
      <c r="E273">
        <v>211</v>
      </c>
      <c r="G273" t="s">
        <v>14</v>
      </c>
      <c r="H273">
        <v>1596</v>
      </c>
    </row>
    <row r="274" spans="1:8" x14ac:dyDescent="0.2">
      <c r="A274" t="s">
        <v>20</v>
      </c>
      <c r="B274">
        <v>1894</v>
      </c>
      <c r="D274" t="s">
        <v>20</v>
      </c>
      <c r="E274">
        <v>2756</v>
      </c>
      <c r="G274" t="s">
        <v>14</v>
      </c>
      <c r="H274">
        <v>10</v>
      </c>
    </row>
    <row r="275" spans="1:8" x14ac:dyDescent="0.2">
      <c r="A275" t="s">
        <v>20</v>
      </c>
      <c r="B275">
        <v>282</v>
      </c>
      <c r="D275" t="s">
        <v>20</v>
      </c>
      <c r="E275">
        <v>173</v>
      </c>
      <c r="G275" t="s">
        <v>14</v>
      </c>
      <c r="H275">
        <v>1121</v>
      </c>
    </row>
    <row r="276" spans="1:8" x14ac:dyDescent="0.2">
      <c r="A276" t="s">
        <v>14</v>
      </c>
      <c r="B276">
        <v>15</v>
      </c>
      <c r="D276" t="s">
        <v>20</v>
      </c>
      <c r="E276">
        <v>87</v>
      </c>
      <c r="G276" t="s">
        <v>14</v>
      </c>
      <c r="H276">
        <v>15</v>
      </c>
    </row>
    <row r="277" spans="1:8" x14ac:dyDescent="0.2">
      <c r="A277" t="s">
        <v>20</v>
      </c>
      <c r="B277">
        <v>116</v>
      </c>
      <c r="D277" t="s">
        <v>20</v>
      </c>
      <c r="E277">
        <v>1572</v>
      </c>
      <c r="G277" t="s">
        <v>14</v>
      </c>
      <c r="H277">
        <v>191</v>
      </c>
    </row>
    <row r="278" spans="1:8" x14ac:dyDescent="0.2">
      <c r="A278" t="s">
        <v>14</v>
      </c>
      <c r="B278">
        <v>133</v>
      </c>
      <c r="D278" t="s">
        <v>20</v>
      </c>
      <c r="E278">
        <v>2346</v>
      </c>
      <c r="G278" t="s">
        <v>14</v>
      </c>
      <c r="H278">
        <v>16</v>
      </c>
    </row>
    <row r="279" spans="1:8" x14ac:dyDescent="0.2">
      <c r="A279" t="s">
        <v>20</v>
      </c>
      <c r="B279">
        <v>83</v>
      </c>
      <c r="D279" t="s">
        <v>20</v>
      </c>
      <c r="E279">
        <v>115</v>
      </c>
      <c r="G279" t="s">
        <v>14</v>
      </c>
      <c r="H279">
        <v>17</v>
      </c>
    </row>
    <row r="280" spans="1:8" x14ac:dyDescent="0.2">
      <c r="A280" t="s">
        <v>20</v>
      </c>
      <c r="B280">
        <v>91</v>
      </c>
      <c r="D280" t="s">
        <v>20</v>
      </c>
      <c r="E280">
        <v>85</v>
      </c>
      <c r="G280" t="s">
        <v>14</v>
      </c>
      <c r="H280">
        <v>34</v>
      </c>
    </row>
    <row r="281" spans="1:8" x14ac:dyDescent="0.2">
      <c r="A281" t="s">
        <v>20</v>
      </c>
      <c r="B281">
        <v>546</v>
      </c>
      <c r="D281" t="s">
        <v>20</v>
      </c>
      <c r="E281">
        <v>144</v>
      </c>
      <c r="G281" t="s">
        <v>14</v>
      </c>
      <c r="H281">
        <v>1</v>
      </c>
    </row>
    <row r="282" spans="1:8" x14ac:dyDescent="0.2">
      <c r="A282" t="s">
        <v>20</v>
      </c>
      <c r="B282">
        <v>393</v>
      </c>
      <c r="D282" t="s">
        <v>20</v>
      </c>
      <c r="E282">
        <v>2443</v>
      </c>
      <c r="G282" t="s">
        <v>14</v>
      </c>
      <c r="H282">
        <v>1274</v>
      </c>
    </row>
    <row r="283" spans="1:8" x14ac:dyDescent="0.2">
      <c r="A283" t="s">
        <v>14</v>
      </c>
      <c r="B283">
        <v>2062</v>
      </c>
      <c r="D283" t="s">
        <v>20</v>
      </c>
      <c r="E283">
        <v>64</v>
      </c>
      <c r="G283" t="s">
        <v>14</v>
      </c>
      <c r="H283">
        <v>210</v>
      </c>
    </row>
    <row r="284" spans="1:8" x14ac:dyDescent="0.2">
      <c r="A284" t="s">
        <v>20</v>
      </c>
      <c r="B284">
        <v>133</v>
      </c>
      <c r="D284" t="s">
        <v>20</v>
      </c>
      <c r="E284">
        <v>268</v>
      </c>
      <c r="G284" t="s">
        <v>14</v>
      </c>
      <c r="H284">
        <v>248</v>
      </c>
    </row>
    <row r="285" spans="1:8" x14ac:dyDescent="0.2">
      <c r="A285" t="s">
        <v>14</v>
      </c>
      <c r="B285">
        <v>29</v>
      </c>
      <c r="D285" t="s">
        <v>20</v>
      </c>
      <c r="E285">
        <v>195</v>
      </c>
      <c r="G285" t="s">
        <v>14</v>
      </c>
      <c r="H285">
        <v>513</v>
      </c>
    </row>
    <row r="286" spans="1:8" x14ac:dyDescent="0.2">
      <c r="A286" t="s">
        <v>14</v>
      </c>
      <c r="B286">
        <v>132</v>
      </c>
      <c r="D286" t="s">
        <v>20</v>
      </c>
      <c r="E286">
        <v>186</v>
      </c>
      <c r="G286" t="s">
        <v>14</v>
      </c>
      <c r="H286">
        <v>3410</v>
      </c>
    </row>
    <row r="287" spans="1:8" x14ac:dyDescent="0.2">
      <c r="A287" t="s">
        <v>20</v>
      </c>
      <c r="B287">
        <v>254</v>
      </c>
      <c r="D287" t="s">
        <v>20</v>
      </c>
      <c r="E287">
        <v>460</v>
      </c>
      <c r="G287" t="s">
        <v>14</v>
      </c>
      <c r="H287">
        <v>10</v>
      </c>
    </row>
    <row r="288" spans="1:8" x14ac:dyDescent="0.2">
      <c r="A288" t="s">
        <v>74</v>
      </c>
      <c r="B288">
        <v>184</v>
      </c>
      <c r="D288" t="s">
        <v>20</v>
      </c>
      <c r="E288">
        <v>2528</v>
      </c>
      <c r="G288" t="s">
        <v>14</v>
      </c>
      <c r="H288">
        <v>2201</v>
      </c>
    </row>
    <row r="289" spans="1:8" x14ac:dyDescent="0.2">
      <c r="A289" t="s">
        <v>20</v>
      </c>
      <c r="B289">
        <v>176</v>
      </c>
      <c r="D289" t="s">
        <v>20</v>
      </c>
      <c r="E289">
        <v>3657</v>
      </c>
      <c r="G289" t="s">
        <v>14</v>
      </c>
      <c r="H289">
        <v>676</v>
      </c>
    </row>
    <row r="290" spans="1:8" x14ac:dyDescent="0.2">
      <c r="A290" t="s">
        <v>14</v>
      </c>
      <c r="B290">
        <v>137</v>
      </c>
      <c r="D290" t="s">
        <v>20</v>
      </c>
      <c r="E290">
        <v>131</v>
      </c>
      <c r="G290" t="s">
        <v>14</v>
      </c>
      <c r="H290">
        <v>831</v>
      </c>
    </row>
    <row r="291" spans="1:8" x14ac:dyDescent="0.2">
      <c r="A291" t="s">
        <v>20</v>
      </c>
      <c r="B291">
        <v>337</v>
      </c>
      <c r="D291" t="s">
        <v>20</v>
      </c>
      <c r="E291">
        <v>239</v>
      </c>
      <c r="G291" t="s">
        <v>14</v>
      </c>
      <c r="H291">
        <v>859</v>
      </c>
    </row>
    <row r="292" spans="1:8" x14ac:dyDescent="0.2">
      <c r="A292" t="s">
        <v>14</v>
      </c>
      <c r="B292">
        <v>908</v>
      </c>
      <c r="D292" t="s">
        <v>20</v>
      </c>
      <c r="E292">
        <v>78</v>
      </c>
      <c r="G292" t="s">
        <v>14</v>
      </c>
      <c r="H292">
        <v>45</v>
      </c>
    </row>
    <row r="293" spans="1:8" x14ac:dyDescent="0.2">
      <c r="A293" t="s">
        <v>20</v>
      </c>
      <c r="B293">
        <v>107</v>
      </c>
      <c r="D293" t="s">
        <v>20</v>
      </c>
      <c r="E293">
        <v>1773</v>
      </c>
      <c r="G293" t="s">
        <v>14</v>
      </c>
      <c r="H293">
        <v>6</v>
      </c>
    </row>
    <row r="294" spans="1:8" x14ac:dyDescent="0.2">
      <c r="A294" t="s">
        <v>14</v>
      </c>
      <c r="B294">
        <v>10</v>
      </c>
      <c r="D294" t="s">
        <v>20</v>
      </c>
      <c r="E294">
        <v>32</v>
      </c>
      <c r="G294" t="s">
        <v>14</v>
      </c>
      <c r="H294">
        <v>7</v>
      </c>
    </row>
    <row r="295" spans="1:8" x14ac:dyDescent="0.2">
      <c r="A295" t="s">
        <v>74</v>
      </c>
      <c r="B295">
        <v>32</v>
      </c>
      <c r="D295" t="s">
        <v>20</v>
      </c>
      <c r="E295">
        <v>369</v>
      </c>
      <c r="G295" t="s">
        <v>14</v>
      </c>
      <c r="H295">
        <v>31</v>
      </c>
    </row>
    <row r="296" spans="1:8" x14ac:dyDescent="0.2">
      <c r="A296" t="s">
        <v>20</v>
      </c>
      <c r="B296">
        <v>183</v>
      </c>
      <c r="D296" t="s">
        <v>20</v>
      </c>
      <c r="E296">
        <v>89</v>
      </c>
      <c r="G296" t="s">
        <v>14</v>
      </c>
      <c r="H296">
        <v>78</v>
      </c>
    </row>
    <row r="297" spans="1:8" x14ac:dyDescent="0.2">
      <c r="A297" t="s">
        <v>14</v>
      </c>
      <c r="B297">
        <v>1910</v>
      </c>
      <c r="D297" t="s">
        <v>20</v>
      </c>
      <c r="E297">
        <v>147</v>
      </c>
      <c r="G297" t="s">
        <v>14</v>
      </c>
      <c r="H297">
        <v>1225</v>
      </c>
    </row>
    <row r="298" spans="1:8" x14ac:dyDescent="0.2">
      <c r="A298" t="s">
        <v>14</v>
      </c>
      <c r="B298">
        <v>38</v>
      </c>
      <c r="D298" t="s">
        <v>20</v>
      </c>
      <c r="E298">
        <v>126</v>
      </c>
      <c r="G298" t="s">
        <v>14</v>
      </c>
      <c r="H298">
        <v>1</v>
      </c>
    </row>
    <row r="299" spans="1:8" x14ac:dyDescent="0.2">
      <c r="A299" t="s">
        <v>14</v>
      </c>
      <c r="B299">
        <v>104</v>
      </c>
      <c r="D299" t="s">
        <v>20</v>
      </c>
      <c r="E299">
        <v>2218</v>
      </c>
      <c r="G299" t="s">
        <v>14</v>
      </c>
      <c r="H299">
        <v>67</v>
      </c>
    </row>
    <row r="300" spans="1:8" x14ac:dyDescent="0.2">
      <c r="A300" t="s">
        <v>20</v>
      </c>
      <c r="B300">
        <v>72</v>
      </c>
      <c r="D300" t="s">
        <v>20</v>
      </c>
      <c r="E300">
        <v>202</v>
      </c>
      <c r="G300" t="s">
        <v>14</v>
      </c>
      <c r="H300">
        <v>19</v>
      </c>
    </row>
    <row r="301" spans="1:8" x14ac:dyDescent="0.2">
      <c r="A301" t="s">
        <v>14</v>
      </c>
      <c r="B301">
        <v>49</v>
      </c>
      <c r="D301" t="s">
        <v>20</v>
      </c>
      <c r="E301">
        <v>140</v>
      </c>
      <c r="G301" t="s">
        <v>14</v>
      </c>
      <c r="H301">
        <v>2108</v>
      </c>
    </row>
    <row r="302" spans="1:8" x14ac:dyDescent="0.2">
      <c r="A302" t="s">
        <v>14</v>
      </c>
      <c r="B302">
        <v>1</v>
      </c>
      <c r="D302" t="s">
        <v>20</v>
      </c>
      <c r="E302">
        <v>1052</v>
      </c>
      <c r="G302" t="s">
        <v>14</v>
      </c>
      <c r="H302">
        <v>679</v>
      </c>
    </row>
    <row r="303" spans="1:8" x14ac:dyDescent="0.2">
      <c r="A303" t="s">
        <v>20</v>
      </c>
      <c r="B303">
        <v>295</v>
      </c>
      <c r="D303" t="s">
        <v>20</v>
      </c>
      <c r="E303">
        <v>247</v>
      </c>
      <c r="G303" t="s">
        <v>14</v>
      </c>
      <c r="H303">
        <v>36</v>
      </c>
    </row>
    <row r="304" spans="1:8" x14ac:dyDescent="0.2">
      <c r="A304" t="s">
        <v>14</v>
      </c>
      <c r="B304">
        <v>245</v>
      </c>
      <c r="D304" t="s">
        <v>20</v>
      </c>
      <c r="E304">
        <v>84</v>
      </c>
      <c r="G304" t="s">
        <v>14</v>
      </c>
      <c r="H304">
        <v>47</v>
      </c>
    </row>
    <row r="305" spans="1:8" x14ac:dyDescent="0.2">
      <c r="A305" t="s">
        <v>14</v>
      </c>
      <c r="B305">
        <v>32</v>
      </c>
      <c r="D305" t="s">
        <v>20</v>
      </c>
      <c r="E305">
        <v>88</v>
      </c>
      <c r="G305" t="s">
        <v>14</v>
      </c>
      <c r="H305">
        <v>70</v>
      </c>
    </row>
    <row r="306" spans="1:8" x14ac:dyDescent="0.2">
      <c r="A306" t="s">
        <v>20</v>
      </c>
      <c r="B306">
        <v>142</v>
      </c>
      <c r="D306" t="s">
        <v>20</v>
      </c>
      <c r="E306">
        <v>156</v>
      </c>
      <c r="G306" t="s">
        <v>14</v>
      </c>
      <c r="H306">
        <v>154</v>
      </c>
    </row>
    <row r="307" spans="1:8" x14ac:dyDescent="0.2">
      <c r="A307" t="s">
        <v>20</v>
      </c>
      <c r="B307">
        <v>85</v>
      </c>
      <c r="D307" t="s">
        <v>20</v>
      </c>
      <c r="E307">
        <v>2985</v>
      </c>
      <c r="G307" t="s">
        <v>14</v>
      </c>
      <c r="H307">
        <v>22</v>
      </c>
    </row>
    <row r="308" spans="1:8" x14ac:dyDescent="0.2">
      <c r="A308" t="s">
        <v>14</v>
      </c>
      <c r="B308">
        <v>7</v>
      </c>
      <c r="D308" t="s">
        <v>20</v>
      </c>
      <c r="E308">
        <v>762</v>
      </c>
      <c r="G308" t="s">
        <v>14</v>
      </c>
      <c r="H308">
        <v>1758</v>
      </c>
    </row>
    <row r="309" spans="1:8" x14ac:dyDescent="0.2">
      <c r="A309" t="s">
        <v>20</v>
      </c>
      <c r="B309">
        <v>659</v>
      </c>
      <c r="D309" t="s">
        <v>20</v>
      </c>
      <c r="E309">
        <v>554</v>
      </c>
      <c r="G309" t="s">
        <v>14</v>
      </c>
      <c r="H309">
        <v>94</v>
      </c>
    </row>
    <row r="310" spans="1:8" x14ac:dyDescent="0.2">
      <c r="A310" t="s">
        <v>14</v>
      </c>
      <c r="B310">
        <v>803</v>
      </c>
      <c r="D310" t="s">
        <v>20</v>
      </c>
      <c r="E310">
        <v>135</v>
      </c>
      <c r="G310" t="s">
        <v>14</v>
      </c>
      <c r="H310">
        <v>33</v>
      </c>
    </row>
    <row r="311" spans="1:8" x14ac:dyDescent="0.2">
      <c r="A311" t="s">
        <v>74</v>
      </c>
      <c r="B311">
        <v>75</v>
      </c>
      <c r="D311" t="s">
        <v>20</v>
      </c>
      <c r="E311">
        <v>122</v>
      </c>
      <c r="G311" t="s">
        <v>14</v>
      </c>
      <c r="H311">
        <v>1</v>
      </c>
    </row>
    <row r="312" spans="1:8" x14ac:dyDescent="0.2">
      <c r="A312" t="s">
        <v>14</v>
      </c>
      <c r="B312">
        <v>16</v>
      </c>
      <c r="D312" t="s">
        <v>20</v>
      </c>
      <c r="E312">
        <v>221</v>
      </c>
      <c r="G312" t="s">
        <v>14</v>
      </c>
      <c r="H312">
        <v>31</v>
      </c>
    </row>
    <row r="313" spans="1:8" x14ac:dyDescent="0.2">
      <c r="A313" t="s">
        <v>20</v>
      </c>
      <c r="B313">
        <v>121</v>
      </c>
      <c r="D313" t="s">
        <v>20</v>
      </c>
      <c r="E313">
        <v>126</v>
      </c>
      <c r="G313" t="s">
        <v>14</v>
      </c>
      <c r="H313">
        <v>35</v>
      </c>
    </row>
    <row r="314" spans="1:8" x14ac:dyDescent="0.2">
      <c r="A314" t="s">
        <v>20</v>
      </c>
      <c r="B314">
        <v>3742</v>
      </c>
      <c r="D314" t="s">
        <v>20</v>
      </c>
      <c r="E314">
        <v>1022</v>
      </c>
      <c r="G314" t="s">
        <v>14</v>
      </c>
      <c r="H314">
        <v>63</v>
      </c>
    </row>
    <row r="315" spans="1:8" x14ac:dyDescent="0.2">
      <c r="A315" t="s">
        <v>20</v>
      </c>
      <c r="B315">
        <v>223</v>
      </c>
      <c r="D315" t="s">
        <v>20</v>
      </c>
      <c r="E315">
        <v>3177</v>
      </c>
      <c r="G315" t="s">
        <v>14</v>
      </c>
      <c r="H315">
        <v>526</v>
      </c>
    </row>
    <row r="316" spans="1:8" x14ac:dyDescent="0.2">
      <c r="A316" t="s">
        <v>20</v>
      </c>
      <c r="B316">
        <v>133</v>
      </c>
      <c r="D316" t="s">
        <v>20</v>
      </c>
      <c r="E316">
        <v>198</v>
      </c>
      <c r="G316" t="s">
        <v>14</v>
      </c>
      <c r="H316">
        <v>121</v>
      </c>
    </row>
    <row r="317" spans="1:8" x14ac:dyDescent="0.2">
      <c r="A317" t="s">
        <v>14</v>
      </c>
      <c r="B317">
        <v>31</v>
      </c>
      <c r="D317" t="s">
        <v>20</v>
      </c>
      <c r="E317">
        <v>85</v>
      </c>
      <c r="G317" t="s">
        <v>14</v>
      </c>
      <c r="H317">
        <v>67</v>
      </c>
    </row>
    <row r="318" spans="1:8" x14ac:dyDescent="0.2">
      <c r="A318" t="s">
        <v>14</v>
      </c>
      <c r="B318">
        <v>108</v>
      </c>
      <c r="D318" t="s">
        <v>20</v>
      </c>
      <c r="E318">
        <v>3596</v>
      </c>
      <c r="G318" t="s">
        <v>14</v>
      </c>
      <c r="H318">
        <v>57</v>
      </c>
    </row>
    <row r="319" spans="1:8" x14ac:dyDescent="0.2">
      <c r="A319" t="s">
        <v>14</v>
      </c>
      <c r="B319">
        <v>30</v>
      </c>
      <c r="D319" t="s">
        <v>20</v>
      </c>
      <c r="E319">
        <v>244</v>
      </c>
      <c r="G319" t="s">
        <v>14</v>
      </c>
      <c r="H319">
        <v>1229</v>
      </c>
    </row>
    <row r="320" spans="1:8" x14ac:dyDescent="0.2">
      <c r="A320" t="s">
        <v>14</v>
      </c>
      <c r="B320">
        <v>17</v>
      </c>
      <c r="D320" t="s">
        <v>20</v>
      </c>
      <c r="E320">
        <v>5180</v>
      </c>
      <c r="G320" t="s">
        <v>14</v>
      </c>
      <c r="H320">
        <v>12</v>
      </c>
    </row>
    <row r="321" spans="1:8" x14ac:dyDescent="0.2">
      <c r="A321" t="s">
        <v>74</v>
      </c>
      <c r="B321">
        <v>64</v>
      </c>
      <c r="D321" t="s">
        <v>20</v>
      </c>
      <c r="E321">
        <v>589</v>
      </c>
      <c r="G321" t="s">
        <v>14</v>
      </c>
      <c r="H321">
        <v>452</v>
      </c>
    </row>
    <row r="322" spans="1:8" x14ac:dyDescent="0.2">
      <c r="A322" t="s">
        <v>14</v>
      </c>
      <c r="B322">
        <v>80</v>
      </c>
      <c r="D322" t="s">
        <v>20</v>
      </c>
      <c r="E322">
        <v>2725</v>
      </c>
      <c r="G322" t="s">
        <v>14</v>
      </c>
      <c r="H322">
        <v>1886</v>
      </c>
    </row>
    <row r="323" spans="1:8" x14ac:dyDescent="0.2">
      <c r="A323" t="s">
        <v>14</v>
      </c>
      <c r="B323">
        <v>2468</v>
      </c>
      <c r="D323" t="s">
        <v>20</v>
      </c>
      <c r="E323">
        <v>300</v>
      </c>
      <c r="G323" t="s">
        <v>14</v>
      </c>
      <c r="H323">
        <v>1825</v>
      </c>
    </row>
    <row r="324" spans="1:8" x14ac:dyDescent="0.2">
      <c r="A324" t="s">
        <v>20</v>
      </c>
      <c r="B324">
        <v>5168</v>
      </c>
      <c r="D324" t="s">
        <v>20</v>
      </c>
      <c r="E324">
        <v>144</v>
      </c>
      <c r="G324" t="s">
        <v>14</v>
      </c>
      <c r="H324">
        <v>31</v>
      </c>
    </row>
    <row r="325" spans="1:8" x14ac:dyDescent="0.2">
      <c r="A325" t="s">
        <v>14</v>
      </c>
      <c r="B325">
        <v>26</v>
      </c>
      <c r="D325" t="s">
        <v>20</v>
      </c>
      <c r="E325">
        <v>87</v>
      </c>
      <c r="G325" t="s">
        <v>14</v>
      </c>
      <c r="H325">
        <v>107</v>
      </c>
    </row>
    <row r="326" spans="1:8" x14ac:dyDescent="0.2">
      <c r="A326" t="s">
        <v>20</v>
      </c>
      <c r="B326">
        <v>307</v>
      </c>
      <c r="D326" t="s">
        <v>20</v>
      </c>
      <c r="E326">
        <v>3116</v>
      </c>
      <c r="G326" t="s">
        <v>14</v>
      </c>
      <c r="H326">
        <v>27</v>
      </c>
    </row>
    <row r="327" spans="1:8" x14ac:dyDescent="0.2">
      <c r="A327" t="s">
        <v>14</v>
      </c>
      <c r="B327">
        <v>73</v>
      </c>
      <c r="D327" t="s">
        <v>20</v>
      </c>
      <c r="E327">
        <v>909</v>
      </c>
      <c r="G327" t="s">
        <v>14</v>
      </c>
      <c r="H327">
        <v>1221</v>
      </c>
    </row>
    <row r="328" spans="1:8" x14ac:dyDescent="0.2">
      <c r="A328" t="s">
        <v>14</v>
      </c>
      <c r="B328">
        <v>128</v>
      </c>
      <c r="D328" t="s">
        <v>20</v>
      </c>
      <c r="E328">
        <v>1613</v>
      </c>
      <c r="G328" t="s">
        <v>14</v>
      </c>
      <c r="H328">
        <v>1</v>
      </c>
    </row>
    <row r="329" spans="1:8" x14ac:dyDescent="0.2">
      <c r="A329" t="s">
        <v>14</v>
      </c>
      <c r="B329">
        <v>33</v>
      </c>
      <c r="D329" t="s">
        <v>20</v>
      </c>
      <c r="E329">
        <v>136</v>
      </c>
      <c r="G329" t="s">
        <v>14</v>
      </c>
      <c r="H329">
        <v>16</v>
      </c>
    </row>
    <row r="330" spans="1:8" x14ac:dyDescent="0.2">
      <c r="A330" t="s">
        <v>20</v>
      </c>
      <c r="B330">
        <v>2441</v>
      </c>
      <c r="D330" t="s">
        <v>20</v>
      </c>
      <c r="E330">
        <v>130</v>
      </c>
      <c r="G330" t="s">
        <v>14</v>
      </c>
      <c r="H330">
        <v>41</v>
      </c>
    </row>
    <row r="331" spans="1:8" x14ac:dyDescent="0.2">
      <c r="A331" t="s">
        <v>47</v>
      </c>
      <c r="B331">
        <v>211</v>
      </c>
      <c r="D331" t="s">
        <v>20</v>
      </c>
      <c r="E331">
        <v>102</v>
      </c>
      <c r="G331" t="s">
        <v>14</v>
      </c>
      <c r="H331">
        <v>523</v>
      </c>
    </row>
    <row r="332" spans="1:8" x14ac:dyDescent="0.2">
      <c r="A332" t="s">
        <v>20</v>
      </c>
      <c r="B332">
        <v>1385</v>
      </c>
      <c r="D332" t="s">
        <v>20</v>
      </c>
      <c r="E332">
        <v>4006</v>
      </c>
      <c r="G332" t="s">
        <v>14</v>
      </c>
      <c r="H332">
        <v>141</v>
      </c>
    </row>
    <row r="333" spans="1:8" x14ac:dyDescent="0.2">
      <c r="A333" t="s">
        <v>20</v>
      </c>
      <c r="B333">
        <v>190</v>
      </c>
      <c r="D333" t="s">
        <v>20</v>
      </c>
      <c r="E333">
        <v>1629</v>
      </c>
      <c r="G333" t="s">
        <v>14</v>
      </c>
      <c r="H333">
        <v>52</v>
      </c>
    </row>
    <row r="334" spans="1:8" x14ac:dyDescent="0.2">
      <c r="A334" t="s">
        <v>20</v>
      </c>
      <c r="B334">
        <v>470</v>
      </c>
      <c r="D334" t="s">
        <v>20</v>
      </c>
      <c r="E334">
        <v>2188</v>
      </c>
      <c r="G334" t="s">
        <v>14</v>
      </c>
      <c r="H334">
        <v>225</v>
      </c>
    </row>
    <row r="335" spans="1:8" x14ac:dyDescent="0.2">
      <c r="A335" t="s">
        <v>20</v>
      </c>
      <c r="B335">
        <v>253</v>
      </c>
      <c r="D335" t="s">
        <v>20</v>
      </c>
      <c r="E335">
        <v>2409</v>
      </c>
      <c r="G335" t="s">
        <v>14</v>
      </c>
      <c r="H335">
        <v>38</v>
      </c>
    </row>
    <row r="336" spans="1:8" x14ac:dyDescent="0.2">
      <c r="A336" t="s">
        <v>20</v>
      </c>
      <c r="B336">
        <v>1113</v>
      </c>
      <c r="D336" t="s">
        <v>20</v>
      </c>
      <c r="E336">
        <v>194</v>
      </c>
      <c r="G336" t="s">
        <v>14</v>
      </c>
      <c r="H336">
        <v>15</v>
      </c>
    </row>
    <row r="337" spans="1:8" x14ac:dyDescent="0.2">
      <c r="A337" t="s">
        <v>20</v>
      </c>
      <c r="B337">
        <v>2283</v>
      </c>
      <c r="D337" t="s">
        <v>20</v>
      </c>
      <c r="E337">
        <v>1140</v>
      </c>
      <c r="G337" t="s">
        <v>14</v>
      </c>
      <c r="H337">
        <v>37</v>
      </c>
    </row>
    <row r="338" spans="1:8" x14ac:dyDescent="0.2">
      <c r="A338" t="s">
        <v>14</v>
      </c>
      <c r="B338">
        <v>1072</v>
      </c>
      <c r="D338" t="s">
        <v>20</v>
      </c>
      <c r="E338">
        <v>102</v>
      </c>
      <c r="G338" t="s">
        <v>14</v>
      </c>
      <c r="H338">
        <v>112</v>
      </c>
    </row>
    <row r="339" spans="1:8" x14ac:dyDescent="0.2">
      <c r="A339" t="s">
        <v>20</v>
      </c>
      <c r="B339">
        <v>1095</v>
      </c>
      <c r="D339" t="s">
        <v>20</v>
      </c>
      <c r="E339">
        <v>2857</v>
      </c>
      <c r="G339" t="s">
        <v>14</v>
      </c>
      <c r="H339">
        <v>21</v>
      </c>
    </row>
    <row r="340" spans="1:8" x14ac:dyDescent="0.2">
      <c r="A340" t="s">
        <v>20</v>
      </c>
      <c r="B340">
        <v>1690</v>
      </c>
      <c r="D340" t="s">
        <v>20</v>
      </c>
      <c r="E340">
        <v>107</v>
      </c>
      <c r="G340" t="s">
        <v>14</v>
      </c>
      <c r="H340">
        <v>67</v>
      </c>
    </row>
    <row r="341" spans="1:8" x14ac:dyDescent="0.2">
      <c r="A341" t="s">
        <v>74</v>
      </c>
      <c r="B341">
        <v>1297</v>
      </c>
      <c r="D341" t="s">
        <v>20</v>
      </c>
      <c r="E341">
        <v>160</v>
      </c>
      <c r="G341" t="s">
        <v>14</v>
      </c>
      <c r="H341">
        <v>78</v>
      </c>
    </row>
    <row r="342" spans="1:8" x14ac:dyDescent="0.2">
      <c r="A342" t="s">
        <v>14</v>
      </c>
      <c r="B342">
        <v>393</v>
      </c>
      <c r="D342" t="s">
        <v>20</v>
      </c>
      <c r="E342">
        <v>2230</v>
      </c>
      <c r="G342" t="s">
        <v>14</v>
      </c>
      <c r="H342">
        <v>67</v>
      </c>
    </row>
    <row r="343" spans="1:8" x14ac:dyDescent="0.2">
      <c r="A343" t="s">
        <v>14</v>
      </c>
      <c r="B343">
        <v>1257</v>
      </c>
      <c r="D343" t="s">
        <v>20</v>
      </c>
      <c r="E343">
        <v>316</v>
      </c>
      <c r="G343" t="s">
        <v>14</v>
      </c>
      <c r="H343">
        <v>263</v>
      </c>
    </row>
    <row r="344" spans="1:8" x14ac:dyDescent="0.2">
      <c r="A344" t="s">
        <v>14</v>
      </c>
      <c r="B344">
        <v>328</v>
      </c>
      <c r="D344" t="s">
        <v>20</v>
      </c>
      <c r="E344">
        <v>117</v>
      </c>
      <c r="G344" t="s">
        <v>14</v>
      </c>
      <c r="H344">
        <v>1691</v>
      </c>
    </row>
    <row r="345" spans="1:8" x14ac:dyDescent="0.2">
      <c r="A345" t="s">
        <v>14</v>
      </c>
      <c r="B345">
        <v>147</v>
      </c>
      <c r="D345" t="s">
        <v>20</v>
      </c>
      <c r="E345">
        <v>6406</v>
      </c>
      <c r="G345" t="s">
        <v>14</v>
      </c>
      <c r="H345">
        <v>181</v>
      </c>
    </row>
    <row r="346" spans="1:8" x14ac:dyDescent="0.2">
      <c r="A346" t="s">
        <v>14</v>
      </c>
      <c r="B346">
        <v>830</v>
      </c>
      <c r="D346" t="s">
        <v>20</v>
      </c>
      <c r="E346">
        <v>192</v>
      </c>
      <c r="G346" t="s">
        <v>14</v>
      </c>
      <c r="H346">
        <v>13</v>
      </c>
    </row>
    <row r="347" spans="1:8" x14ac:dyDescent="0.2">
      <c r="A347" t="s">
        <v>14</v>
      </c>
      <c r="B347">
        <v>331</v>
      </c>
      <c r="D347" t="s">
        <v>20</v>
      </c>
      <c r="E347">
        <v>26</v>
      </c>
      <c r="G347" t="s">
        <v>14</v>
      </c>
      <c r="H347">
        <v>1</v>
      </c>
    </row>
    <row r="348" spans="1:8" x14ac:dyDescent="0.2">
      <c r="A348" t="s">
        <v>14</v>
      </c>
      <c r="B348">
        <v>25</v>
      </c>
      <c r="D348" t="s">
        <v>20</v>
      </c>
      <c r="E348">
        <v>723</v>
      </c>
      <c r="G348" t="s">
        <v>14</v>
      </c>
      <c r="H348">
        <v>21</v>
      </c>
    </row>
    <row r="349" spans="1:8" x14ac:dyDescent="0.2">
      <c r="A349" t="s">
        <v>20</v>
      </c>
      <c r="B349">
        <v>191</v>
      </c>
      <c r="D349" t="s">
        <v>20</v>
      </c>
      <c r="E349">
        <v>170</v>
      </c>
      <c r="G349" t="s">
        <v>14</v>
      </c>
      <c r="H349">
        <v>830</v>
      </c>
    </row>
    <row r="350" spans="1:8" x14ac:dyDescent="0.2">
      <c r="A350" t="s">
        <v>14</v>
      </c>
      <c r="B350">
        <v>3483</v>
      </c>
      <c r="D350" t="s">
        <v>20</v>
      </c>
      <c r="E350">
        <v>238</v>
      </c>
      <c r="G350" t="s">
        <v>14</v>
      </c>
      <c r="H350">
        <v>130</v>
      </c>
    </row>
    <row r="351" spans="1:8" x14ac:dyDescent="0.2">
      <c r="A351" t="s">
        <v>14</v>
      </c>
      <c r="B351">
        <v>923</v>
      </c>
      <c r="D351" t="s">
        <v>20</v>
      </c>
      <c r="E351">
        <v>55</v>
      </c>
      <c r="G351" t="s">
        <v>14</v>
      </c>
      <c r="H351">
        <v>55</v>
      </c>
    </row>
    <row r="352" spans="1:8" x14ac:dyDescent="0.2">
      <c r="A352" t="s">
        <v>14</v>
      </c>
      <c r="B352">
        <v>1</v>
      </c>
      <c r="D352" t="s">
        <v>20</v>
      </c>
      <c r="E352">
        <v>128</v>
      </c>
      <c r="G352" t="s">
        <v>14</v>
      </c>
      <c r="H352">
        <v>114</v>
      </c>
    </row>
    <row r="353" spans="1:8" x14ac:dyDescent="0.2">
      <c r="A353" t="s">
        <v>20</v>
      </c>
      <c r="B353">
        <v>2013</v>
      </c>
      <c r="D353" t="s">
        <v>20</v>
      </c>
      <c r="E353">
        <v>2144</v>
      </c>
      <c r="G353" t="s">
        <v>14</v>
      </c>
      <c r="H353">
        <v>594</v>
      </c>
    </row>
    <row r="354" spans="1:8" x14ac:dyDescent="0.2">
      <c r="A354" t="s">
        <v>14</v>
      </c>
      <c r="B354">
        <v>33</v>
      </c>
      <c r="D354" t="s">
        <v>20</v>
      </c>
      <c r="E354">
        <v>2693</v>
      </c>
      <c r="G354" t="s">
        <v>14</v>
      </c>
      <c r="H354">
        <v>24</v>
      </c>
    </row>
    <row r="355" spans="1:8" x14ac:dyDescent="0.2">
      <c r="A355" t="s">
        <v>20</v>
      </c>
      <c r="B355">
        <v>1703</v>
      </c>
      <c r="D355" t="s">
        <v>20</v>
      </c>
      <c r="E355">
        <v>432</v>
      </c>
      <c r="G355" t="s">
        <v>14</v>
      </c>
      <c r="H355">
        <v>252</v>
      </c>
    </row>
    <row r="356" spans="1:8" x14ac:dyDescent="0.2">
      <c r="A356" t="s">
        <v>20</v>
      </c>
      <c r="B356">
        <v>80</v>
      </c>
      <c r="D356" t="s">
        <v>20</v>
      </c>
      <c r="E356">
        <v>189</v>
      </c>
      <c r="G356" t="s">
        <v>14</v>
      </c>
      <c r="H356">
        <v>67</v>
      </c>
    </row>
    <row r="357" spans="1:8" x14ac:dyDescent="0.2">
      <c r="A357" t="s">
        <v>47</v>
      </c>
      <c r="B357">
        <v>86</v>
      </c>
      <c r="D357" t="s">
        <v>20</v>
      </c>
      <c r="E357">
        <v>154</v>
      </c>
      <c r="G357" t="s">
        <v>14</v>
      </c>
      <c r="H357">
        <v>742</v>
      </c>
    </row>
    <row r="358" spans="1:8" x14ac:dyDescent="0.2">
      <c r="A358" t="s">
        <v>14</v>
      </c>
      <c r="B358">
        <v>40</v>
      </c>
      <c r="D358" t="s">
        <v>20</v>
      </c>
      <c r="E358">
        <v>96</v>
      </c>
      <c r="G358" t="s">
        <v>14</v>
      </c>
      <c r="H358">
        <v>75</v>
      </c>
    </row>
    <row r="359" spans="1:8" x14ac:dyDescent="0.2">
      <c r="A359" t="s">
        <v>20</v>
      </c>
      <c r="B359">
        <v>41</v>
      </c>
      <c r="D359" t="s">
        <v>20</v>
      </c>
      <c r="E359">
        <v>3063</v>
      </c>
      <c r="G359" t="s">
        <v>14</v>
      </c>
      <c r="H359">
        <v>4405</v>
      </c>
    </row>
    <row r="360" spans="1:8" x14ac:dyDescent="0.2">
      <c r="A360" t="s">
        <v>14</v>
      </c>
      <c r="B360">
        <v>23</v>
      </c>
      <c r="D360" t="s">
        <v>20</v>
      </c>
      <c r="E360">
        <v>2266</v>
      </c>
      <c r="G360" t="s">
        <v>14</v>
      </c>
      <c r="H360">
        <v>92</v>
      </c>
    </row>
    <row r="361" spans="1:8" x14ac:dyDescent="0.2">
      <c r="A361" t="s">
        <v>20</v>
      </c>
      <c r="B361">
        <v>187</v>
      </c>
      <c r="D361" t="s">
        <v>20</v>
      </c>
      <c r="E361">
        <v>194</v>
      </c>
      <c r="G361" t="s">
        <v>14</v>
      </c>
      <c r="H361">
        <v>64</v>
      </c>
    </row>
    <row r="362" spans="1:8" x14ac:dyDescent="0.2">
      <c r="A362" t="s">
        <v>20</v>
      </c>
      <c r="B362">
        <v>2875</v>
      </c>
      <c r="D362" t="s">
        <v>20</v>
      </c>
      <c r="E362">
        <v>129</v>
      </c>
      <c r="G362" t="s">
        <v>14</v>
      </c>
      <c r="H362">
        <v>64</v>
      </c>
    </row>
    <row r="363" spans="1:8" x14ac:dyDescent="0.2">
      <c r="A363" t="s">
        <v>20</v>
      </c>
      <c r="B363">
        <v>88</v>
      </c>
      <c r="D363" t="s">
        <v>20</v>
      </c>
      <c r="E363">
        <v>375</v>
      </c>
      <c r="G363" t="s">
        <v>14</v>
      </c>
      <c r="H363">
        <v>842</v>
      </c>
    </row>
    <row r="364" spans="1:8" x14ac:dyDescent="0.2">
      <c r="A364" t="s">
        <v>20</v>
      </c>
      <c r="B364">
        <v>191</v>
      </c>
      <c r="D364" t="s">
        <v>20</v>
      </c>
      <c r="E364">
        <v>409</v>
      </c>
      <c r="G364" t="s">
        <v>14</v>
      </c>
      <c r="H364">
        <v>112</v>
      </c>
    </row>
    <row r="365" spans="1:8" x14ac:dyDescent="0.2">
      <c r="A365" t="s">
        <v>20</v>
      </c>
      <c r="B365">
        <v>139</v>
      </c>
      <c r="D365" t="s">
        <v>20</v>
      </c>
      <c r="E365">
        <v>234</v>
      </c>
      <c r="G365" t="s">
        <v>14</v>
      </c>
      <c r="H365">
        <v>374</v>
      </c>
    </row>
    <row r="366" spans="1:8" x14ac:dyDescent="0.2">
      <c r="A366" t="s">
        <v>20</v>
      </c>
      <c r="B366">
        <v>186</v>
      </c>
      <c r="D366" t="s">
        <v>20</v>
      </c>
      <c r="E366">
        <v>3016</v>
      </c>
    </row>
    <row r="367" spans="1:8" x14ac:dyDescent="0.2">
      <c r="A367" t="s">
        <v>20</v>
      </c>
      <c r="B367">
        <v>112</v>
      </c>
      <c r="D367" t="s">
        <v>20</v>
      </c>
      <c r="E367">
        <v>264</v>
      </c>
    </row>
    <row r="368" spans="1:8" x14ac:dyDescent="0.2">
      <c r="A368" t="s">
        <v>20</v>
      </c>
      <c r="B368">
        <v>101</v>
      </c>
      <c r="D368" t="s">
        <v>20</v>
      </c>
      <c r="E368">
        <v>272</v>
      </c>
      <c r="G368" t="s">
        <v>2106</v>
      </c>
      <c r="H368" s="5">
        <f>AVERAGE(H2:H365)</f>
        <v>585.61538461538464</v>
      </c>
    </row>
    <row r="369" spans="1:8" x14ac:dyDescent="0.2">
      <c r="A369" t="s">
        <v>14</v>
      </c>
      <c r="B369">
        <v>75</v>
      </c>
      <c r="D369" t="s">
        <v>20</v>
      </c>
      <c r="E369">
        <v>419</v>
      </c>
      <c r="G369" t="s">
        <v>2107</v>
      </c>
      <c r="H369" s="5">
        <f>MEDIAN(H2:H365)</f>
        <v>114.5</v>
      </c>
    </row>
    <row r="370" spans="1:8" x14ac:dyDescent="0.2">
      <c r="A370" t="s">
        <v>20</v>
      </c>
      <c r="B370">
        <v>206</v>
      </c>
      <c r="D370" t="s">
        <v>20</v>
      </c>
      <c r="E370">
        <v>1621</v>
      </c>
      <c r="G370" t="s">
        <v>2108</v>
      </c>
      <c r="H370" s="5">
        <f>MIN(H2:H365)</f>
        <v>0</v>
      </c>
    </row>
    <row r="371" spans="1:8" x14ac:dyDescent="0.2">
      <c r="A371" t="s">
        <v>20</v>
      </c>
      <c r="B371">
        <v>154</v>
      </c>
      <c r="D371" t="s">
        <v>20</v>
      </c>
      <c r="E371">
        <v>1101</v>
      </c>
      <c r="G371" t="s">
        <v>2109</v>
      </c>
      <c r="H371" s="5">
        <f>MAX(H2:H365)</f>
        <v>6080</v>
      </c>
    </row>
    <row r="372" spans="1:8" x14ac:dyDescent="0.2">
      <c r="A372" t="s">
        <v>20</v>
      </c>
      <c r="B372">
        <v>5966</v>
      </c>
      <c r="D372" t="s">
        <v>20</v>
      </c>
      <c r="E372">
        <v>1073</v>
      </c>
      <c r="G372" t="s">
        <v>2110</v>
      </c>
      <c r="H372" s="5">
        <f>_xlfn.VAR.P(H2:H365)</f>
        <v>921574.68174133555</v>
      </c>
    </row>
    <row r="373" spans="1:8" x14ac:dyDescent="0.2">
      <c r="A373" t="s">
        <v>14</v>
      </c>
      <c r="B373">
        <v>2176</v>
      </c>
      <c r="D373" t="s">
        <v>20</v>
      </c>
      <c r="E373">
        <v>331</v>
      </c>
      <c r="G373" t="s">
        <v>2111</v>
      </c>
      <c r="H373" s="5">
        <f>STDEV(H2:H365)</f>
        <v>961.30819978260524</v>
      </c>
    </row>
    <row r="374" spans="1:8" x14ac:dyDescent="0.2">
      <c r="A374" t="s">
        <v>20</v>
      </c>
      <c r="B374">
        <v>169</v>
      </c>
      <c r="D374" t="s">
        <v>20</v>
      </c>
      <c r="E374">
        <v>1170</v>
      </c>
    </row>
    <row r="375" spans="1:8" x14ac:dyDescent="0.2">
      <c r="A375" t="s">
        <v>20</v>
      </c>
      <c r="B375">
        <v>2106</v>
      </c>
      <c r="D375" t="s">
        <v>20</v>
      </c>
      <c r="E375">
        <v>363</v>
      </c>
    </row>
    <row r="376" spans="1:8" x14ac:dyDescent="0.2">
      <c r="A376" t="s">
        <v>14</v>
      </c>
      <c r="B376">
        <v>441</v>
      </c>
      <c r="D376" t="s">
        <v>20</v>
      </c>
      <c r="E376">
        <v>103</v>
      </c>
    </row>
    <row r="377" spans="1:8" x14ac:dyDescent="0.2">
      <c r="A377" t="s">
        <v>14</v>
      </c>
      <c r="B377">
        <v>25</v>
      </c>
      <c r="D377" t="s">
        <v>20</v>
      </c>
      <c r="E377">
        <v>147</v>
      </c>
    </row>
    <row r="378" spans="1:8" x14ac:dyDescent="0.2">
      <c r="A378" t="s">
        <v>20</v>
      </c>
      <c r="B378">
        <v>131</v>
      </c>
      <c r="D378" t="s">
        <v>20</v>
      </c>
      <c r="E378">
        <v>110</v>
      </c>
    </row>
    <row r="379" spans="1:8" x14ac:dyDescent="0.2">
      <c r="A379" t="s">
        <v>14</v>
      </c>
      <c r="B379">
        <v>127</v>
      </c>
      <c r="D379" t="s">
        <v>20</v>
      </c>
      <c r="E379">
        <v>134</v>
      </c>
    </row>
    <row r="380" spans="1:8" x14ac:dyDescent="0.2">
      <c r="A380" t="s">
        <v>14</v>
      </c>
      <c r="B380">
        <v>355</v>
      </c>
      <c r="D380" t="s">
        <v>20</v>
      </c>
      <c r="E380">
        <v>269</v>
      </c>
    </row>
    <row r="381" spans="1:8" x14ac:dyDescent="0.2">
      <c r="A381" t="s">
        <v>14</v>
      </c>
      <c r="B381">
        <v>44</v>
      </c>
      <c r="D381" t="s">
        <v>20</v>
      </c>
      <c r="E381">
        <v>175</v>
      </c>
    </row>
    <row r="382" spans="1:8" x14ac:dyDescent="0.2">
      <c r="A382" t="s">
        <v>20</v>
      </c>
      <c r="B382">
        <v>84</v>
      </c>
      <c r="D382" t="s">
        <v>20</v>
      </c>
      <c r="E382">
        <v>69</v>
      </c>
    </row>
    <row r="383" spans="1:8" x14ac:dyDescent="0.2">
      <c r="A383" t="s">
        <v>20</v>
      </c>
      <c r="B383">
        <v>155</v>
      </c>
      <c r="D383" t="s">
        <v>20</v>
      </c>
      <c r="E383">
        <v>190</v>
      </c>
    </row>
    <row r="384" spans="1:8" x14ac:dyDescent="0.2">
      <c r="A384" t="s">
        <v>14</v>
      </c>
      <c r="B384">
        <v>67</v>
      </c>
      <c r="D384" t="s">
        <v>20</v>
      </c>
      <c r="E384">
        <v>237</v>
      </c>
    </row>
    <row r="385" spans="1:5" x14ac:dyDescent="0.2">
      <c r="A385" t="s">
        <v>20</v>
      </c>
      <c r="B385">
        <v>189</v>
      </c>
      <c r="D385" t="s">
        <v>20</v>
      </c>
      <c r="E385">
        <v>196</v>
      </c>
    </row>
    <row r="386" spans="1:5" x14ac:dyDescent="0.2">
      <c r="A386" t="s">
        <v>20</v>
      </c>
      <c r="B386">
        <v>4799</v>
      </c>
      <c r="D386" t="s">
        <v>20</v>
      </c>
      <c r="E386">
        <v>7295</v>
      </c>
    </row>
    <row r="387" spans="1:5" x14ac:dyDescent="0.2">
      <c r="A387" t="s">
        <v>20</v>
      </c>
      <c r="B387">
        <v>1137</v>
      </c>
      <c r="D387" t="s">
        <v>20</v>
      </c>
      <c r="E387">
        <v>2893</v>
      </c>
    </row>
    <row r="388" spans="1:5" x14ac:dyDescent="0.2">
      <c r="A388" t="s">
        <v>14</v>
      </c>
      <c r="B388">
        <v>1068</v>
      </c>
      <c r="D388" t="s">
        <v>20</v>
      </c>
      <c r="E388">
        <v>820</v>
      </c>
    </row>
    <row r="389" spans="1:5" x14ac:dyDescent="0.2">
      <c r="A389" t="s">
        <v>14</v>
      </c>
      <c r="B389">
        <v>424</v>
      </c>
      <c r="D389" t="s">
        <v>20</v>
      </c>
      <c r="E389">
        <v>2038</v>
      </c>
    </row>
    <row r="390" spans="1:5" x14ac:dyDescent="0.2">
      <c r="A390" t="s">
        <v>74</v>
      </c>
      <c r="B390">
        <v>145</v>
      </c>
      <c r="D390" t="s">
        <v>20</v>
      </c>
      <c r="E390">
        <v>116</v>
      </c>
    </row>
    <row r="391" spans="1:5" x14ac:dyDescent="0.2">
      <c r="A391" t="s">
        <v>20</v>
      </c>
      <c r="B391">
        <v>1152</v>
      </c>
      <c r="D391" t="s">
        <v>20</v>
      </c>
      <c r="E391">
        <v>1345</v>
      </c>
    </row>
    <row r="392" spans="1:5" x14ac:dyDescent="0.2">
      <c r="A392" t="s">
        <v>20</v>
      </c>
      <c r="B392">
        <v>50</v>
      </c>
      <c r="D392" t="s">
        <v>20</v>
      </c>
      <c r="E392">
        <v>168</v>
      </c>
    </row>
    <row r="393" spans="1:5" x14ac:dyDescent="0.2">
      <c r="A393" t="s">
        <v>14</v>
      </c>
      <c r="B393">
        <v>151</v>
      </c>
      <c r="D393" t="s">
        <v>20</v>
      </c>
      <c r="E393">
        <v>137</v>
      </c>
    </row>
    <row r="394" spans="1:5" x14ac:dyDescent="0.2">
      <c r="A394" t="s">
        <v>14</v>
      </c>
      <c r="B394">
        <v>1608</v>
      </c>
      <c r="D394" t="s">
        <v>20</v>
      </c>
      <c r="E394">
        <v>186</v>
      </c>
    </row>
    <row r="395" spans="1:5" x14ac:dyDescent="0.2">
      <c r="A395" t="s">
        <v>20</v>
      </c>
      <c r="B395">
        <v>3059</v>
      </c>
      <c r="D395" t="s">
        <v>20</v>
      </c>
      <c r="E395">
        <v>125</v>
      </c>
    </row>
    <row r="396" spans="1:5" x14ac:dyDescent="0.2">
      <c r="A396" t="s">
        <v>20</v>
      </c>
      <c r="B396">
        <v>34</v>
      </c>
      <c r="D396" t="s">
        <v>20</v>
      </c>
      <c r="E396">
        <v>202</v>
      </c>
    </row>
    <row r="397" spans="1:5" x14ac:dyDescent="0.2">
      <c r="A397" t="s">
        <v>20</v>
      </c>
      <c r="B397">
        <v>220</v>
      </c>
      <c r="D397" t="s">
        <v>20</v>
      </c>
      <c r="E397">
        <v>103</v>
      </c>
    </row>
    <row r="398" spans="1:5" x14ac:dyDescent="0.2">
      <c r="A398" t="s">
        <v>20</v>
      </c>
      <c r="B398">
        <v>1604</v>
      </c>
      <c r="D398" t="s">
        <v>20</v>
      </c>
      <c r="E398">
        <v>1785</v>
      </c>
    </row>
    <row r="399" spans="1:5" x14ac:dyDescent="0.2">
      <c r="A399" t="s">
        <v>20</v>
      </c>
      <c r="B399">
        <v>454</v>
      </c>
      <c r="D399" t="s">
        <v>20</v>
      </c>
      <c r="E399">
        <v>157</v>
      </c>
    </row>
    <row r="400" spans="1:5" x14ac:dyDescent="0.2">
      <c r="A400" t="s">
        <v>20</v>
      </c>
      <c r="B400">
        <v>123</v>
      </c>
      <c r="D400" t="s">
        <v>20</v>
      </c>
      <c r="E400">
        <v>555</v>
      </c>
    </row>
    <row r="401" spans="1:5" x14ac:dyDescent="0.2">
      <c r="A401" t="s">
        <v>14</v>
      </c>
      <c r="B401">
        <v>941</v>
      </c>
      <c r="D401" t="s">
        <v>20</v>
      </c>
      <c r="E401">
        <v>297</v>
      </c>
    </row>
    <row r="402" spans="1:5" x14ac:dyDescent="0.2">
      <c r="A402" t="s">
        <v>14</v>
      </c>
      <c r="B402">
        <v>1</v>
      </c>
      <c r="D402" t="s">
        <v>20</v>
      </c>
      <c r="E402">
        <v>123</v>
      </c>
    </row>
    <row r="403" spans="1:5" x14ac:dyDescent="0.2">
      <c r="A403" t="s">
        <v>20</v>
      </c>
      <c r="B403">
        <v>299</v>
      </c>
      <c r="D403" t="s">
        <v>20</v>
      </c>
      <c r="E403">
        <v>3036</v>
      </c>
    </row>
    <row r="404" spans="1:5" x14ac:dyDescent="0.2">
      <c r="A404" t="s">
        <v>14</v>
      </c>
      <c r="B404">
        <v>40</v>
      </c>
      <c r="D404" t="s">
        <v>20</v>
      </c>
      <c r="E404">
        <v>144</v>
      </c>
    </row>
    <row r="405" spans="1:5" x14ac:dyDescent="0.2">
      <c r="A405" t="s">
        <v>14</v>
      </c>
      <c r="B405">
        <v>3015</v>
      </c>
      <c r="D405" t="s">
        <v>20</v>
      </c>
      <c r="E405">
        <v>121</v>
      </c>
    </row>
    <row r="406" spans="1:5" x14ac:dyDescent="0.2">
      <c r="A406" t="s">
        <v>20</v>
      </c>
      <c r="B406">
        <v>2237</v>
      </c>
      <c r="D406" t="s">
        <v>20</v>
      </c>
      <c r="E406">
        <v>181</v>
      </c>
    </row>
    <row r="407" spans="1:5" x14ac:dyDescent="0.2">
      <c r="A407" t="s">
        <v>14</v>
      </c>
      <c r="B407">
        <v>435</v>
      </c>
      <c r="D407" t="s">
        <v>20</v>
      </c>
      <c r="E407">
        <v>122</v>
      </c>
    </row>
    <row r="408" spans="1:5" x14ac:dyDescent="0.2">
      <c r="A408" t="s">
        <v>20</v>
      </c>
      <c r="B408">
        <v>645</v>
      </c>
      <c r="D408" t="s">
        <v>20</v>
      </c>
      <c r="E408">
        <v>1071</v>
      </c>
    </row>
    <row r="409" spans="1:5" x14ac:dyDescent="0.2">
      <c r="A409" t="s">
        <v>20</v>
      </c>
      <c r="B409">
        <v>484</v>
      </c>
      <c r="D409" t="s">
        <v>20</v>
      </c>
      <c r="E409">
        <v>980</v>
      </c>
    </row>
    <row r="410" spans="1:5" x14ac:dyDescent="0.2">
      <c r="A410" t="s">
        <v>20</v>
      </c>
      <c r="B410">
        <v>154</v>
      </c>
      <c r="D410" t="s">
        <v>20</v>
      </c>
      <c r="E410">
        <v>536</v>
      </c>
    </row>
    <row r="411" spans="1:5" x14ac:dyDescent="0.2">
      <c r="A411" t="s">
        <v>14</v>
      </c>
      <c r="B411">
        <v>714</v>
      </c>
      <c r="D411" t="s">
        <v>20</v>
      </c>
      <c r="E411">
        <v>1991</v>
      </c>
    </row>
    <row r="412" spans="1:5" x14ac:dyDescent="0.2">
      <c r="A412" t="s">
        <v>47</v>
      </c>
      <c r="B412">
        <v>1111</v>
      </c>
      <c r="D412" t="s">
        <v>20</v>
      </c>
      <c r="E412">
        <v>180</v>
      </c>
    </row>
    <row r="413" spans="1:5" x14ac:dyDescent="0.2">
      <c r="A413" t="s">
        <v>20</v>
      </c>
      <c r="B413">
        <v>82</v>
      </c>
      <c r="D413" t="s">
        <v>20</v>
      </c>
      <c r="E413">
        <v>130</v>
      </c>
    </row>
    <row r="414" spans="1:5" x14ac:dyDescent="0.2">
      <c r="A414" t="s">
        <v>20</v>
      </c>
      <c r="B414">
        <v>134</v>
      </c>
      <c r="D414" t="s">
        <v>20</v>
      </c>
      <c r="E414">
        <v>122</v>
      </c>
    </row>
    <row r="415" spans="1:5" x14ac:dyDescent="0.2">
      <c r="A415" t="s">
        <v>47</v>
      </c>
      <c r="B415">
        <v>1089</v>
      </c>
      <c r="D415" t="s">
        <v>20</v>
      </c>
      <c r="E415">
        <v>140</v>
      </c>
    </row>
    <row r="416" spans="1:5" x14ac:dyDescent="0.2">
      <c r="A416" t="s">
        <v>14</v>
      </c>
      <c r="B416">
        <v>5497</v>
      </c>
      <c r="D416" t="s">
        <v>20</v>
      </c>
      <c r="E416">
        <v>3388</v>
      </c>
    </row>
    <row r="417" spans="1:5" x14ac:dyDescent="0.2">
      <c r="A417" t="s">
        <v>14</v>
      </c>
      <c r="B417">
        <v>418</v>
      </c>
      <c r="D417" t="s">
        <v>20</v>
      </c>
      <c r="E417">
        <v>280</v>
      </c>
    </row>
    <row r="418" spans="1:5" x14ac:dyDescent="0.2">
      <c r="A418" t="s">
        <v>14</v>
      </c>
      <c r="B418">
        <v>1439</v>
      </c>
      <c r="D418" t="s">
        <v>20</v>
      </c>
      <c r="E418">
        <v>366</v>
      </c>
    </row>
    <row r="419" spans="1:5" x14ac:dyDescent="0.2">
      <c r="A419" t="s">
        <v>14</v>
      </c>
      <c r="B419">
        <v>15</v>
      </c>
      <c r="D419" t="s">
        <v>20</v>
      </c>
      <c r="E419">
        <v>270</v>
      </c>
    </row>
    <row r="420" spans="1:5" x14ac:dyDescent="0.2">
      <c r="A420" t="s">
        <v>14</v>
      </c>
      <c r="B420">
        <v>1999</v>
      </c>
      <c r="D420" t="s">
        <v>20</v>
      </c>
      <c r="E420">
        <v>137</v>
      </c>
    </row>
    <row r="421" spans="1:5" x14ac:dyDescent="0.2">
      <c r="A421" t="s">
        <v>20</v>
      </c>
      <c r="B421">
        <v>5203</v>
      </c>
      <c r="D421" t="s">
        <v>20</v>
      </c>
      <c r="E421">
        <v>3205</v>
      </c>
    </row>
    <row r="422" spans="1:5" x14ac:dyDescent="0.2">
      <c r="A422" t="s">
        <v>20</v>
      </c>
      <c r="B422">
        <v>94</v>
      </c>
      <c r="D422" t="s">
        <v>20</v>
      </c>
      <c r="E422">
        <v>288</v>
      </c>
    </row>
    <row r="423" spans="1:5" x14ac:dyDescent="0.2">
      <c r="A423" t="s">
        <v>14</v>
      </c>
      <c r="B423">
        <v>118</v>
      </c>
      <c r="D423" t="s">
        <v>20</v>
      </c>
      <c r="E423">
        <v>148</v>
      </c>
    </row>
    <row r="424" spans="1:5" x14ac:dyDescent="0.2">
      <c r="A424" t="s">
        <v>20</v>
      </c>
      <c r="B424">
        <v>205</v>
      </c>
      <c r="D424" t="s">
        <v>20</v>
      </c>
      <c r="E424">
        <v>114</v>
      </c>
    </row>
    <row r="425" spans="1:5" x14ac:dyDescent="0.2">
      <c r="A425" t="s">
        <v>14</v>
      </c>
      <c r="B425">
        <v>162</v>
      </c>
      <c r="D425" t="s">
        <v>20</v>
      </c>
      <c r="E425">
        <v>1518</v>
      </c>
    </row>
    <row r="426" spans="1:5" x14ac:dyDescent="0.2">
      <c r="A426" t="s">
        <v>14</v>
      </c>
      <c r="B426">
        <v>83</v>
      </c>
      <c r="D426" t="s">
        <v>20</v>
      </c>
      <c r="E426">
        <v>166</v>
      </c>
    </row>
    <row r="427" spans="1:5" x14ac:dyDescent="0.2">
      <c r="A427" t="s">
        <v>20</v>
      </c>
      <c r="B427">
        <v>92</v>
      </c>
      <c r="D427" t="s">
        <v>20</v>
      </c>
      <c r="E427">
        <v>100</v>
      </c>
    </row>
    <row r="428" spans="1:5" x14ac:dyDescent="0.2">
      <c r="A428" t="s">
        <v>20</v>
      </c>
      <c r="B428">
        <v>219</v>
      </c>
      <c r="D428" t="s">
        <v>20</v>
      </c>
      <c r="E428">
        <v>235</v>
      </c>
    </row>
    <row r="429" spans="1:5" x14ac:dyDescent="0.2">
      <c r="A429" t="s">
        <v>20</v>
      </c>
      <c r="B429">
        <v>2526</v>
      </c>
      <c r="D429" t="s">
        <v>20</v>
      </c>
      <c r="E429">
        <v>148</v>
      </c>
    </row>
    <row r="430" spans="1:5" x14ac:dyDescent="0.2">
      <c r="A430" t="s">
        <v>14</v>
      </c>
      <c r="B430">
        <v>747</v>
      </c>
      <c r="D430" t="s">
        <v>20</v>
      </c>
      <c r="E430">
        <v>198</v>
      </c>
    </row>
    <row r="431" spans="1:5" x14ac:dyDescent="0.2">
      <c r="A431" t="s">
        <v>74</v>
      </c>
      <c r="B431">
        <v>2138</v>
      </c>
      <c r="D431" t="s">
        <v>20</v>
      </c>
      <c r="E431">
        <v>150</v>
      </c>
    </row>
    <row r="432" spans="1:5" x14ac:dyDescent="0.2">
      <c r="A432" t="s">
        <v>14</v>
      </c>
      <c r="B432">
        <v>84</v>
      </c>
      <c r="D432" t="s">
        <v>20</v>
      </c>
      <c r="E432">
        <v>216</v>
      </c>
    </row>
    <row r="433" spans="1:5" x14ac:dyDescent="0.2">
      <c r="A433" t="s">
        <v>20</v>
      </c>
      <c r="B433">
        <v>94</v>
      </c>
      <c r="D433" t="s">
        <v>20</v>
      </c>
      <c r="E433">
        <v>5139</v>
      </c>
    </row>
    <row r="434" spans="1:5" x14ac:dyDescent="0.2">
      <c r="A434" t="s">
        <v>14</v>
      </c>
      <c r="B434">
        <v>91</v>
      </c>
      <c r="D434" t="s">
        <v>20</v>
      </c>
      <c r="E434">
        <v>2353</v>
      </c>
    </row>
    <row r="435" spans="1:5" x14ac:dyDescent="0.2">
      <c r="A435" t="s">
        <v>14</v>
      </c>
      <c r="B435">
        <v>792</v>
      </c>
      <c r="D435" t="s">
        <v>20</v>
      </c>
      <c r="E435">
        <v>78</v>
      </c>
    </row>
    <row r="436" spans="1:5" x14ac:dyDescent="0.2">
      <c r="A436" t="s">
        <v>74</v>
      </c>
      <c r="B436">
        <v>10</v>
      </c>
      <c r="D436" t="s">
        <v>20</v>
      </c>
      <c r="E436">
        <v>174</v>
      </c>
    </row>
    <row r="437" spans="1:5" x14ac:dyDescent="0.2">
      <c r="A437" t="s">
        <v>20</v>
      </c>
      <c r="B437">
        <v>1713</v>
      </c>
      <c r="D437" t="s">
        <v>20</v>
      </c>
      <c r="E437">
        <v>164</v>
      </c>
    </row>
    <row r="438" spans="1:5" x14ac:dyDescent="0.2">
      <c r="A438" t="s">
        <v>20</v>
      </c>
      <c r="B438">
        <v>249</v>
      </c>
      <c r="D438" t="s">
        <v>20</v>
      </c>
      <c r="E438">
        <v>161</v>
      </c>
    </row>
    <row r="439" spans="1:5" x14ac:dyDescent="0.2">
      <c r="A439" t="s">
        <v>20</v>
      </c>
      <c r="B439">
        <v>192</v>
      </c>
      <c r="D439" t="s">
        <v>20</v>
      </c>
      <c r="E439">
        <v>138</v>
      </c>
    </row>
    <row r="440" spans="1:5" x14ac:dyDescent="0.2">
      <c r="A440" t="s">
        <v>20</v>
      </c>
      <c r="B440">
        <v>247</v>
      </c>
      <c r="D440" t="s">
        <v>20</v>
      </c>
      <c r="E440">
        <v>3308</v>
      </c>
    </row>
    <row r="441" spans="1:5" x14ac:dyDescent="0.2">
      <c r="A441" t="s">
        <v>20</v>
      </c>
      <c r="B441">
        <v>2293</v>
      </c>
      <c r="D441" t="s">
        <v>20</v>
      </c>
      <c r="E441">
        <v>127</v>
      </c>
    </row>
    <row r="442" spans="1:5" x14ac:dyDescent="0.2">
      <c r="A442" t="s">
        <v>20</v>
      </c>
      <c r="B442">
        <v>3131</v>
      </c>
      <c r="D442" t="s">
        <v>20</v>
      </c>
      <c r="E442">
        <v>207</v>
      </c>
    </row>
    <row r="443" spans="1:5" x14ac:dyDescent="0.2">
      <c r="A443" t="s">
        <v>14</v>
      </c>
      <c r="B443">
        <v>32</v>
      </c>
      <c r="D443" t="s">
        <v>20</v>
      </c>
      <c r="E443">
        <v>181</v>
      </c>
    </row>
    <row r="444" spans="1:5" x14ac:dyDescent="0.2">
      <c r="A444" t="s">
        <v>20</v>
      </c>
      <c r="B444">
        <v>143</v>
      </c>
      <c r="D444" t="s">
        <v>20</v>
      </c>
      <c r="E444">
        <v>110</v>
      </c>
    </row>
    <row r="445" spans="1:5" x14ac:dyDescent="0.2">
      <c r="A445" t="s">
        <v>74</v>
      </c>
      <c r="B445">
        <v>90</v>
      </c>
      <c r="D445" t="s">
        <v>20</v>
      </c>
      <c r="E445">
        <v>185</v>
      </c>
    </row>
    <row r="446" spans="1:5" x14ac:dyDescent="0.2">
      <c r="A446" t="s">
        <v>20</v>
      </c>
      <c r="B446">
        <v>296</v>
      </c>
      <c r="D446" t="s">
        <v>20</v>
      </c>
      <c r="E446">
        <v>121</v>
      </c>
    </row>
    <row r="447" spans="1:5" x14ac:dyDescent="0.2">
      <c r="A447" t="s">
        <v>20</v>
      </c>
      <c r="B447">
        <v>170</v>
      </c>
      <c r="D447" t="s">
        <v>20</v>
      </c>
      <c r="E447">
        <v>106</v>
      </c>
    </row>
    <row r="448" spans="1:5" x14ac:dyDescent="0.2">
      <c r="A448" t="s">
        <v>14</v>
      </c>
      <c r="B448">
        <v>186</v>
      </c>
      <c r="D448" t="s">
        <v>20</v>
      </c>
      <c r="E448">
        <v>142</v>
      </c>
    </row>
    <row r="449" spans="1:5" x14ac:dyDescent="0.2">
      <c r="A449" t="s">
        <v>74</v>
      </c>
      <c r="B449">
        <v>439</v>
      </c>
      <c r="D449" t="s">
        <v>20</v>
      </c>
      <c r="E449">
        <v>233</v>
      </c>
    </row>
    <row r="450" spans="1:5" x14ac:dyDescent="0.2">
      <c r="A450" t="s">
        <v>14</v>
      </c>
      <c r="B450">
        <v>605</v>
      </c>
      <c r="D450" t="s">
        <v>20</v>
      </c>
      <c r="E450">
        <v>218</v>
      </c>
    </row>
    <row r="451" spans="1:5" x14ac:dyDescent="0.2">
      <c r="A451" t="s">
        <v>20</v>
      </c>
      <c r="B451">
        <v>86</v>
      </c>
      <c r="D451" t="s">
        <v>20</v>
      </c>
      <c r="E451">
        <v>76</v>
      </c>
    </row>
    <row r="452" spans="1:5" x14ac:dyDescent="0.2">
      <c r="A452" t="s">
        <v>14</v>
      </c>
      <c r="B452">
        <v>1</v>
      </c>
      <c r="D452" t="s">
        <v>20</v>
      </c>
      <c r="E452">
        <v>43</v>
      </c>
    </row>
    <row r="453" spans="1:5" x14ac:dyDescent="0.2">
      <c r="A453" t="s">
        <v>20</v>
      </c>
      <c r="B453">
        <v>6286</v>
      </c>
      <c r="D453" t="s">
        <v>20</v>
      </c>
      <c r="E453">
        <v>221</v>
      </c>
    </row>
    <row r="454" spans="1:5" x14ac:dyDescent="0.2">
      <c r="A454" t="s">
        <v>14</v>
      </c>
      <c r="B454">
        <v>31</v>
      </c>
      <c r="D454" t="s">
        <v>20</v>
      </c>
      <c r="E454">
        <v>2805</v>
      </c>
    </row>
    <row r="455" spans="1:5" x14ac:dyDescent="0.2">
      <c r="A455" t="s">
        <v>14</v>
      </c>
      <c r="B455">
        <v>1181</v>
      </c>
      <c r="D455" t="s">
        <v>20</v>
      </c>
      <c r="E455">
        <v>68</v>
      </c>
    </row>
    <row r="456" spans="1:5" x14ac:dyDescent="0.2">
      <c r="A456" t="s">
        <v>14</v>
      </c>
      <c r="B456">
        <v>39</v>
      </c>
      <c r="D456" t="s">
        <v>20</v>
      </c>
      <c r="E456">
        <v>183</v>
      </c>
    </row>
    <row r="457" spans="1:5" x14ac:dyDescent="0.2">
      <c r="A457" t="s">
        <v>20</v>
      </c>
      <c r="B457">
        <v>3727</v>
      </c>
      <c r="D457" t="s">
        <v>20</v>
      </c>
      <c r="E457">
        <v>133</v>
      </c>
    </row>
    <row r="458" spans="1:5" x14ac:dyDescent="0.2">
      <c r="A458" t="s">
        <v>20</v>
      </c>
      <c r="B458">
        <v>1605</v>
      </c>
      <c r="D458" t="s">
        <v>20</v>
      </c>
      <c r="E458">
        <v>2489</v>
      </c>
    </row>
    <row r="459" spans="1:5" x14ac:dyDescent="0.2">
      <c r="A459" t="s">
        <v>14</v>
      </c>
      <c r="B459">
        <v>46</v>
      </c>
      <c r="D459" t="s">
        <v>20</v>
      </c>
      <c r="E459">
        <v>69</v>
      </c>
    </row>
    <row r="460" spans="1:5" x14ac:dyDescent="0.2">
      <c r="A460" t="s">
        <v>20</v>
      </c>
      <c r="B460">
        <v>2120</v>
      </c>
      <c r="D460" t="s">
        <v>20</v>
      </c>
      <c r="E460">
        <v>279</v>
      </c>
    </row>
    <row r="461" spans="1:5" x14ac:dyDescent="0.2">
      <c r="A461" t="s">
        <v>14</v>
      </c>
      <c r="B461">
        <v>105</v>
      </c>
      <c r="D461" t="s">
        <v>20</v>
      </c>
      <c r="E461">
        <v>210</v>
      </c>
    </row>
    <row r="462" spans="1:5" x14ac:dyDescent="0.2">
      <c r="A462" t="s">
        <v>20</v>
      </c>
      <c r="B462">
        <v>50</v>
      </c>
      <c r="D462" t="s">
        <v>20</v>
      </c>
      <c r="E462">
        <v>2100</v>
      </c>
    </row>
    <row r="463" spans="1:5" x14ac:dyDescent="0.2">
      <c r="A463" t="s">
        <v>20</v>
      </c>
      <c r="B463">
        <v>2080</v>
      </c>
      <c r="D463" t="s">
        <v>20</v>
      </c>
      <c r="E463">
        <v>252</v>
      </c>
    </row>
    <row r="464" spans="1:5" x14ac:dyDescent="0.2">
      <c r="A464" t="s">
        <v>14</v>
      </c>
      <c r="B464">
        <v>535</v>
      </c>
      <c r="D464" t="s">
        <v>20</v>
      </c>
      <c r="E464">
        <v>1280</v>
      </c>
    </row>
    <row r="465" spans="1:5" x14ac:dyDescent="0.2">
      <c r="A465" t="s">
        <v>20</v>
      </c>
      <c r="B465">
        <v>2105</v>
      </c>
      <c r="D465" t="s">
        <v>20</v>
      </c>
      <c r="E465">
        <v>157</v>
      </c>
    </row>
    <row r="466" spans="1:5" x14ac:dyDescent="0.2">
      <c r="A466" t="s">
        <v>20</v>
      </c>
      <c r="B466">
        <v>2436</v>
      </c>
      <c r="D466" t="s">
        <v>20</v>
      </c>
      <c r="E466">
        <v>194</v>
      </c>
    </row>
    <row r="467" spans="1:5" x14ac:dyDescent="0.2">
      <c r="A467" t="s">
        <v>20</v>
      </c>
      <c r="B467">
        <v>80</v>
      </c>
      <c r="D467" t="s">
        <v>20</v>
      </c>
      <c r="E467">
        <v>82</v>
      </c>
    </row>
    <row r="468" spans="1:5" x14ac:dyDescent="0.2">
      <c r="A468" t="s">
        <v>20</v>
      </c>
      <c r="B468">
        <v>42</v>
      </c>
      <c r="D468" t="s">
        <v>20</v>
      </c>
      <c r="E468">
        <v>4233</v>
      </c>
    </row>
    <row r="469" spans="1:5" x14ac:dyDescent="0.2">
      <c r="A469" t="s">
        <v>20</v>
      </c>
      <c r="B469">
        <v>139</v>
      </c>
      <c r="D469" t="s">
        <v>20</v>
      </c>
      <c r="E469">
        <v>1297</v>
      </c>
    </row>
    <row r="470" spans="1:5" x14ac:dyDescent="0.2">
      <c r="A470" t="s">
        <v>14</v>
      </c>
      <c r="B470">
        <v>16</v>
      </c>
      <c r="D470" t="s">
        <v>20</v>
      </c>
      <c r="E470">
        <v>165</v>
      </c>
    </row>
    <row r="471" spans="1:5" x14ac:dyDescent="0.2">
      <c r="A471" t="s">
        <v>20</v>
      </c>
      <c r="B471">
        <v>159</v>
      </c>
      <c r="D471" t="s">
        <v>20</v>
      </c>
      <c r="E471">
        <v>119</v>
      </c>
    </row>
    <row r="472" spans="1:5" x14ac:dyDescent="0.2">
      <c r="A472" t="s">
        <v>20</v>
      </c>
      <c r="B472">
        <v>381</v>
      </c>
      <c r="D472" t="s">
        <v>20</v>
      </c>
      <c r="E472">
        <v>1797</v>
      </c>
    </row>
    <row r="473" spans="1:5" x14ac:dyDescent="0.2">
      <c r="A473" t="s">
        <v>20</v>
      </c>
      <c r="B473">
        <v>194</v>
      </c>
      <c r="D473" t="s">
        <v>20</v>
      </c>
      <c r="E473">
        <v>261</v>
      </c>
    </row>
    <row r="474" spans="1:5" x14ac:dyDescent="0.2">
      <c r="A474" t="s">
        <v>14</v>
      </c>
      <c r="B474">
        <v>575</v>
      </c>
      <c r="D474" t="s">
        <v>20</v>
      </c>
      <c r="E474">
        <v>157</v>
      </c>
    </row>
    <row r="475" spans="1:5" x14ac:dyDescent="0.2">
      <c r="A475" t="s">
        <v>20</v>
      </c>
      <c r="B475">
        <v>106</v>
      </c>
      <c r="D475" t="s">
        <v>20</v>
      </c>
      <c r="E475">
        <v>3533</v>
      </c>
    </row>
    <row r="476" spans="1:5" x14ac:dyDescent="0.2">
      <c r="A476" t="s">
        <v>20</v>
      </c>
      <c r="B476">
        <v>142</v>
      </c>
      <c r="D476" t="s">
        <v>20</v>
      </c>
      <c r="E476">
        <v>155</v>
      </c>
    </row>
    <row r="477" spans="1:5" x14ac:dyDescent="0.2">
      <c r="A477" t="s">
        <v>20</v>
      </c>
      <c r="B477">
        <v>211</v>
      </c>
      <c r="D477" t="s">
        <v>20</v>
      </c>
      <c r="E477">
        <v>132</v>
      </c>
    </row>
    <row r="478" spans="1:5" x14ac:dyDescent="0.2">
      <c r="A478" t="s">
        <v>14</v>
      </c>
      <c r="B478">
        <v>1120</v>
      </c>
      <c r="D478" t="s">
        <v>20</v>
      </c>
      <c r="E478">
        <v>1354</v>
      </c>
    </row>
    <row r="479" spans="1:5" x14ac:dyDescent="0.2">
      <c r="A479" t="s">
        <v>14</v>
      </c>
      <c r="B479">
        <v>113</v>
      </c>
      <c r="D479" t="s">
        <v>20</v>
      </c>
      <c r="E479">
        <v>48</v>
      </c>
    </row>
    <row r="480" spans="1:5" x14ac:dyDescent="0.2">
      <c r="A480" t="s">
        <v>20</v>
      </c>
      <c r="B480">
        <v>2756</v>
      </c>
      <c r="D480" t="s">
        <v>20</v>
      </c>
      <c r="E480">
        <v>110</v>
      </c>
    </row>
    <row r="481" spans="1:5" x14ac:dyDescent="0.2">
      <c r="A481" t="s">
        <v>20</v>
      </c>
      <c r="B481">
        <v>173</v>
      </c>
      <c r="D481" t="s">
        <v>20</v>
      </c>
      <c r="E481">
        <v>172</v>
      </c>
    </row>
    <row r="482" spans="1:5" x14ac:dyDescent="0.2">
      <c r="A482" t="s">
        <v>20</v>
      </c>
      <c r="B482">
        <v>87</v>
      </c>
      <c r="D482" t="s">
        <v>20</v>
      </c>
      <c r="E482">
        <v>307</v>
      </c>
    </row>
    <row r="483" spans="1:5" x14ac:dyDescent="0.2">
      <c r="A483" t="s">
        <v>14</v>
      </c>
      <c r="B483">
        <v>1538</v>
      </c>
      <c r="D483" t="s">
        <v>20</v>
      </c>
      <c r="E483">
        <v>160</v>
      </c>
    </row>
    <row r="484" spans="1:5" x14ac:dyDescent="0.2">
      <c r="A484" t="s">
        <v>14</v>
      </c>
      <c r="B484">
        <v>9</v>
      </c>
      <c r="D484" t="s">
        <v>20</v>
      </c>
      <c r="E484">
        <v>1467</v>
      </c>
    </row>
    <row r="485" spans="1:5" x14ac:dyDescent="0.2">
      <c r="A485" t="s">
        <v>14</v>
      </c>
      <c r="B485">
        <v>554</v>
      </c>
      <c r="D485" t="s">
        <v>20</v>
      </c>
      <c r="E485">
        <v>2662</v>
      </c>
    </row>
    <row r="486" spans="1:5" x14ac:dyDescent="0.2">
      <c r="A486" t="s">
        <v>20</v>
      </c>
      <c r="B486">
        <v>1572</v>
      </c>
      <c r="D486" t="s">
        <v>20</v>
      </c>
      <c r="E486">
        <v>452</v>
      </c>
    </row>
    <row r="487" spans="1:5" x14ac:dyDescent="0.2">
      <c r="A487" t="s">
        <v>14</v>
      </c>
      <c r="B487">
        <v>648</v>
      </c>
      <c r="D487" t="s">
        <v>20</v>
      </c>
      <c r="E487">
        <v>158</v>
      </c>
    </row>
    <row r="488" spans="1:5" x14ac:dyDescent="0.2">
      <c r="A488" t="s">
        <v>14</v>
      </c>
      <c r="B488">
        <v>21</v>
      </c>
      <c r="D488" t="s">
        <v>20</v>
      </c>
      <c r="E488">
        <v>225</v>
      </c>
    </row>
    <row r="489" spans="1:5" x14ac:dyDescent="0.2">
      <c r="A489" t="s">
        <v>20</v>
      </c>
      <c r="B489">
        <v>2346</v>
      </c>
      <c r="D489" t="s">
        <v>20</v>
      </c>
      <c r="E489">
        <v>65</v>
      </c>
    </row>
    <row r="490" spans="1:5" x14ac:dyDescent="0.2">
      <c r="A490" t="s">
        <v>20</v>
      </c>
      <c r="B490">
        <v>115</v>
      </c>
      <c r="D490" t="s">
        <v>20</v>
      </c>
      <c r="E490">
        <v>163</v>
      </c>
    </row>
    <row r="491" spans="1:5" x14ac:dyDescent="0.2">
      <c r="A491" t="s">
        <v>20</v>
      </c>
      <c r="B491">
        <v>85</v>
      </c>
      <c r="D491" t="s">
        <v>20</v>
      </c>
      <c r="E491">
        <v>85</v>
      </c>
    </row>
    <row r="492" spans="1:5" x14ac:dyDescent="0.2">
      <c r="A492" t="s">
        <v>20</v>
      </c>
      <c r="B492">
        <v>144</v>
      </c>
      <c r="D492" t="s">
        <v>20</v>
      </c>
      <c r="E492">
        <v>217</v>
      </c>
    </row>
    <row r="493" spans="1:5" x14ac:dyDescent="0.2">
      <c r="A493" t="s">
        <v>20</v>
      </c>
      <c r="B493">
        <v>2443</v>
      </c>
      <c r="D493" t="s">
        <v>20</v>
      </c>
      <c r="E493">
        <v>150</v>
      </c>
    </row>
    <row r="494" spans="1:5" x14ac:dyDescent="0.2">
      <c r="A494" t="s">
        <v>74</v>
      </c>
      <c r="B494">
        <v>595</v>
      </c>
      <c r="D494" t="s">
        <v>20</v>
      </c>
      <c r="E494">
        <v>3272</v>
      </c>
    </row>
    <row r="495" spans="1:5" x14ac:dyDescent="0.2">
      <c r="A495" t="s">
        <v>20</v>
      </c>
      <c r="B495">
        <v>64</v>
      </c>
      <c r="D495" t="s">
        <v>20</v>
      </c>
      <c r="E495">
        <v>300</v>
      </c>
    </row>
    <row r="496" spans="1:5" x14ac:dyDescent="0.2">
      <c r="A496" t="s">
        <v>20</v>
      </c>
      <c r="B496">
        <v>268</v>
      </c>
      <c r="D496" t="s">
        <v>20</v>
      </c>
      <c r="E496">
        <v>126</v>
      </c>
    </row>
    <row r="497" spans="1:5" x14ac:dyDescent="0.2">
      <c r="A497" t="s">
        <v>20</v>
      </c>
      <c r="B497">
        <v>195</v>
      </c>
      <c r="D497" t="s">
        <v>20</v>
      </c>
      <c r="E497">
        <v>2320</v>
      </c>
    </row>
    <row r="498" spans="1:5" x14ac:dyDescent="0.2">
      <c r="A498" t="s">
        <v>14</v>
      </c>
      <c r="B498">
        <v>54</v>
      </c>
      <c r="D498" t="s">
        <v>20</v>
      </c>
      <c r="E498">
        <v>81</v>
      </c>
    </row>
    <row r="499" spans="1:5" x14ac:dyDescent="0.2">
      <c r="A499" t="s">
        <v>14</v>
      </c>
      <c r="B499">
        <v>120</v>
      </c>
      <c r="D499" t="s">
        <v>20</v>
      </c>
      <c r="E499">
        <v>1887</v>
      </c>
    </row>
    <row r="500" spans="1:5" x14ac:dyDescent="0.2">
      <c r="A500" t="s">
        <v>14</v>
      </c>
      <c r="B500">
        <v>579</v>
      </c>
      <c r="D500" t="s">
        <v>20</v>
      </c>
      <c r="E500">
        <v>4358</v>
      </c>
    </row>
    <row r="501" spans="1:5" x14ac:dyDescent="0.2">
      <c r="A501" t="s">
        <v>14</v>
      </c>
      <c r="B501">
        <v>2072</v>
      </c>
      <c r="D501" t="s">
        <v>20</v>
      </c>
      <c r="E501">
        <v>53</v>
      </c>
    </row>
    <row r="502" spans="1:5" x14ac:dyDescent="0.2">
      <c r="A502" t="s">
        <v>14</v>
      </c>
      <c r="B502">
        <v>0</v>
      </c>
      <c r="D502" t="s">
        <v>20</v>
      </c>
      <c r="E502">
        <v>2414</v>
      </c>
    </row>
    <row r="503" spans="1:5" x14ac:dyDescent="0.2">
      <c r="A503" t="s">
        <v>14</v>
      </c>
      <c r="B503">
        <v>1796</v>
      </c>
      <c r="D503" t="s">
        <v>20</v>
      </c>
      <c r="E503">
        <v>80</v>
      </c>
    </row>
    <row r="504" spans="1:5" x14ac:dyDescent="0.2">
      <c r="A504" t="s">
        <v>20</v>
      </c>
      <c r="B504">
        <v>186</v>
      </c>
      <c r="D504" t="s">
        <v>20</v>
      </c>
      <c r="E504">
        <v>193</v>
      </c>
    </row>
    <row r="505" spans="1:5" x14ac:dyDescent="0.2">
      <c r="A505" t="s">
        <v>20</v>
      </c>
      <c r="B505">
        <v>460</v>
      </c>
      <c r="D505" t="s">
        <v>20</v>
      </c>
      <c r="E505">
        <v>52</v>
      </c>
    </row>
    <row r="506" spans="1:5" x14ac:dyDescent="0.2">
      <c r="A506" t="s">
        <v>14</v>
      </c>
      <c r="B506">
        <v>62</v>
      </c>
      <c r="D506" t="s">
        <v>20</v>
      </c>
      <c r="E506">
        <v>290</v>
      </c>
    </row>
    <row r="507" spans="1:5" x14ac:dyDescent="0.2">
      <c r="A507" t="s">
        <v>14</v>
      </c>
      <c r="B507">
        <v>347</v>
      </c>
      <c r="D507" t="s">
        <v>20</v>
      </c>
      <c r="E507">
        <v>122</v>
      </c>
    </row>
    <row r="508" spans="1:5" x14ac:dyDescent="0.2">
      <c r="A508" t="s">
        <v>20</v>
      </c>
      <c r="B508">
        <v>2528</v>
      </c>
      <c r="D508" t="s">
        <v>20</v>
      </c>
      <c r="E508">
        <v>1470</v>
      </c>
    </row>
    <row r="509" spans="1:5" x14ac:dyDescent="0.2">
      <c r="A509" t="s">
        <v>14</v>
      </c>
      <c r="B509">
        <v>19</v>
      </c>
      <c r="D509" t="s">
        <v>20</v>
      </c>
      <c r="E509">
        <v>165</v>
      </c>
    </row>
    <row r="510" spans="1:5" x14ac:dyDescent="0.2">
      <c r="A510" t="s">
        <v>20</v>
      </c>
      <c r="B510">
        <v>3657</v>
      </c>
      <c r="D510" t="s">
        <v>20</v>
      </c>
      <c r="E510">
        <v>182</v>
      </c>
    </row>
    <row r="511" spans="1:5" x14ac:dyDescent="0.2">
      <c r="A511" t="s">
        <v>14</v>
      </c>
      <c r="B511">
        <v>1258</v>
      </c>
      <c r="D511" t="s">
        <v>20</v>
      </c>
      <c r="E511">
        <v>199</v>
      </c>
    </row>
    <row r="512" spans="1:5" x14ac:dyDescent="0.2">
      <c r="A512" t="s">
        <v>20</v>
      </c>
      <c r="B512">
        <v>131</v>
      </c>
      <c r="D512" t="s">
        <v>20</v>
      </c>
      <c r="E512">
        <v>56</v>
      </c>
    </row>
    <row r="513" spans="1:5" x14ac:dyDescent="0.2">
      <c r="A513" t="s">
        <v>14</v>
      </c>
      <c r="B513">
        <v>362</v>
      </c>
      <c r="D513" t="s">
        <v>20</v>
      </c>
      <c r="E513">
        <v>1460</v>
      </c>
    </row>
    <row r="514" spans="1:5" x14ac:dyDescent="0.2">
      <c r="A514" t="s">
        <v>20</v>
      </c>
      <c r="B514">
        <v>239</v>
      </c>
      <c r="D514" t="s">
        <v>20</v>
      </c>
      <c r="E514">
        <v>123</v>
      </c>
    </row>
    <row r="515" spans="1:5" x14ac:dyDescent="0.2">
      <c r="A515" t="s">
        <v>74</v>
      </c>
      <c r="B515">
        <v>35</v>
      </c>
      <c r="D515" t="s">
        <v>20</v>
      </c>
      <c r="E515">
        <v>159</v>
      </c>
    </row>
    <row r="516" spans="1:5" x14ac:dyDescent="0.2">
      <c r="A516" t="s">
        <v>74</v>
      </c>
      <c r="B516">
        <v>528</v>
      </c>
      <c r="D516" t="s">
        <v>20</v>
      </c>
      <c r="E516">
        <v>110</v>
      </c>
    </row>
    <row r="517" spans="1:5" x14ac:dyDescent="0.2">
      <c r="A517" t="s">
        <v>14</v>
      </c>
      <c r="B517">
        <v>133</v>
      </c>
      <c r="D517" t="s">
        <v>20</v>
      </c>
      <c r="E517">
        <v>236</v>
      </c>
    </row>
    <row r="518" spans="1:5" x14ac:dyDescent="0.2">
      <c r="A518" t="s">
        <v>14</v>
      </c>
      <c r="B518">
        <v>846</v>
      </c>
      <c r="D518" t="s">
        <v>20</v>
      </c>
      <c r="E518">
        <v>191</v>
      </c>
    </row>
    <row r="519" spans="1:5" x14ac:dyDescent="0.2">
      <c r="A519" t="s">
        <v>20</v>
      </c>
      <c r="B519">
        <v>78</v>
      </c>
      <c r="D519" t="s">
        <v>20</v>
      </c>
      <c r="E519">
        <v>3934</v>
      </c>
    </row>
    <row r="520" spans="1:5" x14ac:dyDescent="0.2">
      <c r="A520" t="s">
        <v>14</v>
      </c>
      <c r="B520">
        <v>10</v>
      </c>
      <c r="D520" t="s">
        <v>20</v>
      </c>
      <c r="E520">
        <v>80</v>
      </c>
    </row>
    <row r="521" spans="1:5" x14ac:dyDescent="0.2">
      <c r="A521" t="s">
        <v>20</v>
      </c>
      <c r="B521">
        <v>1773</v>
      </c>
      <c r="D521" t="s">
        <v>20</v>
      </c>
      <c r="E521">
        <v>462</v>
      </c>
    </row>
    <row r="522" spans="1:5" x14ac:dyDescent="0.2">
      <c r="A522" t="s">
        <v>20</v>
      </c>
      <c r="B522">
        <v>32</v>
      </c>
      <c r="D522" t="s">
        <v>20</v>
      </c>
      <c r="E522">
        <v>179</v>
      </c>
    </row>
    <row r="523" spans="1:5" x14ac:dyDescent="0.2">
      <c r="A523" t="s">
        <v>20</v>
      </c>
      <c r="B523">
        <v>369</v>
      </c>
      <c r="D523" t="s">
        <v>20</v>
      </c>
      <c r="E523">
        <v>1866</v>
      </c>
    </row>
    <row r="524" spans="1:5" x14ac:dyDescent="0.2">
      <c r="A524" t="s">
        <v>14</v>
      </c>
      <c r="B524">
        <v>191</v>
      </c>
      <c r="D524" t="s">
        <v>20</v>
      </c>
      <c r="E524">
        <v>156</v>
      </c>
    </row>
    <row r="525" spans="1:5" x14ac:dyDescent="0.2">
      <c r="A525" t="s">
        <v>20</v>
      </c>
      <c r="B525">
        <v>89</v>
      </c>
      <c r="D525" t="s">
        <v>20</v>
      </c>
      <c r="E525">
        <v>255</v>
      </c>
    </row>
    <row r="526" spans="1:5" x14ac:dyDescent="0.2">
      <c r="A526" t="s">
        <v>14</v>
      </c>
      <c r="B526">
        <v>1979</v>
      </c>
      <c r="D526" t="s">
        <v>20</v>
      </c>
      <c r="E526">
        <v>2261</v>
      </c>
    </row>
    <row r="527" spans="1:5" x14ac:dyDescent="0.2">
      <c r="A527" t="s">
        <v>14</v>
      </c>
      <c r="B527">
        <v>63</v>
      </c>
      <c r="D527" t="s">
        <v>20</v>
      </c>
      <c r="E527">
        <v>40</v>
      </c>
    </row>
    <row r="528" spans="1:5" x14ac:dyDescent="0.2">
      <c r="A528" t="s">
        <v>20</v>
      </c>
      <c r="B528">
        <v>147</v>
      </c>
      <c r="D528" t="s">
        <v>20</v>
      </c>
      <c r="E528">
        <v>2289</v>
      </c>
    </row>
    <row r="529" spans="1:5" x14ac:dyDescent="0.2">
      <c r="A529" t="s">
        <v>14</v>
      </c>
      <c r="B529">
        <v>6080</v>
      </c>
      <c r="D529" t="s">
        <v>20</v>
      </c>
      <c r="E529">
        <v>65</v>
      </c>
    </row>
    <row r="530" spans="1:5" x14ac:dyDescent="0.2">
      <c r="A530" t="s">
        <v>14</v>
      </c>
      <c r="B530">
        <v>80</v>
      </c>
      <c r="D530" t="s">
        <v>20</v>
      </c>
      <c r="E530">
        <v>3777</v>
      </c>
    </row>
    <row r="531" spans="1:5" x14ac:dyDescent="0.2">
      <c r="A531" t="s">
        <v>14</v>
      </c>
      <c r="B531">
        <v>9</v>
      </c>
      <c r="D531" t="s">
        <v>20</v>
      </c>
      <c r="E531">
        <v>184</v>
      </c>
    </row>
    <row r="532" spans="1:5" x14ac:dyDescent="0.2">
      <c r="A532" t="s">
        <v>14</v>
      </c>
      <c r="B532">
        <v>1784</v>
      </c>
      <c r="D532" t="s">
        <v>20</v>
      </c>
      <c r="E532">
        <v>85</v>
      </c>
    </row>
    <row r="533" spans="1:5" x14ac:dyDescent="0.2">
      <c r="A533" t="s">
        <v>47</v>
      </c>
      <c r="B533">
        <v>3640</v>
      </c>
      <c r="D533" t="s">
        <v>20</v>
      </c>
      <c r="E533">
        <v>144</v>
      </c>
    </row>
    <row r="534" spans="1:5" x14ac:dyDescent="0.2">
      <c r="A534" t="s">
        <v>20</v>
      </c>
      <c r="B534">
        <v>126</v>
      </c>
      <c r="D534" t="s">
        <v>20</v>
      </c>
      <c r="E534">
        <v>1902</v>
      </c>
    </row>
    <row r="535" spans="1:5" x14ac:dyDescent="0.2">
      <c r="A535" t="s">
        <v>20</v>
      </c>
      <c r="B535">
        <v>2218</v>
      </c>
      <c r="D535" t="s">
        <v>20</v>
      </c>
      <c r="E535">
        <v>105</v>
      </c>
    </row>
    <row r="536" spans="1:5" x14ac:dyDescent="0.2">
      <c r="A536" t="s">
        <v>14</v>
      </c>
      <c r="B536">
        <v>243</v>
      </c>
      <c r="D536" t="s">
        <v>20</v>
      </c>
      <c r="E536">
        <v>132</v>
      </c>
    </row>
    <row r="537" spans="1:5" x14ac:dyDescent="0.2">
      <c r="A537" t="s">
        <v>20</v>
      </c>
      <c r="B537">
        <v>202</v>
      </c>
      <c r="D537" t="s">
        <v>20</v>
      </c>
      <c r="E537">
        <v>96</v>
      </c>
    </row>
    <row r="538" spans="1:5" x14ac:dyDescent="0.2">
      <c r="A538" t="s">
        <v>20</v>
      </c>
      <c r="B538">
        <v>140</v>
      </c>
      <c r="D538" t="s">
        <v>20</v>
      </c>
      <c r="E538">
        <v>114</v>
      </c>
    </row>
    <row r="539" spans="1:5" x14ac:dyDescent="0.2">
      <c r="A539" t="s">
        <v>20</v>
      </c>
      <c r="B539">
        <v>1052</v>
      </c>
      <c r="D539" t="s">
        <v>20</v>
      </c>
      <c r="E539">
        <v>203</v>
      </c>
    </row>
    <row r="540" spans="1:5" x14ac:dyDescent="0.2">
      <c r="A540" t="s">
        <v>14</v>
      </c>
      <c r="B540">
        <v>1296</v>
      </c>
      <c r="D540" t="s">
        <v>20</v>
      </c>
      <c r="E540">
        <v>1559</v>
      </c>
    </row>
    <row r="541" spans="1:5" x14ac:dyDescent="0.2">
      <c r="A541" t="s">
        <v>14</v>
      </c>
      <c r="B541">
        <v>77</v>
      </c>
      <c r="D541" t="s">
        <v>20</v>
      </c>
      <c r="E541">
        <v>1548</v>
      </c>
    </row>
    <row r="542" spans="1:5" x14ac:dyDescent="0.2">
      <c r="A542" t="s">
        <v>20</v>
      </c>
      <c r="B542">
        <v>247</v>
      </c>
      <c r="D542" t="s">
        <v>20</v>
      </c>
      <c r="E542">
        <v>80</v>
      </c>
    </row>
    <row r="543" spans="1:5" x14ac:dyDescent="0.2">
      <c r="A543" t="s">
        <v>14</v>
      </c>
      <c r="B543">
        <v>395</v>
      </c>
      <c r="D543" t="s">
        <v>20</v>
      </c>
      <c r="E543">
        <v>131</v>
      </c>
    </row>
    <row r="544" spans="1:5" x14ac:dyDescent="0.2">
      <c r="A544" t="s">
        <v>14</v>
      </c>
      <c r="B544">
        <v>49</v>
      </c>
      <c r="D544" t="s">
        <v>20</v>
      </c>
      <c r="E544">
        <v>112</v>
      </c>
    </row>
    <row r="545" spans="1:5" x14ac:dyDescent="0.2">
      <c r="A545" t="s">
        <v>14</v>
      </c>
      <c r="B545">
        <v>180</v>
      </c>
      <c r="D545" t="s">
        <v>20</v>
      </c>
      <c r="E545">
        <v>155</v>
      </c>
    </row>
    <row r="546" spans="1:5" x14ac:dyDescent="0.2">
      <c r="A546" t="s">
        <v>20</v>
      </c>
      <c r="B546">
        <v>84</v>
      </c>
      <c r="D546" t="s">
        <v>20</v>
      </c>
      <c r="E546">
        <v>266</v>
      </c>
    </row>
    <row r="547" spans="1:5" x14ac:dyDescent="0.2">
      <c r="A547" t="s">
        <v>14</v>
      </c>
      <c r="B547">
        <v>2690</v>
      </c>
      <c r="D547" t="s">
        <v>20</v>
      </c>
      <c r="E547">
        <v>155</v>
      </c>
    </row>
    <row r="548" spans="1:5" x14ac:dyDescent="0.2">
      <c r="A548" t="s">
        <v>20</v>
      </c>
      <c r="B548">
        <v>88</v>
      </c>
      <c r="D548" t="s">
        <v>20</v>
      </c>
      <c r="E548">
        <v>207</v>
      </c>
    </row>
    <row r="549" spans="1:5" x14ac:dyDescent="0.2">
      <c r="A549" t="s">
        <v>20</v>
      </c>
      <c r="B549">
        <v>156</v>
      </c>
      <c r="D549" t="s">
        <v>20</v>
      </c>
      <c r="E549">
        <v>245</v>
      </c>
    </row>
    <row r="550" spans="1:5" x14ac:dyDescent="0.2">
      <c r="A550" t="s">
        <v>20</v>
      </c>
      <c r="B550">
        <v>2985</v>
      </c>
      <c r="D550" t="s">
        <v>20</v>
      </c>
      <c r="E550">
        <v>1573</v>
      </c>
    </row>
    <row r="551" spans="1:5" x14ac:dyDescent="0.2">
      <c r="A551" t="s">
        <v>20</v>
      </c>
      <c r="B551">
        <v>762</v>
      </c>
      <c r="D551" t="s">
        <v>20</v>
      </c>
      <c r="E551">
        <v>114</v>
      </c>
    </row>
    <row r="552" spans="1:5" x14ac:dyDescent="0.2">
      <c r="A552" t="s">
        <v>74</v>
      </c>
      <c r="B552">
        <v>1</v>
      </c>
      <c r="D552" t="s">
        <v>20</v>
      </c>
      <c r="E552">
        <v>93</v>
      </c>
    </row>
    <row r="553" spans="1:5" x14ac:dyDescent="0.2">
      <c r="A553" t="s">
        <v>14</v>
      </c>
      <c r="B553">
        <v>2779</v>
      </c>
      <c r="D553" t="s">
        <v>20</v>
      </c>
      <c r="E553">
        <v>1681</v>
      </c>
    </row>
    <row r="554" spans="1:5" x14ac:dyDescent="0.2">
      <c r="A554" t="s">
        <v>14</v>
      </c>
      <c r="B554">
        <v>92</v>
      </c>
      <c r="D554" t="s">
        <v>20</v>
      </c>
      <c r="E554">
        <v>32</v>
      </c>
    </row>
    <row r="555" spans="1:5" x14ac:dyDescent="0.2">
      <c r="A555" t="s">
        <v>14</v>
      </c>
      <c r="B555">
        <v>1028</v>
      </c>
      <c r="D555" t="s">
        <v>20</v>
      </c>
      <c r="E555">
        <v>135</v>
      </c>
    </row>
    <row r="556" spans="1:5" x14ac:dyDescent="0.2">
      <c r="A556" t="s">
        <v>20</v>
      </c>
      <c r="B556">
        <v>554</v>
      </c>
      <c r="D556" t="s">
        <v>20</v>
      </c>
      <c r="E556">
        <v>140</v>
      </c>
    </row>
    <row r="557" spans="1:5" x14ac:dyDescent="0.2">
      <c r="A557" t="s">
        <v>20</v>
      </c>
      <c r="B557">
        <v>135</v>
      </c>
      <c r="D557" t="s">
        <v>20</v>
      </c>
      <c r="E557">
        <v>92</v>
      </c>
    </row>
    <row r="558" spans="1:5" x14ac:dyDescent="0.2">
      <c r="A558" t="s">
        <v>20</v>
      </c>
      <c r="B558">
        <v>122</v>
      </c>
      <c r="D558" t="s">
        <v>20</v>
      </c>
      <c r="E558">
        <v>1015</v>
      </c>
    </row>
    <row r="559" spans="1:5" x14ac:dyDescent="0.2">
      <c r="A559" t="s">
        <v>20</v>
      </c>
      <c r="B559">
        <v>221</v>
      </c>
      <c r="D559" t="s">
        <v>20</v>
      </c>
      <c r="E559">
        <v>323</v>
      </c>
    </row>
    <row r="560" spans="1:5" x14ac:dyDescent="0.2">
      <c r="A560" t="s">
        <v>20</v>
      </c>
      <c r="B560">
        <v>126</v>
      </c>
      <c r="D560" t="s">
        <v>20</v>
      </c>
      <c r="E560">
        <v>2326</v>
      </c>
    </row>
    <row r="561" spans="1:5" x14ac:dyDescent="0.2">
      <c r="A561" t="s">
        <v>20</v>
      </c>
      <c r="B561">
        <v>1022</v>
      </c>
      <c r="D561" t="s">
        <v>20</v>
      </c>
      <c r="E561">
        <v>381</v>
      </c>
    </row>
    <row r="562" spans="1:5" x14ac:dyDescent="0.2">
      <c r="A562" t="s">
        <v>20</v>
      </c>
      <c r="B562">
        <v>3177</v>
      </c>
      <c r="D562" t="s">
        <v>20</v>
      </c>
      <c r="E562">
        <v>480</v>
      </c>
    </row>
    <row r="563" spans="1:5" x14ac:dyDescent="0.2">
      <c r="A563" t="s">
        <v>20</v>
      </c>
      <c r="B563">
        <v>198</v>
      </c>
      <c r="D563" t="s">
        <v>20</v>
      </c>
      <c r="E563">
        <v>226</v>
      </c>
    </row>
    <row r="564" spans="1:5" x14ac:dyDescent="0.2">
      <c r="A564" t="s">
        <v>14</v>
      </c>
      <c r="B564">
        <v>26</v>
      </c>
      <c r="D564" t="s">
        <v>20</v>
      </c>
      <c r="E564">
        <v>241</v>
      </c>
    </row>
    <row r="565" spans="1:5" x14ac:dyDescent="0.2">
      <c r="A565" t="s">
        <v>20</v>
      </c>
      <c r="B565">
        <v>85</v>
      </c>
      <c r="D565" t="s">
        <v>20</v>
      </c>
      <c r="E565">
        <v>132</v>
      </c>
    </row>
    <row r="566" spans="1:5" x14ac:dyDescent="0.2">
      <c r="A566" t="s">
        <v>14</v>
      </c>
      <c r="B566">
        <v>1790</v>
      </c>
      <c r="D566" t="s">
        <v>20</v>
      </c>
      <c r="E566">
        <v>2043</v>
      </c>
    </row>
    <row r="567" spans="1:5" x14ac:dyDescent="0.2">
      <c r="A567" t="s">
        <v>20</v>
      </c>
      <c r="B567">
        <v>3596</v>
      </c>
    </row>
    <row r="568" spans="1:5" x14ac:dyDescent="0.2">
      <c r="A568" t="s">
        <v>14</v>
      </c>
      <c r="B568">
        <v>37</v>
      </c>
    </row>
    <row r="569" spans="1:5" x14ac:dyDescent="0.2">
      <c r="A569" t="s">
        <v>20</v>
      </c>
      <c r="B569">
        <v>244</v>
      </c>
      <c r="D569" t="s">
        <v>2106</v>
      </c>
      <c r="E569" s="5">
        <f>AVERAGE(E2:E566)</f>
        <v>851.14690265486729</v>
      </c>
    </row>
    <row r="570" spans="1:5" x14ac:dyDescent="0.2">
      <c r="A570" t="s">
        <v>20</v>
      </c>
      <c r="B570">
        <v>5180</v>
      </c>
      <c r="D570" t="s">
        <v>2107</v>
      </c>
      <c r="E570" s="5">
        <f>MEDIAN(E2:E566)</f>
        <v>201</v>
      </c>
    </row>
    <row r="571" spans="1:5" x14ac:dyDescent="0.2">
      <c r="A571" t="s">
        <v>20</v>
      </c>
      <c r="B571">
        <v>589</v>
      </c>
      <c r="D571" t="s">
        <v>2108</v>
      </c>
      <c r="E571" s="5">
        <f>MIN(E2:E566)</f>
        <v>16</v>
      </c>
    </row>
    <row r="572" spans="1:5" x14ac:dyDescent="0.2">
      <c r="A572" t="s">
        <v>20</v>
      </c>
      <c r="B572">
        <v>2725</v>
      </c>
      <c r="D572" t="s">
        <v>2109</v>
      </c>
      <c r="E572" s="5">
        <f>MAX(E2:E566)</f>
        <v>7295</v>
      </c>
    </row>
    <row r="573" spans="1:5" x14ac:dyDescent="0.2">
      <c r="A573" t="s">
        <v>14</v>
      </c>
      <c r="B573">
        <v>35</v>
      </c>
      <c r="D573" t="s">
        <v>2110</v>
      </c>
      <c r="E573" s="5">
        <f>_xlfn.VAR.P(E2:E566)</f>
        <v>1603373.7324019109</v>
      </c>
    </row>
    <row r="574" spans="1:5" x14ac:dyDescent="0.2">
      <c r="A574" t="s">
        <v>74</v>
      </c>
      <c r="B574">
        <v>94</v>
      </c>
      <c r="D574" t="s">
        <v>2111</v>
      </c>
      <c r="E574" s="5">
        <f>STDEV(E2:E566)</f>
        <v>1267.366006183523</v>
      </c>
    </row>
    <row r="575" spans="1:5" x14ac:dyDescent="0.2">
      <c r="A575" t="s">
        <v>20</v>
      </c>
      <c r="B575">
        <v>300</v>
      </c>
    </row>
    <row r="576" spans="1:5" x14ac:dyDescent="0.2">
      <c r="A576" t="s">
        <v>20</v>
      </c>
      <c r="B576">
        <v>144</v>
      </c>
    </row>
    <row r="577" spans="1:2" x14ac:dyDescent="0.2">
      <c r="A577" t="s">
        <v>14</v>
      </c>
      <c r="B577">
        <v>558</v>
      </c>
    </row>
    <row r="578" spans="1:2" x14ac:dyDescent="0.2">
      <c r="A578" t="s">
        <v>14</v>
      </c>
      <c r="B578">
        <v>64</v>
      </c>
    </row>
    <row r="579" spans="1:2" x14ac:dyDescent="0.2">
      <c r="A579" t="s">
        <v>74</v>
      </c>
      <c r="B579">
        <v>37</v>
      </c>
    </row>
    <row r="580" spans="1:2" x14ac:dyDescent="0.2">
      <c r="A580" t="s">
        <v>14</v>
      </c>
      <c r="B580">
        <v>245</v>
      </c>
    </row>
    <row r="581" spans="1:2" x14ac:dyDescent="0.2">
      <c r="A581" t="s">
        <v>20</v>
      </c>
      <c r="B581">
        <v>87</v>
      </c>
    </row>
    <row r="582" spans="1:2" x14ac:dyDescent="0.2">
      <c r="A582" t="s">
        <v>20</v>
      </c>
      <c r="B582">
        <v>3116</v>
      </c>
    </row>
    <row r="583" spans="1:2" x14ac:dyDescent="0.2">
      <c r="A583" t="s">
        <v>14</v>
      </c>
      <c r="B583">
        <v>71</v>
      </c>
    </row>
    <row r="584" spans="1:2" x14ac:dyDescent="0.2">
      <c r="A584" t="s">
        <v>14</v>
      </c>
      <c r="B584">
        <v>42</v>
      </c>
    </row>
    <row r="585" spans="1:2" x14ac:dyDescent="0.2">
      <c r="A585" t="s">
        <v>20</v>
      </c>
      <c r="B585">
        <v>909</v>
      </c>
    </row>
    <row r="586" spans="1:2" x14ac:dyDescent="0.2">
      <c r="A586" t="s">
        <v>20</v>
      </c>
      <c r="B586">
        <v>1613</v>
      </c>
    </row>
    <row r="587" spans="1:2" x14ac:dyDescent="0.2">
      <c r="A587" t="s">
        <v>20</v>
      </c>
      <c r="B587">
        <v>136</v>
      </c>
    </row>
    <row r="588" spans="1:2" x14ac:dyDescent="0.2">
      <c r="A588" t="s">
        <v>20</v>
      </c>
      <c r="B588">
        <v>130</v>
      </c>
    </row>
    <row r="589" spans="1:2" x14ac:dyDescent="0.2">
      <c r="A589" t="s">
        <v>14</v>
      </c>
      <c r="B589">
        <v>156</v>
      </c>
    </row>
    <row r="590" spans="1:2" x14ac:dyDescent="0.2">
      <c r="A590" t="s">
        <v>14</v>
      </c>
      <c r="B590">
        <v>1368</v>
      </c>
    </row>
    <row r="591" spans="1:2" x14ac:dyDescent="0.2">
      <c r="A591" t="s">
        <v>14</v>
      </c>
      <c r="B591">
        <v>102</v>
      </c>
    </row>
    <row r="592" spans="1:2" x14ac:dyDescent="0.2">
      <c r="A592" t="s">
        <v>14</v>
      </c>
      <c r="B592">
        <v>86</v>
      </c>
    </row>
    <row r="593" spans="1:2" x14ac:dyDescent="0.2">
      <c r="A593" t="s">
        <v>20</v>
      </c>
      <c r="B593">
        <v>102</v>
      </c>
    </row>
    <row r="594" spans="1:2" x14ac:dyDescent="0.2">
      <c r="A594" t="s">
        <v>14</v>
      </c>
      <c r="B594">
        <v>253</v>
      </c>
    </row>
    <row r="595" spans="1:2" x14ac:dyDescent="0.2">
      <c r="A595" t="s">
        <v>20</v>
      </c>
      <c r="B595">
        <v>4006</v>
      </c>
    </row>
    <row r="596" spans="1:2" x14ac:dyDescent="0.2">
      <c r="A596" t="s">
        <v>14</v>
      </c>
      <c r="B596">
        <v>157</v>
      </c>
    </row>
    <row r="597" spans="1:2" x14ac:dyDescent="0.2">
      <c r="A597" t="s">
        <v>20</v>
      </c>
      <c r="B597">
        <v>1629</v>
      </c>
    </row>
    <row r="598" spans="1:2" x14ac:dyDescent="0.2">
      <c r="A598" t="s">
        <v>14</v>
      </c>
      <c r="B598">
        <v>183</v>
      </c>
    </row>
    <row r="599" spans="1:2" x14ac:dyDescent="0.2">
      <c r="A599" t="s">
        <v>20</v>
      </c>
      <c r="B599">
        <v>2188</v>
      </c>
    </row>
    <row r="600" spans="1:2" x14ac:dyDescent="0.2">
      <c r="A600" t="s">
        <v>20</v>
      </c>
      <c r="B600">
        <v>2409</v>
      </c>
    </row>
    <row r="601" spans="1:2" x14ac:dyDescent="0.2">
      <c r="A601" t="s">
        <v>14</v>
      </c>
      <c r="B601">
        <v>82</v>
      </c>
    </row>
    <row r="602" spans="1:2" x14ac:dyDescent="0.2">
      <c r="A602" t="s">
        <v>14</v>
      </c>
      <c r="B602">
        <v>1</v>
      </c>
    </row>
    <row r="603" spans="1:2" x14ac:dyDescent="0.2">
      <c r="A603" t="s">
        <v>20</v>
      </c>
      <c r="B603">
        <v>194</v>
      </c>
    </row>
    <row r="604" spans="1:2" x14ac:dyDescent="0.2">
      <c r="A604" t="s">
        <v>20</v>
      </c>
      <c r="B604">
        <v>1140</v>
      </c>
    </row>
    <row r="605" spans="1:2" x14ac:dyDescent="0.2">
      <c r="A605" t="s">
        <v>20</v>
      </c>
      <c r="B605">
        <v>102</v>
      </c>
    </row>
    <row r="606" spans="1:2" x14ac:dyDescent="0.2">
      <c r="A606" t="s">
        <v>20</v>
      </c>
      <c r="B606">
        <v>2857</v>
      </c>
    </row>
    <row r="607" spans="1:2" x14ac:dyDescent="0.2">
      <c r="A607" t="s">
        <v>20</v>
      </c>
      <c r="B607">
        <v>107</v>
      </c>
    </row>
    <row r="608" spans="1:2" x14ac:dyDescent="0.2">
      <c r="A608" t="s">
        <v>20</v>
      </c>
      <c r="B608">
        <v>160</v>
      </c>
    </row>
    <row r="609" spans="1:2" x14ac:dyDescent="0.2">
      <c r="A609" t="s">
        <v>20</v>
      </c>
      <c r="B609">
        <v>2230</v>
      </c>
    </row>
    <row r="610" spans="1:2" x14ac:dyDescent="0.2">
      <c r="A610" t="s">
        <v>20</v>
      </c>
      <c r="B610">
        <v>316</v>
      </c>
    </row>
    <row r="611" spans="1:2" x14ac:dyDescent="0.2">
      <c r="A611" t="s">
        <v>20</v>
      </c>
      <c r="B611">
        <v>117</v>
      </c>
    </row>
    <row r="612" spans="1:2" x14ac:dyDescent="0.2">
      <c r="A612" t="s">
        <v>20</v>
      </c>
      <c r="B612">
        <v>6406</v>
      </c>
    </row>
    <row r="613" spans="1:2" x14ac:dyDescent="0.2">
      <c r="A613" t="s">
        <v>74</v>
      </c>
      <c r="B613">
        <v>15</v>
      </c>
    </row>
    <row r="614" spans="1:2" x14ac:dyDescent="0.2">
      <c r="A614" t="s">
        <v>20</v>
      </c>
      <c r="B614">
        <v>192</v>
      </c>
    </row>
    <row r="615" spans="1:2" x14ac:dyDescent="0.2">
      <c r="A615" t="s">
        <v>20</v>
      </c>
      <c r="B615">
        <v>26</v>
      </c>
    </row>
    <row r="616" spans="1:2" x14ac:dyDescent="0.2">
      <c r="A616" t="s">
        <v>20</v>
      </c>
      <c r="B616">
        <v>723</v>
      </c>
    </row>
    <row r="617" spans="1:2" x14ac:dyDescent="0.2">
      <c r="A617" t="s">
        <v>20</v>
      </c>
      <c r="B617">
        <v>170</v>
      </c>
    </row>
    <row r="618" spans="1:2" x14ac:dyDescent="0.2">
      <c r="A618" t="s">
        <v>20</v>
      </c>
      <c r="B618">
        <v>238</v>
      </c>
    </row>
    <row r="619" spans="1:2" x14ac:dyDescent="0.2">
      <c r="A619" t="s">
        <v>20</v>
      </c>
      <c r="B619">
        <v>55</v>
      </c>
    </row>
    <row r="620" spans="1:2" x14ac:dyDescent="0.2">
      <c r="A620" t="s">
        <v>14</v>
      </c>
      <c r="B620">
        <v>1198</v>
      </c>
    </row>
    <row r="621" spans="1:2" x14ac:dyDescent="0.2">
      <c r="A621" t="s">
        <v>14</v>
      </c>
      <c r="B621">
        <v>648</v>
      </c>
    </row>
    <row r="622" spans="1:2" x14ac:dyDescent="0.2">
      <c r="A622" t="s">
        <v>20</v>
      </c>
      <c r="B622">
        <v>128</v>
      </c>
    </row>
    <row r="623" spans="1:2" x14ac:dyDescent="0.2">
      <c r="A623" t="s">
        <v>20</v>
      </c>
      <c r="B623">
        <v>2144</v>
      </c>
    </row>
    <row r="624" spans="1:2" x14ac:dyDescent="0.2">
      <c r="A624" t="s">
        <v>14</v>
      </c>
      <c r="B624">
        <v>64</v>
      </c>
    </row>
    <row r="625" spans="1:2" x14ac:dyDescent="0.2">
      <c r="A625" t="s">
        <v>20</v>
      </c>
      <c r="B625">
        <v>2693</v>
      </c>
    </row>
    <row r="626" spans="1:2" x14ac:dyDescent="0.2">
      <c r="A626" t="s">
        <v>20</v>
      </c>
      <c r="B626">
        <v>432</v>
      </c>
    </row>
    <row r="627" spans="1:2" x14ac:dyDescent="0.2">
      <c r="A627" t="s">
        <v>14</v>
      </c>
      <c r="B627">
        <v>62</v>
      </c>
    </row>
    <row r="628" spans="1:2" x14ac:dyDescent="0.2">
      <c r="A628" t="s">
        <v>20</v>
      </c>
      <c r="B628">
        <v>189</v>
      </c>
    </row>
    <row r="629" spans="1:2" x14ac:dyDescent="0.2">
      <c r="A629" t="s">
        <v>20</v>
      </c>
      <c r="B629">
        <v>154</v>
      </c>
    </row>
    <row r="630" spans="1:2" x14ac:dyDescent="0.2">
      <c r="A630" t="s">
        <v>20</v>
      </c>
      <c r="B630">
        <v>96</v>
      </c>
    </row>
    <row r="631" spans="1:2" x14ac:dyDescent="0.2">
      <c r="A631" t="s">
        <v>14</v>
      </c>
      <c r="B631">
        <v>750</v>
      </c>
    </row>
    <row r="632" spans="1:2" x14ac:dyDescent="0.2">
      <c r="A632" t="s">
        <v>74</v>
      </c>
      <c r="B632">
        <v>87</v>
      </c>
    </row>
    <row r="633" spans="1:2" x14ac:dyDescent="0.2">
      <c r="A633" t="s">
        <v>20</v>
      </c>
      <c r="B633">
        <v>3063</v>
      </c>
    </row>
    <row r="634" spans="1:2" x14ac:dyDescent="0.2">
      <c r="A634" t="s">
        <v>47</v>
      </c>
      <c r="B634">
        <v>278</v>
      </c>
    </row>
    <row r="635" spans="1:2" x14ac:dyDescent="0.2">
      <c r="A635" t="s">
        <v>14</v>
      </c>
      <c r="B635">
        <v>105</v>
      </c>
    </row>
    <row r="636" spans="1:2" x14ac:dyDescent="0.2">
      <c r="A636" t="s">
        <v>74</v>
      </c>
      <c r="B636">
        <v>1658</v>
      </c>
    </row>
    <row r="637" spans="1:2" x14ac:dyDescent="0.2">
      <c r="A637" t="s">
        <v>20</v>
      </c>
      <c r="B637">
        <v>2266</v>
      </c>
    </row>
    <row r="638" spans="1:2" x14ac:dyDescent="0.2">
      <c r="A638" t="s">
        <v>14</v>
      </c>
      <c r="B638">
        <v>2604</v>
      </c>
    </row>
    <row r="639" spans="1:2" x14ac:dyDescent="0.2">
      <c r="A639" t="s">
        <v>14</v>
      </c>
      <c r="B639">
        <v>65</v>
      </c>
    </row>
    <row r="640" spans="1:2" x14ac:dyDescent="0.2">
      <c r="A640" t="s">
        <v>14</v>
      </c>
      <c r="B640">
        <v>94</v>
      </c>
    </row>
    <row r="641" spans="1:2" x14ac:dyDescent="0.2">
      <c r="A641" t="s">
        <v>47</v>
      </c>
      <c r="B641">
        <v>45</v>
      </c>
    </row>
    <row r="642" spans="1:2" x14ac:dyDescent="0.2">
      <c r="A642" t="s">
        <v>14</v>
      </c>
      <c r="B642">
        <v>257</v>
      </c>
    </row>
    <row r="643" spans="1:2" x14ac:dyDescent="0.2">
      <c r="A643" t="s">
        <v>20</v>
      </c>
      <c r="B643">
        <v>194</v>
      </c>
    </row>
    <row r="644" spans="1:2" x14ac:dyDescent="0.2">
      <c r="A644" t="s">
        <v>20</v>
      </c>
      <c r="B644">
        <v>129</v>
      </c>
    </row>
    <row r="645" spans="1:2" x14ac:dyDescent="0.2">
      <c r="A645" t="s">
        <v>20</v>
      </c>
      <c r="B645">
        <v>375</v>
      </c>
    </row>
    <row r="646" spans="1:2" x14ac:dyDescent="0.2">
      <c r="A646" t="s">
        <v>14</v>
      </c>
      <c r="B646">
        <v>2928</v>
      </c>
    </row>
    <row r="647" spans="1:2" x14ac:dyDescent="0.2">
      <c r="A647" t="s">
        <v>14</v>
      </c>
      <c r="B647">
        <v>4697</v>
      </c>
    </row>
    <row r="648" spans="1:2" x14ac:dyDescent="0.2">
      <c r="A648" t="s">
        <v>14</v>
      </c>
      <c r="B648">
        <v>2915</v>
      </c>
    </row>
    <row r="649" spans="1:2" x14ac:dyDescent="0.2">
      <c r="A649" t="s">
        <v>14</v>
      </c>
      <c r="B649">
        <v>18</v>
      </c>
    </row>
    <row r="650" spans="1:2" x14ac:dyDescent="0.2">
      <c r="A650" t="s">
        <v>74</v>
      </c>
      <c r="B650">
        <v>723</v>
      </c>
    </row>
    <row r="651" spans="1:2" x14ac:dyDescent="0.2">
      <c r="A651" t="s">
        <v>14</v>
      </c>
      <c r="B651">
        <v>602</v>
      </c>
    </row>
    <row r="652" spans="1:2" x14ac:dyDescent="0.2">
      <c r="A652" t="s">
        <v>14</v>
      </c>
      <c r="B652">
        <v>1</v>
      </c>
    </row>
    <row r="653" spans="1:2" x14ac:dyDescent="0.2">
      <c r="A653" t="s">
        <v>14</v>
      </c>
      <c r="B653">
        <v>3868</v>
      </c>
    </row>
    <row r="654" spans="1:2" x14ac:dyDescent="0.2">
      <c r="A654" t="s">
        <v>20</v>
      </c>
      <c r="B654">
        <v>409</v>
      </c>
    </row>
    <row r="655" spans="1:2" x14ac:dyDescent="0.2">
      <c r="A655" t="s">
        <v>20</v>
      </c>
      <c r="B655">
        <v>234</v>
      </c>
    </row>
    <row r="656" spans="1:2" x14ac:dyDescent="0.2">
      <c r="A656" t="s">
        <v>20</v>
      </c>
      <c r="B656">
        <v>3016</v>
      </c>
    </row>
    <row r="657" spans="1:2" x14ac:dyDescent="0.2">
      <c r="A657" t="s">
        <v>20</v>
      </c>
      <c r="B657">
        <v>264</v>
      </c>
    </row>
    <row r="658" spans="1:2" x14ac:dyDescent="0.2">
      <c r="A658" t="s">
        <v>14</v>
      </c>
      <c r="B658">
        <v>504</v>
      </c>
    </row>
    <row r="659" spans="1:2" x14ac:dyDescent="0.2">
      <c r="A659" t="s">
        <v>14</v>
      </c>
      <c r="B659">
        <v>14</v>
      </c>
    </row>
    <row r="660" spans="1:2" x14ac:dyDescent="0.2">
      <c r="A660" t="s">
        <v>74</v>
      </c>
      <c r="B660">
        <v>390</v>
      </c>
    </row>
    <row r="661" spans="1:2" x14ac:dyDescent="0.2">
      <c r="A661" t="s">
        <v>14</v>
      </c>
      <c r="B661">
        <v>750</v>
      </c>
    </row>
    <row r="662" spans="1:2" x14ac:dyDescent="0.2">
      <c r="A662" t="s">
        <v>14</v>
      </c>
      <c r="B662">
        <v>77</v>
      </c>
    </row>
    <row r="663" spans="1:2" x14ac:dyDescent="0.2">
      <c r="A663" t="s">
        <v>14</v>
      </c>
      <c r="B663">
        <v>752</v>
      </c>
    </row>
    <row r="664" spans="1:2" x14ac:dyDescent="0.2">
      <c r="A664" t="s">
        <v>14</v>
      </c>
      <c r="B664">
        <v>131</v>
      </c>
    </row>
    <row r="665" spans="1:2" x14ac:dyDescent="0.2">
      <c r="A665" t="s">
        <v>14</v>
      </c>
      <c r="B665">
        <v>87</v>
      </c>
    </row>
    <row r="666" spans="1:2" x14ac:dyDescent="0.2">
      <c r="A666" t="s">
        <v>14</v>
      </c>
      <c r="B666">
        <v>1063</v>
      </c>
    </row>
    <row r="667" spans="1:2" x14ac:dyDescent="0.2">
      <c r="A667" t="s">
        <v>20</v>
      </c>
      <c r="B667">
        <v>272</v>
      </c>
    </row>
    <row r="668" spans="1:2" x14ac:dyDescent="0.2">
      <c r="A668" t="s">
        <v>74</v>
      </c>
      <c r="B668">
        <v>25</v>
      </c>
    </row>
    <row r="669" spans="1:2" x14ac:dyDescent="0.2">
      <c r="A669" t="s">
        <v>20</v>
      </c>
      <c r="B669">
        <v>419</v>
      </c>
    </row>
    <row r="670" spans="1:2" x14ac:dyDescent="0.2">
      <c r="A670" t="s">
        <v>14</v>
      </c>
      <c r="B670">
        <v>76</v>
      </c>
    </row>
    <row r="671" spans="1:2" x14ac:dyDescent="0.2">
      <c r="A671" t="s">
        <v>20</v>
      </c>
      <c r="B671">
        <v>1621</v>
      </c>
    </row>
    <row r="672" spans="1:2" x14ac:dyDescent="0.2">
      <c r="A672" t="s">
        <v>20</v>
      </c>
      <c r="B672">
        <v>1101</v>
      </c>
    </row>
    <row r="673" spans="1:2" x14ac:dyDescent="0.2">
      <c r="A673" t="s">
        <v>20</v>
      </c>
      <c r="B673">
        <v>1073</v>
      </c>
    </row>
    <row r="674" spans="1:2" x14ac:dyDescent="0.2">
      <c r="A674" t="s">
        <v>14</v>
      </c>
      <c r="B674">
        <v>4428</v>
      </c>
    </row>
    <row r="675" spans="1:2" x14ac:dyDescent="0.2">
      <c r="A675" t="s">
        <v>14</v>
      </c>
      <c r="B675">
        <v>58</v>
      </c>
    </row>
    <row r="676" spans="1:2" x14ac:dyDescent="0.2">
      <c r="A676" t="s">
        <v>74</v>
      </c>
      <c r="B676">
        <v>1218</v>
      </c>
    </row>
    <row r="677" spans="1:2" x14ac:dyDescent="0.2">
      <c r="A677" t="s">
        <v>20</v>
      </c>
      <c r="B677">
        <v>331</v>
      </c>
    </row>
    <row r="678" spans="1:2" x14ac:dyDescent="0.2">
      <c r="A678" t="s">
        <v>20</v>
      </c>
      <c r="B678">
        <v>1170</v>
      </c>
    </row>
    <row r="679" spans="1:2" x14ac:dyDescent="0.2">
      <c r="A679" t="s">
        <v>14</v>
      </c>
      <c r="B679">
        <v>111</v>
      </c>
    </row>
    <row r="680" spans="1:2" x14ac:dyDescent="0.2">
      <c r="A680" t="s">
        <v>74</v>
      </c>
      <c r="B680">
        <v>215</v>
      </c>
    </row>
    <row r="681" spans="1:2" x14ac:dyDescent="0.2">
      <c r="A681" t="s">
        <v>20</v>
      </c>
      <c r="B681">
        <v>363</v>
      </c>
    </row>
    <row r="682" spans="1:2" x14ac:dyDescent="0.2">
      <c r="A682" t="s">
        <v>14</v>
      </c>
      <c r="B682">
        <v>2955</v>
      </c>
    </row>
    <row r="683" spans="1:2" x14ac:dyDescent="0.2">
      <c r="A683" t="s">
        <v>14</v>
      </c>
      <c r="B683">
        <v>1657</v>
      </c>
    </row>
    <row r="684" spans="1:2" x14ac:dyDescent="0.2">
      <c r="A684" t="s">
        <v>20</v>
      </c>
      <c r="B684">
        <v>103</v>
      </c>
    </row>
    <row r="685" spans="1:2" x14ac:dyDescent="0.2">
      <c r="A685" t="s">
        <v>20</v>
      </c>
      <c r="B685">
        <v>147</v>
      </c>
    </row>
    <row r="686" spans="1:2" x14ac:dyDescent="0.2">
      <c r="A686" t="s">
        <v>20</v>
      </c>
      <c r="B686">
        <v>110</v>
      </c>
    </row>
    <row r="687" spans="1:2" x14ac:dyDescent="0.2">
      <c r="A687" t="s">
        <v>14</v>
      </c>
      <c r="B687">
        <v>926</v>
      </c>
    </row>
    <row r="688" spans="1:2" x14ac:dyDescent="0.2">
      <c r="A688" t="s">
        <v>20</v>
      </c>
      <c r="B688">
        <v>134</v>
      </c>
    </row>
    <row r="689" spans="1:2" x14ac:dyDescent="0.2">
      <c r="A689" t="s">
        <v>20</v>
      </c>
      <c r="B689">
        <v>269</v>
      </c>
    </row>
    <row r="690" spans="1:2" x14ac:dyDescent="0.2">
      <c r="A690" t="s">
        <v>20</v>
      </c>
      <c r="B690">
        <v>175</v>
      </c>
    </row>
    <row r="691" spans="1:2" x14ac:dyDescent="0.2">
      <c r="A691" t="s">
        <v>20</v>
      </c>
      <c r="B691">
        <v>69</v>
      </c>
    </row>
    <row r="692" spans="1:2" x14ac:dyDescent="0.2">
      <c r="A692" t="s">
        <v>20</v>
      </c>
      <c r="B692">
        <v>190</v>
      </c>
    </row>
    <row r="693" spans="1:2" x14ac:dyDescent="0.2">
      <c r="A693" t="s">
        <v>20</v>
      </c>
      <c r="B693">
        <v>237</v>
      </c>
    </row>
    <row r="694" spans="1:2" x14ac:dyDescent="0.2">
      <c r="A694" t="s">
        <v>14</v>
      </c>
      <c r="B694">
        <v>77</v>
      </c>
    </row>
    <row r="695" spans="1:2" x14ac:dyDescent="0.2">
      <c r="A695" t="s">
        <v>14</v>
      </c>
      <c r="B695">
        <v>1748</v>
      </c>
    </row>
    <row r="696" spans="1:2" x14ac:dyDescent="0.2">
      <c r="A696" t="s">
        <v>14</v>
      </c>
      <c r="B696">
        <v>79</v>
      </c>
    </row>
    <row r="697" spans="1:2" x14ac:dyDescent="0.2">
      <c r="A697" t="s">
        <v>20</v>
      </c>
      <c r="B697">
        <v>196</v>
      </c>
    </row>
    <row r="698" spans="1:2" x14ac:dyDescent="0.2">
      <c r="A698" t="s">
        <v>14</v>
      </c>
      <c r="B698">
        <v>889</v>
      </c>
    </row>
    <row r="699" spans="1:2" x14ac:dyDescent="0.2">
      <c r="A699" t="s">
        <v>20</v>
      </c>
      <c r="B699">
        <v>7295</v>
      </c>
    </row>
    <row r="700" spans="1:2" x14ac:dyDescent="0.2">
      <c r="A700" t="s">
        <v>20</v>
      </c>
      <c r="B700">
        <v>2893</v>
      </c>
    </row>
    <row r="701" spans="1:2" x14ac:dyDescent="0.2">
      <c r="A701" t="s">
        <v>14</v>
      </c>
      <c r="B701">
        <v>56</v>
      </c>
    </row>
    <row r="702" spans="1:2" x14ac:dyDescent="0.2">
      <c r="A702" t="s">
        <v>14</v>
      </c>
      <c r="B702">
        <v>1</v>
      </c>
    </row>
    <row r="703" spans="1:2" x14ac:dyDescent="0.2">
      <c r="A703" t="s">
        <v>20</v>
      </c>
      <c r="B703">
        <v>820</v>
      </c>
    </row>
    <row r="704" spans="1:2" x14ac:dyDescent="0.2">
      <c r="A704" t="s">
        <v>14</v>
      </c>
      <c r="B704">
        <v>83</v>
      </c>
    </row>
    <row r="705" spans="1:2" x14ac:dyDescent="0.2">
      <c r="A705" t="s">
        <v>20</v>
      </c>
      <c r="B705">
        <v>2038</v>
      </c>
    </row>
    <row r="706" spans="1:2" x14ac:dyDescent="0.2">
      <c r="A706" t="s">
        <v>20</v>
      </c>
      <c r="B706">
        <v>116</v>
      </c>
    </row>
    <row r="707" spans="1:2" x14ac:dyDescent="0.2">
      <c r="A707" t="s">
        <v>14</v>
      </c>
      <c r="B707">
        <v>2025</v>
      </c>
    </row>
    <row r="708" spans="1:2" x14ac:dyDescent="0.2">
      <c r="A708" t="s">
        <v>20</v>
      </c>
      <c r="B708">
        <v>1345</v>
      </c>
    </row>
    <row r="709" spans="1:2" x14ac:dyDescent="0.2">
      <c r="A709" t="s">
        <v>20</v>
      </c>
      <c r="B709">
        <v>168</v>
      </c>
    </row>
    <row r="710" spans="1:2" x14ac:dyDescent="0.2">
      <c r="A710" t="s">
        <v>20</v>
      </c>
      <c r="B710">
        <v>137</v>
      </c>
    </row>
    <row r="711" spans="1:2" x14ac:dyDescent="0.2">
      <c r="A711" t="s">
        <v>20</v>
      </c>
      <c r="B711">
        <v>186</v>
      </c>
    </row>
    <row r="712" spans="1:2" x14ac:dyDescent="0.2">
      <c r="A712" t="s">
        <v>20</v>
      </c>
      <c r="B712">
        <v>125</v>
      </c>
    </row>
    <row r="713" spans="1:2" x14ac:dyDescent="0.2">
      <c r="A713" t="s">
        <v>14</v>
      </c>
      <c r="B713">
        <v>14</v>
      </c>
    </row>
    <row r="714" spans="1:2" x14ac:dyDescent="0.2">
      <c r="A714" t="s">
        <v>20</v>
      </c>
      <c r="B714">
        <v>202</v>
      </c>
    </row>
    <row r="715" spans="1:2" x14ac:dyDescent="0.2">
      <c r="A715" t="s">
        <v>20</v>
      </c>
      <c r="B715">
        <v>103</v>
      </c>
    </row>
    <row r="716" spans="1:2" x14ac:dyDescent="0.2">
      <c r="A716" t="s">
        <v>20</v>
      </c>
      <c r="B716">
        <v>1785</v>
      </c>
    </row>
    <row r="717" spans="1:2" x14ac:dyDescent="0.2">
      <c r="A717" t="s">
        <v>14</v>
      </c>
      <c r="B717">
        <v>656</v>
      </c>
    </row>
    <row r="718" spans="1:2" x14ac:dyDescent="0.2">
      <c r="A718" t="s">
        <v>20</v>
      </c>
      <c r="B718">
        <v>157</v>
      </c>
    </row>
    <row r="719" spans="1:2" x14ac:dyDescent="0.2">
      <c r="A719" t="s">
        <v>20</v>
      </c>
      <c r="B719">
        <v>555</v>
      </c>
    </row>
    <row r="720" spans="1:2" x14ac:dyDescent="0.2">
      <c r="A720" t="s">
        <v>20</v>
      </c>
      <c r="B720">
        <v>297</v>
      </c>
    </row>
    <row r="721" spans="1:2" x14ac:dyDescent="0.2">
      <c r="A721" t="s">
        <v>20</v>
      </c>
      <c r="B721">
        <v>123</v>
      </c>
    </row>
    <row r="722" spans="1:2" x14ac:dyDescent="0.2">
      <c r="A722" t="s">
        <v>74</v>
      </c>
      <c r="B722">
        <v>38</v>
      </c>
    </row>
    <row r="723" spans="1:2" x14ac:dyDescent="0.2">
      <c r="A723" t="s">
        <v>74</v>
      </c>
      <c r="B723">
        <v>60</v>
      </c>
    </row>
    <row r="724" spans="1:2" x14ac:dyDescent="0.2">
      <c r="A724" t="s">
        <v>20</v>
      </c>
      <c r="B724">
        <v>3036</v>
      </c>
    </row>
    <row r="725" spans="1:2" x14ac:dyDescent="0.2">
      <c r="A725" t="s">
        <v>20</v>
      </c>
      <c r="B725">
        <v>144</v>
      </c>
    </row>
    <row r="726" spans="1:2" x14ac:dyDescent="0.2">
      <c r="A726" t="s">
        <v>20</v>
      </c>
      <c r="B726">
        <v>121</v>
      </c>
    </row>
    <row r="727" spans="1:2" x14ac:dyDescent="0.2">
      <c r="A727" t="s">
        <v>14</v>
      </c>
      <c r="B727">
        <v>1596</v>
      </c>
    </row>
    <row r="728" spans="1:2" x14ac:dyDescent="0.2">
      <c r="A728" t="s">
        <v>74</v>
      </c>
      <c r="B728">
        <v>524</v>
      </c>
    </row>
    <row r="729" spans="1:2" x14ac:dyDescent="0.2">
      <c r="A729" t="s">
        <v>20</v>
      </c>
      <c r="B729">
        <v>181</v>
      </c>
    </row>
    <row r="730" spans="1:2" x14ac:dyDescent="0.2">
      <c r="A730" t="s">
        <v>14</v>
      </c>
      <c r="B730">
        <v>10</v>
      </c>
    </row>
    <row r="731" spans="1:2" x14ac:dyDescent="0.2">
      <c r="A731" t="s">
        <v>20</v>
      </c>
      <c r="B731">
        <v>122</v>
      </c>
    </row>
    <row r="732" spans="1:2" x14ac:dyDescent="0.2">
      <c r="A732" t="s">
        <v>20</v>
      </c>
      <c r="B732">
        <v>1071</v>
      </c>
    </row>
    <row r="733" spans="1:2" x14ac:dyDescent="0.2">
      <c r="A733" t="s">
        <v>74</v>
      </c>
      <c r="B733">
        <v>219</v>
      </c>
    </row>
    <row r="734" spans="1:2" x14ac:dyDescent="0.2">
      <c r="A734" t="s">
        <v>14</v>
      </c>
      <c r="B734">
        <v>1121</v>
      </c>
    </row>
    <row r="735" spans="1:2" x14ac:dyDescent="0.2">
      <c r="A735" t="s">
        <v>20</v>
      </c>
      <c r="B735">
        <v>980</v>
      </c>
    </row>
    <row r="736" spans="1:2" x14ac:dyDescent="0.2">
      <c r="A736" t="s">
        <v>20</v>
      </c>
      <c r="B736">
        <v>536</v>
      </c>
    </row>
    <row r="737" spans="1:2" x14ac:dyDescent="0.2">
      <c r="A737" t="s">
        <v>20</v>
      </c>
      <c r="B737">
        <v>1991</v>
      </c>
    </row>
    <row r="738" spans="1:2" x14ac:dyDescent="0.2">
      <c r="A738" t="s">
        <v>74</v>
      </c>
      <c r="B738">
        <v>29</v>
      </c>
    </row>
    <row r="739" spans="1:2" x14ac:dyDescent="0.2">
      <c r="A739" t="s">
        <v>20</v>
      </c>
      <c r="B739">
        <v>180</v>
      </c>
    </row>
    <row r="740" spans="1:2" x14ac:dyDescent="0.2">
      <c r="A740" t="s">
        <v>14</v>
      </c>
      <c r="B740">
        <v>15</v>
      </c>
    </row>
    <row r="741" spans="1:2" x14ac:dyDescent="0.2">
      <c r="A741" t="s">
        <v>14</v>
      </c>
      <c r="B741">
        <v>191</v>
      </c>
    </row>
    <row r="742" spans="1:2" x14ac:dyDescent="0.2">
      <c r="A742" t="s">
        <v>14</v>
      </c>
      <c r="B742">
        <v>16</v>
      </c>
    </row>
    <row r="743" spans="1:2" x14ac:dyDescent="0.2">
      <c r="A743" t="s">
        <v>20</v>
      </c>
      <c r="B743">
        <v>130</v>
      </c>
    </row>
    <row r="744" spans="1:2" x14ac:dyDescent="0.2">
      <c r="A744" t="s">
        <v>20</v>
      </c>
      <c r="B744">
        <v>122</v>
      </c>
    </row>
    <row r="745" spans="1:2" x14ac:dyDescent="0.2">
      <c r="A745" t="s">
        <v>14</v>
      </c>
      <c r="B745">
        <v>17</v>
      </c>
    </row>
    <row r="746" spans="1:2" x14ac:dyDescent="0.2">
      <c r="A746" t="s">
        <v>20</v>
      </c>
      <c r="B746">
        <v>140</v>
      </c>
    </row>
    <row r="747" spans="1:2" x14ac:dyDescent="0.2">
      <c r="A747" t="s">
        <v>14</v>
      </c>
      <c r="B747">
        <v>34</v>
      </c>
    </row>
    <row r="748" spans="1:2" x14ac:dyDescent="0.2">
      <c r="A748" t="s">
        <v>20</v>
      </c>
      <c r="B748">
        <v>3388</v>
      </c>
    </row>
    <row r="749" spans="1:2" x14ac:dyDescent="0.2">
      <c r="A749" t="s">
        <v>20</v>
      </c>
      <c r="B749">
        <v>280</v>
      </c>
    </row>
    <row r="750" spans="1:2" x14ac:dyDescent="0.2">
      <c r="A750" t="s">
        <v>74</v>
      </c>
      <c r="B750">
        <v>614</v>
      </c>
    </row>
    <row r="751" spans="1:2" x14ac:dyDescent="0.2">
      <c r="A751" t="s">
        <v>20</v>
      </c>
      <c r="B751">
        <v>366</v>
      </c>
    </row>
    <row r="752" spans="1:2" x14ac:dyDescent="0.2">
      <c r="A752" t="s">
        <v>14</v>
      </c>
      <c r="B752">
        <v>1</v>
      </c>
    </row>
    <row r="753" spans="1:2" x14ac:dyDescent="0.2">
      <c r="A753" t="s">
        <v>20</v>
      </c>
      <c r="B753">
        <v>270</v>
      </c>
    </row>
    <row r="754" spans="1:2" x14ac:dyDescent="0.2">
      <c r="A754" t="s">
        <v>74</v>
      </c>
      <c r="B754">
        <v>114</v>
      </c>
    </row>
    <row r="755" spans="1:2" x14ac:dyDescent="0.2">
      <c r="A755" t="s">
        <v>20</v>
      </c>
      <c r="B755">
        <v>137</v>
      </c>
    </row>
    <row r="756" spans="1:2" x14ac:dyDescent="0.2">
      <c r="A756" t="s">
        <v>20</v>
      </c>
      <c r="B756">
        <v>3205</v>
      </c>
    </row>
    <row r="757" spans="1:2" x14ac:dyDescent="0.2">
      <c r="A757" t="s">
        <v>20</v>
      </c>
      <c r="B757">
        <v>288</v>
      </c>
    </row>
    <row r="758" spans="1:2" x14ac:dyDescent="0.2">
      <c r="A758" t="s">
        <v>20</v>
      </c>
      <c r="B758">
        <v>148</v>
      </c>
    </row>
    <row r="759" spans="1:2" x14ac:dyDescent="0.2">
      <c r="A759" t="s">
        <v>20</v>
      </c>
      <c r="B759">
        <v>114</v>
      </c>
    </row>
    <row r="760" spans="1:2" x14ac:dyDescent="0.2">
      <c r="A760" t="s">
        <v>20</v>
      </c>
      <c r="B760">
        <v>1518</v>
      </c>
    </row>
    <row r="761" spans="1:2" x14ac:dyDescent="0.2">
      <c r="A761" t="s">
        <v>14</v>
      </c>
      <c r="B761">
        <v>1274</v>
      </c>
    </row>
    <row r="762" spans="1:2" x14ac:dyDescent="0.2">
      <c r="A762" t="s">
        <v>14</v>
      </c>
      <c r="B762">
        <v>210</v>
      </c>
    </row>
    <row r="763" spans="1:2" x14ac:dyDescent="0.2">
      <c r="A763" t="s">
        <v>20</v>
      </c>
      <c r="B763">
        <v>166</v>
      </c>
    </row>
    <row r="764" spans="1:2" x14ac:dyDescent="0.2">
      <c r="A764" t="s">
        <v>20</v>
      </c>
      <c r="B764">
        <v>100</v>
      </c>
    </row>
    <row r="765" spans="1:2" x14ac:dyDescent="0.2">
      <c r="A765" t="s">
        <v>20</v>
      </c>
      <c r="B765">
        <v>235</v>
      </c>
    </row>
    <row r="766" spans="1:2" x14ac:dyDescent="0.2">
      <c r="A766" t="s">
        <v>20</v>
      </c>
      <c r="B766">
        <v>148</v>
      </c>
    </row>
    <row r="767" spans="1:2" x14ac:dyDescent="0.2">
      <c r="A767" t="s">
        <v>20</v>
      </c>
      <c r="B767">
        <v>198</v>
      </c>
    </row>
    <row r="768" spans="1:2" x14ac:dyDescent="0.2">
      <c r="A768" t="s">
        <v>14</v>
      </c>
      <c r="B768">
        <v>248</v>
      </c>
    </row>
    <row r="769" spans="1:2" x14ac:dyDescent="0.2">
      <c r="A769" t="s">
        <v>14</v>
      </c>
      <c r="B769">
        <v>513</v>
      </c>
    </row>
    <row r="770" spans="1:2" x14ac:dyDescent="0.2">
      <c r="A770" t="s">
        <v>20</v>
      </c>
      <c r="B770">
        <v>150</v>
      </c>
    </row>
    <row r="771" spans="1:2" x14ac:dyDescent="0.2">
      <c r="A771" t="s">
        <v>14</v>
      </c>
      <c r="B771">
        <v>3410</v>
      </c>
    </row>
    <row r="772" spans="1:2" x14ac:dyDescent="0.2">
      <c r="A772" t="s">
        <v>20</v>
      </c>
      <c r="B772">
        <v>216</v>
      </c>
    </row>
    <row r="773" spans="1:2" x14ac:dyDescent="0.2">
      <c r="A773" t="s">
        <v>74</v>
      </c>
      <c r="B773">
        <v>26</v>
      </c>
    </row>
    <row r="774" spans="1:2" x14ac:dyDescent="0.2">
      <c r="A774" t="s">
        <v>20</v>
      </c>
      <c r="B774">
        <v>5139</v>
      </c>
    </row>
    <row r="775" spans="1:2" x14ac:dyDescent="0.2">
      <c r="A775" t="s">
        <v>20</v>
      </c>
      <c r="B775">
        <v>2353</v>
      </c>
    </row>
    <row r="776" spans="1:2" x14ac:dyDescent="0.2">
      <c r="A776" t="s">
        <v>20</v>
      </c>
      <c r="B776">
        <v>78</v>
      </c>
    </row>
    <row r="777" spans="1:2" x14ac:dyDescent="0.2">
      <c r="A777" t="s">
        <v>14</v>
      </c>
      <c r="B777">
        <v>10</v>
      </c>
    </row>
    <row r="778" spans="1:2" x14ac:dyDescent="0.2">
      <c r="A778" t="s">
        <v>14</v>
      </c>
      <c r="B778">
        <v>2201</v>
      </c>
    </row>
    <row r="779" spans="1:2" x14ac:dyDescent="0.2">
      <c r="A779" t="s">
        <v>14</v>
      </c>
      <c r="B779">
        <v>676</v>
      </c>
    </row>
    <row r="780" spans="1:2" x14ac:dyDescent="0.2">
      <c r="A780" t="s">
        <v>20</v>
      </c>
      <c r="B780">
        <v>174</v>
      </c>
    </row>
    <row r="781" spans="1:2" x14ac:dyDescent="0.2">
      <c r="A781" t="s">
        <v>14</v>
      </c>
      <c r="B781">
        <v>831</v>
      </c>
    </row>
    <row r="782" spans="1:2" x14ac:dyDescent="0.2">
      <c r="A782" t="s">
        <v>20</v>
      </c>
      <c r="B782">
        <v>164</v>
      </c>
    </row>
    <row r="783" spans="1:2" x14ac:dyDescent="0.2">
      <c r="A783" t="s">
        <v>74</v>
      </c>
      <c r="B783">
        <v>56</v>
      </c>
    </row>
    <row r="784" spans="1:2" x14ac:dyDescent="0.2">
      <c r="A784" t="s">
        <v>20</v>
      </c>
      <c r="B784">
        <v>161</v>
      </c>
    </row>
    <row r="785" spans="1:2" x14ac:dyDescent="0.2">
      <c r="A785" t="s">
        <v>20</v>
      </c>
      <c r="B785">
        <v>138</v>
      </c>
    </row>
    <row r="786" spans="1:2" x14ac:dyDescent="0.2">
      <c r="A786" t="s">
        <v>20</v>
      </c>
      <c r="B786">
        <v>3308</v>
      </c>
    </row>
    <row r="787" spans="1:2" x14ac:dyDescent="0.2">
      <c r="A787" t="s">
        <v>20</v>
      </c>
      <c r="B787">
        <v>127</v>
      </c>
    </row>
    <row r="788" spans="1:2" x14ac:dyDescent="0.2">
      <c r="A788" t="s">
        <v>20</v>
      </c>
      <c r="B788">
        <v>207</v>
      </c>
    </row>
    <row r="789" spans="1:2" x14ac:dyDescent="0.2">
      <c r="A789" t="s">
        <v>14</v>
      </c>
      <c r="B789">
        <v>859</v>
      </c>
    </row>
    <row r="790" spans="1:2" x14ac:dyDescent="0.2">
      <c r="A790" t="s">
        <v>47</v>
      </c>
      <c r="B790">
        <v>31</v>
      </c>
    </row>
    <row r="791" spans="1:2" x14ac:dyDescent="0.2">
      <c r="A791" t="s">
        <v>14</v>
      </c>
      <c r="B791">
        <v>45</v>
      </c>
    </row>
    <row r="792" spans="1:2" x14ac:dyDescent="0.2">
      <c r="A792" t="s">
        <v>74</v>
      </c>
      <c r="B792">
        <v>1113</v>
      </c>
    </row>
    <row r="793" spans="1:2" x14ac:dyDescent="0.2">
      <c r="A793" t="s">
        <v>14</v>
      </c>
      <c r="B793">
        <v>6</v>
      </c>
    </row>
    <row r="794" spans="1:2" x14ac:dyDescent="0.2">
      <c r="A794" t="s">
        <v>14</v>
      </c>
      <c r="B794">
        <v>7</v>
      </c>
    </row>
    <row r="795" spans="1:2" x14ac:dyDescent="0.2">
      <c r="A795" t="s">
        <v>20</v>
      </c>
      <c r="B795">
        <v>181</v>
      </c>
    </row>
    <row r="796" spans="1:2" x14ac:dyDescent="0.2">
      <c r="A796" t="s">
        <v>20</v>
      </c>
      <c r="B796">
        <v>110</v>
      </c>
    </row>
    <row r="797" spans="1:2" x14ac:dyDescent="0.2">
      <c r="A797" t="s">
        <v>14</v>
      </c>
      <c r="B797">
        <v>31</v>
      </c>
    </row>
    <row r="798" spans="1:2" x14ac:dyDescent="0.2">
      <c r="A798" t="s">
        <v>14</v>
      </c>
      <c r="B798">
        <v>78</v>
      </c>
    </row>
    <row r="799" spans="1:2" x14ac:dyDescent="0.2">
      <c r="A799" t="s">
        <v>20</v>
      </c>
      <c r="B799">
        <v>185</v>
      </c>
    </row>
    <row r="800" spans="1:2" x14ac:dyDescent="0.2">
      <c r="A800" t="s">
        <v>20</v>
      </c>
      <c r="B800">
        <v>121</v>
      </c>
    </row>
    <row r="801" spans="1:2" x14ac:dyDescent="0.2">
      <c r="A801" t="s">
        <v>14</v>
      </c>
      <c r="B801">
        <v>1225</v>
      </c>
    </row>
    <row r="802" spans="1:2" x14ac:dyDescent="0.2">
      <c r="A802" t="s">
        <v>14</v>
      </c>
      <c r="B802">
        <v>1</v>
      </c>
    </row>
    <row r="803" spans="1:2" x14ac:dyDescent="0.2">
      <c r="A803" t="s">
        <v>20</v>
      </c>
      <c r="B803">
        <v>106</v>
      </c>
    </row>
    <row r="804" spans="1:2" x14ac:dyDescent="0.2">
      <c r="A804" t="s">
        <v>20</v>
      </c>
      <c r="B804">
        <v>142</v>
      </c>
    </row>
    <row r="805" spans="1:2" x14ac:dyDescent="0.2">
      <c r="A805" t="s">
        <v>20</v>
      </c>
      <c r="B805">
        <v>233</v>
      </c>
    </row>
    <row r="806" spans="1:2" x14ac:dyDescent="0.2">
      <c r="A806" t="s">
        <v>20</v>
      </c>
      <c r="B806">
        <v>218</v>
      </c>
    </row>
    <row r="807" spans="1:2" x14ac:dyDescent="0.2">
      <c r="A807" t="s">
        <v>14</v>
      </c>
      <c r="B807">
        <v>67</v>
      </c>
    </row>
    <row r="808" spans="1:2" x14ac:dyDescent="0.2">
      <c r="A808" t="s">
        <v>20</v>
      </c>
      <c r="B808">
        <v>76</v>
      </c>
    </row>
    <row r="809" spans="1:2" x14ac:dyDescent="0.2">
      <c r="A809" t="s">
        <v>20</v>
      </c>
      <c r="B809">
        <v>43</v>
      </c>
    </row>
    <row r="810" spans="1:2" x14ac:dyDescent="0.2">
      <c r="A810" t="s">
        <v>14</v>
      </c>
      <c r="B810">
        <v>19</v>
      </c>
    </row>
    <row r="811" spans="1:2" x14ac:dyDescent="0.2">
      <c r="A811" t="s">
        <v>14</v>
      </c>
      <c r="B811">
        <v>2108</v>
      </c>
    </row>
    <row r="812" spans="1:2" x14ac:dyDescent="0.2">
      <c r="A812" t="s">
        <v>20</v>
      </c>
      <c r="B812">
        <v>221</v>
      </c>
    </row>
    <row r="813" spans="1:2" x14ac:dyDescent="0.2">
      <c r="A813" t="s">
        <v>14</v>
      </c>
      <c r="B813">
        <v>679</v>
      </c>
    </row>
    <row r="814" spans="1:2" x14ac:dyDescent="0.2">
      <c r="A814" t="s">
        <v>20</v>
      </c>
      <c r="B814">
        <v>2805</v>
      </c>
    </row>
    <row r="815" spans="1:2" x14ac:dyDescent="0.2">
      <c r="A815" t="s">
        <v>20</v>
      </c>
      <c r="B815">
        <v>68</v>
      </c>
    </row>
    <row r="816" spans="1:2" x14ac:dyDescent="0.2">
      <c r="A816" t="s">
        <v>14</v>
      </c>
      <c r="B816">
        <v>36</v>
      </c>
    </row>
    <row r="817" spans="1:2" x14ac:dyDescent="0.2">
      <c r="A817" t="s">
        <v>20</v>
      </c>
      <c r="B817">
        <v>183</v>
      </c>
    </row>
    <row r="818" spans="1:2" x14ac:dyDescent="0.2">
      <c r="A818" t="s">
        <v>20</v>
      </c>
      <c r="B818">
        <v>133</v>
      </c>
    </row>
    <row r="819" spans="1:2" x14ac:dyDescent="0.2">
      <c r="A819" t="s">
        <v>20</v>
      </c>
      <c r="B819">
        <v>2489</v>
      </c>
    </row>
    <row r="820" spans="1:2" x14ac:dyDescent="0.2">
      <c r="A820" t="s">
        <v>20</v>
      </c>
      <c r="B820">
        <v>69</v>
      </c>
    </row>
    <row r="821" spans="1:2" x14ac:dyDescent="0.2">
      <c r="A821" t="s">
        <v>14</v>
      </c>
      <c r="B821">
        <v>47</v>
      </c>
    </row>
    <row r="822" spans="1:2" x14ac:dyDescent="0.2">
      <c r="A822" t="s">
        <v>20</v>
      </c>
      <c r="B822">
        <v>279</v>
      </c>
    </row>
    <row r="823" spans="1:2" x14ac:dyDescent="0.2">
      <c r="A823" t="s">
        <v>20</v>
      </c>
      <c r="B823">
        <v>210</v>
      </c>
    </row>
    <row r="824" spans="1:2" x14ac:dyDescent="0.2">
      <c r="A824" t="s">
        <v>20</v>
      </c>
      <c r="B824">
        <v>2100</v>
      </c>
    </row>
    <row r="825" spans="1:2" x14ac:dyDescent="0.2">
      <c r="A825" t="s">
        <v>20</v>
      </c>
      <c r="B825">
        <v>252</v>
      </c>
    </row>
    <row r="826" spans="1:2" x14ac:dyDescent="0.2">
      <c r="A826" t="s">
        <v>20</v>
      </c>
      <c r="B826">
        <v>1280</v>
      </c>
    </row>
    <row r="827" spans="1:2" x14ac:dyDescent="0.2">
      <c r="A827" t="s">
        <v>20</v>
      </c>
      <c r="B827">
        <v>157</v>
      </c>
    </row>
    <row r="828" spans="1:2" x14ac:dyDescent="0.2">
      <c r="A828" t="s">
        <v>20</v>
      </c>
      <c r="B828">
        <v>194</v>
      </c>
    </row>
    <row r="829" spans="1:2" x14ac:dyDescent="0.2">
      <c r="A829" t="s">
        <v>20</v>
      </c>
      <c r="B829">
        <v>82</v>
      </c>
    </row>
    <row r="830" spans="1:2" x14ac:dyDescent="0.2">
      <c r="A830" t="s">
        <v>14</v>
      </c>
      <c r="B830">
        <v>70</v>
      </c>
    </row>
    <row r="831" spans="1:2" x14ac:dyDescent="0.2">
      <c r="A831" t="s">
        <v>14</v>
      </c>
      <c r="B831">
        <v>154</v>
      </c>
    </row>
    <row r="832" spans="1:2" x14ac:dyDescent="0.2">
      <c r="A832" t="s">
        <v>14</v>
      </c>
      <c r="B832">
        <v>22</v>
      </c>
    </row>
    <row r="833" spans="1:2" x14ac:dyDescent="0.2">
      <c r="A833" t="s">
        <v>20</v>
      </c>
      <c r="B833">
        <v>4233</v>
      </c>
    </row>
    <row r="834" spans="1:2" x14ac:dyDescent="0.2">
      <c r="A834" t="s">
        <v>20</v>
      </c>
      <c r="B834">
        <v>1297</v>
      </c>
    </row>
    <row r="835" spans="1:2" x14ac:dyDescent="0.2">
      <c r="A835" t="s">
        <v>20</v>
      </c>
      <c r="B835">
        <v>165</v>
      </c>
    </row>
    <row r="836" spans="1:2" x14ac:dyDescent="0.2">
      <c r="A836" t="s">
        <v>20</v>
      </c>
      <c r="B836">
        <v>119</v>
      </c>
    </row>
    <row r="837" spans="1:2" x14ac:dyDescent="0.2">
      <c r="A837" t="s">
        <v>14</v>
      </c>
      <c r="B837">
        <v>1758</v>
      </c>
    </row>
    <row r="838" spans="1:2" x14ac:dyDescent="0.2">
      <c r="A838" t="s">
        <v>14</v>
      </c>
      <c r="B838">
        <v>94</v>
      </c>
    </row>
    <row r="839" spans="1:2" x14ac:dyDescent="0.2">
      <c r="A839" t="s">
        <v>20</v>
      </c>
      <c r="B839">
        <v>1797</v>
      </c>
    </row>
    <row r="840" spans="1:2" x14ac:dyDescent="0.2">
      <c r="A840" t="s">
        <v>20</v>
      </c>
      <c r="B840">
        <v>261</v>
      </c>
    </row>
    <row r="841" spans="1:2" x14ac:dyDescent="0.2">
      <c r="A841" t="s">
        <v>20</v>
      </c>
      <c r="B841">
        <v>157</v>
      </c>
    </row>
    <row r="842" spans="1:2" x14ac:dyDescent="0.2">
      <c r="A842" t="s">
        <v>20</v>
      </c>
      <c r="B842">
        <v>3533</v>
      </c>
    </row>
    <row r="843" spans="1:2" x14ac:dyDescent="0.2">
      <c r="A843" t="s">
        <v>20</v>
      </c>
      <c r="B843">
        <v>155</v>
      </c>
    </row>
    <row r="844" spans="1:2" x14ac:dyDescent="0.2">
      <c r="A844" t="s">
        <v>20</v>
      </c>
      <c r="B844">
        <v>132</v>
      </c>
    </row>
    <row r="845" spans="1:2" x14ac:dyDescent="0.2">
      <c r="A845" t="s">
        <v>14</v>
      </c>
      <c r="B845">
        <v>33</v>
      </c>
    </row>
    <row r="846" spans="1:2" x14ac:dyDescent="0.2">
      <c r="A846" t="s">
        <v>74</v>
      </c>
      <c r="B846">
        <v>94</v>
      </c>
    </row>
    <row r="847" spans="1:2" x14ac:dyDescent="0.2">
      <c r="A847" t="s">
        <v>20</v>
      </c>
      <c r="B847">
        <v>1354</v>
      </c>
    </row>
    <row r="848" spans="1:2" x14ac:dyDescent="0.2">
      <c r="A848" t="s">
        <v>20</v>
      </c>
      <c r="B848">
        <v>48</v>
      </c>
    </row>
    <row r="849" spans="1:2" x14ac:dyDescent="0.2">
      <c r="A849" t="s">
        <v>20</v>
      </c>
      <c r="B849">
        <v>110</v>
      </c>
    </row>
    <row r="850" spans="1:2" x14ac:dyDescent="0.2">
      <c r="A850" t="s">
        <v>20</v>
      </c>
      <c r="B850">
        <v>172</v>
      </c>
    </row>
    <row r="851" spans="1:2" x14ac:dyDescent="0.2">
      <c r="A851" t="s">
        <v>20</v>
      </c>
      <c r="B851">
        <v>307</v>
      </c>
    </row>
    <row r="852" spans="1:2" x14ac:dyDescent="0.2">
      <c r="A852" t="s">
        <v>14</v>
      </c>
      <c r="B852">
        <v>1</v>
      </c>
    </row>
    <row r="853" spans="1:2" x14ac:dyDescent="0.2">
      <c r="A853" t="s">
        <v>20</v>
      </c>
      <c r="B853">
        <v>160</v>
      </c>
    </row>
    <row r="854" spans="1:2" x14ac:dyDescent="0.2">
      <c r="A854" t="s">
        <v>14</v>
      </c>
      <c r="B854">
        <v>31</v>
      </c>
    </row>
    <row r="855" spans="1:2" x14ac:dyDescent="0.2">
      <c r="A855" t="s">
        <v>20</v>
      </c>
      <c r="B855">
        <v>1467</v>
      </c>
    </row>
    <row r="856" spans="1:2" x14ac:dyDescent="0.2">
      <c r="A856" t="s">
        <v>20</v>
      </c>
      <c r="B856">
        <v>2662</v>
      </c>
    </row>
    <row r="857" spans="1:2" x14ac:dyDescent="0.2">
      <c r="A857" t="s">
        <v>20</v>
      </c>
      <c r="B857">
        <v>452</v>
      </c>
    </row>
    <row r="858" spans="1:2" x14ac:dyDescent="0.2">
      <c r="A858" t="s">
        <v>20</v>
      </c>
      <c r="B858">
        <v>158</v>
      </c>
    </row>
    <row r="859" spans="1:2" x14ac:dyDescent="0.2">
      <c r="A859" t="s">
        <v>20</v>
      </c>
      <c r="B859">
        <v>225</v>
      </c>
    </row>
    <row r="860" spans="1:2" x14ac:dyDescent="0.2">
      <c r="A860" t="s">
        <v>14</v>
      </c>
      <c r="B860">
        <v>35</v>
      </c>
    </row>
    <row r="861" spans="1:2" x14ac:dyDescent="0.2">
      <c r="A861" t="s">
        <v>14</v>
      </c>
      <c r="B861">
        <v>63</v>
      </c>
    </row>
    <row r="862" spans="1:2" x14ac:dyDescent="0.2">
      <c r="A862" t="s">
        <v>20</v>
      </c>
      <c r="B862">
        <v>65</v>
      </c>
    </row>
    <row r="863" spans="1:2" x14ac:dyDescent="0.2">
      <c r="A863" t="s">
        <v>20</v>
      </c>
      <c r="B863">
        <v>163</v>
      </c>
    </row>
    <row r="864" spans="1:2" x14ac:dyDescent="0.2">
      <c r="A864" t="s">
        <v>20</v>
      </c>
      <c r="B864">
        <v>85</v>
      </c>
    </row>
    <row r="865" spans="1:2" x14ac:dyDescent="0.2">
      <c r="A865" t="s">
        <v>20</v>
      </c>
      <c r="B865">
        <v>217</v>
      </c>
    </row>
    <row r="866" spans="1:2" x14ac:dyDescent="0.2">
      <c r="A866" t="s">
        <v>20</v>
      </c>
      <c r="B866">
        <v>150</v>
      </c>
    </row>
    <row r="867" spans="1:2" x14ac:dyDescent="0.2">
      <c r="A867" t="s">
        <v>20</v>
      </c>
      <c r="B867">
        <v>3272</v>
      </c>
    </row>
    <row r="868" spans="1:2" x14ac:dyDescent="0.2">
      <c r="A868" t="s">
        <v>74</v>
      </c>
      <c r="B868">
        <v>898</v>
      </c>
    </row>
    <row r="869" spans="1:2" x14ac:dyDescent="0.2">
      <c r="A869" t="s">
        <v>20</v>
      </c>
      <c r="B869">
        <v>300</v>
      </c>
    </row>
    <row r="870" spans="1:2" x14ac:dyDescent="0.2">
      <c r="A870" t="s">
        <v>20</v>
      </c>
      <c r="B870">
        <v>126</v>
      </c>
    </row>
    <row r="871" spans="1:2" x14ac:dyDescent="0.2">
      <c r="A871" t="s">
        <v>14</v>
      </c>
      <c r="B871">
        <v>526</v>
      </c>
    </row>
    <row r="872" spans="1:2" x14ac:dyDescent="0.2">
      <c r="A872" t="s">
        <v>14</v>
      </c>
      <c r="B872">
        <v>121</v>
      </c>
    </row>
    <row r="873" spans="1:2" x14ac:dyDescent="0.2">
      <c r="A873" t="s">
        <v>20</v>
      </c>
      <c r="B873">
        <v>2320</v>
      </c>
    </row>
    <row r="874" spans="1:2" x14ac:dyDescent="0.2">
      <c r="A874" t="s">
        <v>20</v>
      </c>
      <c r="B874">
        <v>81</v>
      </c>
    </row>
    <row r="875" spans="1:2" x14ac:dyDescent="0.2">
      <c r="A875" t="s">
        <v>20</v>
      </c>
      <c r="B875">
        <v>1887</v>
      </c>
    </row>
    <row r="876" spans="1:2" x14ac:dyDescent="0.2">
      <c r="A876" t="s">
        <v>20</v>
      </c>
      <c r="B876">
        <v>4358</v>
      </c>
    </row>
    <row r="877" spans="1:2" x14ac:dyDescent="0.2">
      <c r="A877" t="s">
        <v>14</v>
      </c>
      <c r="B877">
        <v>67</v>
      </c>
    </row>
    <row r="878" spans="1:2" x14ac:dyDescent="0.2">
      <c r="A878" t="s">
        <v>14</v>
      </c>
      <c r="B878">
        <v>57</v>
      </c>
    </row>
    <row r="879" spans="1:2" x14ac:dyDescent="0.2">
      <c r="A879" t="s">
        <v>14</v>
      </c>
      <c r="B879">
        <v>1229</v>
      </c>
    </row>
    <row r="880" spans="1:2" x14ac:dyDescent="0.2">
      <c r="A880" t="s">
        <v>14</v>
      </c>
      <c r="B880">
        <v>12</v>
      </c>
    </row>
    <row r="881" spans="1:2" x14ac:dyDescent="0.2">
      <c r="A881" t="s">
        <v>20</v>
      </c>
      <c r="B881">
        <v>53</v>
      </c>
    </row>
    <row r="882" spans="1:2" x14ac:dyDescent="0.2">
      <c r="A882" t="s">
        <v>20</v>
      </c>
      <c r="B882">
        <v>2414</v>
      </c>
    </row>
    <row r="883" spans="1:2" x14ac:dyDescent="0.2">
      <c r="A883" t="s">
        <v>14</v>
      </c>
      <c r="B883">
        <v>452</v>
      </c>
    </row>
    <row r="884" spans="1:2" x14ac:dyDescent="0.2">
      <c r="A884" t="s">
        <v>20</v>
      </c>
      <c r="B884">
        <v>80</v>
      </c>
    </row>
    <row r="885" spans="1:2" x14ac:dyDescent="0.2">
      <c r="A885" t="s">
        <v>20</v>
      </c>
      <c r="B885">
        <v>193</v>
      </c>
    </row>
    <row r="886" spans="1:2" x14ac:dyDescent="0.2">
      <c r="A886" t="s">
        <v>14</v>
      </c>
      <c r="B886">
        <v>1886</v>
      </c>
    </row>
    <row r="887" spans="1:2" x14ac:dyDescent="0.2">
      <c r="A887" t="s">
        <v>20</v>
      </c>
      <c r="B887">
        <v>52</v>
      </c>
    </row>
    <row r="888" spans="1:2" x14ac:dyDescent="0.2">
      <c r="A888" t="s">
        <v>14</v>
      </c>
      <c r="B888">
        <v>1825</v>
      </c>
    </row>
    <row r="889" spans="1:2" x14ac:dyDescent="0.2">
      <c r="A889" t="s">
        <v>14</v>
      </c>
      <c r="B889">
        <v>31</v>
      </c>
    </row>
    <row r="890" spans="1:2" x14ac:dyDescent="0.2">
      <c r="A890" t="s">
        <v>20</v>
      </c>
      <c r="B890">
        <v>290</v>
      </c>
    </row>
    <row r="891" spans="1:2" x14ac:dyDescent="0.2">
      <c r="A891" t="s">
        <v>20</v>
      </c>
      <c r="B891">
        <v>122</v>
      </c>
    </row>
    <row r="892" spans="1:2" x14ac:dyDescent="0.2">
      <c r="A892" t="s">
        <v>20</v>
      </c>
      <c r="B892">
        <v>1470</v>
      </c>
    </row>
    <row r="893" spans="1:2" x14ac:dyDescent="0.2">
      <c r="A893" t="s">
        <v>20</v>
      </c>
      <c r="B893">
        <v>165</v>
      </c>
    </row>
    <row r="894" spans="1:2" x14ac:dyDescent="0.2">
      <c r="A894" t="s">
        <v>20</v>
      </c>
      <c r="B894">
        <v>182</v>
      </c>
    </row>
    <row r="895" spans="1:2" x14ac:dyDescent="0.2">
      <c r="A895" t="s">
        <v>20</v>
      </c>
      <c r="B895">
        <v>199</v>
      </c>
    </row>
    <row r="896" spans="1:2" x14ac:dyDescent="0.2">
      <c r="A896" t="s">
        <v>20</v>
      </c>
      <c r="B896">
        <v>56</v>
      </c>
    </row>
    <row r="897" spans="1:2" x14ac:dyDescent="0.2">
      <c r="A897" t="s">
        <v>14</v>
      </c>
      <c r="B897">
        <v>107</v>
      </c>
    </row>
    <row r="898" spans="1:2" x14ac:dyDescent="0.2">
      <c r="A898" t="s">
        <v>20</v>
      </c>
      <c r="B898">
        <v>1460</v>
      </c>
    </row>
    <row r="899" spans="1:2" x14ac:dyDescent="0.2">
      <c r="A899" t="s">
        <v>14</v>
      </c>
      <c r="B899">
        <v>27</v>
      </c>
    </row>
    <row r="900" spans="1:2" x14ac:dyDescent="0.2">
      <c r="A900" t="s">
        <v>14</v>
      </c>
      <c r="B900">
        <v>1221</v>
      </c>
    </row>
    <row r="901" spans="1:2" x14ac:dyDescent="0.2">
      <c r="A901" t="s">
        <v>20</v>
      </c>
      <c r="B901">
        <v>123</v>
      </c>
    </row>
    <row r="902" spans="1:2" x14ac:dyDescent="0.2">
      <c r="A902" t="s">
        <v>14</v>
      </c>
      <c r="B902">
        <v>1</v>
      </c>
    </row>
    <row r="903" spans="1:2" x14ac:dyDescent="0.2">
      <c r="A903" t="s">
        <v>20</v>
      </c>
      <c r="B903">
        <v>159</v>
      </c>
    </row>
    <row r="904" spans="1:2" x14ac:dyDescent="0.2">
      <c r="A904" t="s">
        <v>20</v>
      </c>
      <c r="B904">
        <v>110</v>
      </c>
    </row>
    <row r="905" spans="1:2" x14ac:dyDescent="0.2">
      <c r="A905" t="s">
        <v>47</v>
      </c>
      <c r="B905">
        <v>14</v>
      </c>
    </row>
    <row r="906" spans="1:2" x14ac:dyDescent="0.2">
      <c r="A906" t="s">
        <v>14</v>
      </c>
      <c r="B906">
        <v>16</v>
      </c>
    </row>
    <row r="907" spans="1:2" x14ac:dyDescent="0.2">
      <c r="A907" t="s">
        <v>20</v>
      </c>
      <c r="B907">
        <v>236</v>
      </c>
    </row>
    <row r="908" spans="1:2" x14ac:dyDescent="0.2">
      <c r="A908" t="s">
        <v>20</v>
      </c>
      <c r="B908">
        <v>191</v>
      </c>
    </row>
    <row r="909" spans="1:2" x14ac:dyDescent="0.2">
      <c r="A909" t="s">
        <v>14</v>
      </c>
      <c r="B909">
        <v>41</v>
      </c>
    </row>
    <row r="910" spans="1:2" x14ac:dyDescent="0.2">
      <c r="A910" t="s">
        <v>20</v>
      </c>
      <c r="B910">
        <v>3934</v>
      </c>
    </row>
    <row r="911" spans="1:2" x14ac:dyDescent="0.2">
      <c r="A911" t="s">
        <v>20</v>
      </c>
      <c r="B911">
        <v>80</v>
      </c>
    </row>
    <row r="912" spans="1:2" x14ac:dyDescent="0.2">
      <c r="A912" t="s">
        <v>74</v>
      </c>
      <c r="B912">
        <v>296</v>
      </c>
    </row>
    <row r="913" spans="1:2" x14ac:dyDescent="0.2">
      <c r="A913" t="s">
        <v>20</v>
      </c>
      <c r="B913">
        <v>462</v>
      </c>
    </row>
    <row r="914" spans="1:2" x14ac:dyDescent="0.2">
      <c r="A914" t="s">
        <v>20</v>
      </c>
      <c r="B914">
        <v>179</v>
      </c>
    </row>
    <row r="915" spans="1:2" x14ac:dyDescent="0.2">
      <c r="A915" t="s">
        <v>14</v>
      </c>
      <c r="B915">
        <v>523</v>
      </c>
    </row>
    <row r="916" spans="1:2" x14ac:dyDescent="0.2">
      <c r="A916" t="s">
        <v>14</v>
      </c>
      <c r="B916">
        <v>141</v>
      </c>
    </row>
    <row r="917" spans="1:2" x14ac:dyDescent="0.2">
      <c r="A917" t="s">
        <v>20</v>
      </c>
      <c r="B917">
        <v>1866</v>
      </c>
    </row>
    <row r="918" spans="1:2" x14ac:dyDescent="0.2">
      <c r="A918" t="s">
        <v>14</v>
      </c>
      <c r="B918">
        <v>52</v>
      </c>
    </row>
    <row r="919" spans="1:2" x14ac:dyDescent="0.2">
      <c r="A919" t="s">
        <v>47</v>
      </c>
      <c r="B919">
        <v>27</v>
      </c>
    </row>
    <row r="920" spans="1:2" x14ac:dyDescent="0.2">
      <c r="A920" t="s">
        <v>20</v>
      </c>
      <c r="B920">
        <v>156</v>
      </c>
    </row>
    <row r="921" spans="1:2" x14ac:dyDescent="0.2">
      <c r="A921" t="s">
        <v>14</v>
      </c>
      <c r="B921">
        <v>225</v>
      </c>
    </row>
    <row r="922" spans="1:2" x14ac:dyDescent="0.2">
      <c r="A922" t="s">
        <v>20</v>
      </c>
      <c r="B922">
        <v>255</v>
      </c>
    </row>
    <row r="923" spans="1:2" x14ac:dyDescent="0.2">
      <c r="A923" t="s">
        <v>14</v>
      </c>
      <c r="B923">
        <v>38</v>
      </c>
    </row>
    <row r="924" spans="1:2" x14ac:dyDescent="0.2">
      <c r="A924" t="s">
        <v>20</v>
      </c>
      <c r="B924">
        <v>2261</v>
      </c>
    </row>
    <row r="925" spans="1:2" x14ac:dyDescent="0.2">
      <c r="A925" t="s">
        <v>20</v>
      </c>
      <c r="B925">
        <v>40</v>
      </c>
    </row>
    <row r="926" spans="1:2" x14ac:dyDescent="0.2">
      <c r="A926" t="s">
        <v>20</v>
      </c>
      <c r="B926">
        <v>2289</v>
      </c>
    </row>
    <row r="927" spans="1:2" x14ac:dyDescent="0.2">
      <c r="A927" t="s">
        <v>20</v>
      </c>
      <c r="B927">
        <v>65</v>
      </c>
    </row>
    <row r="928" spans="1:2" x14ac:dyDescent="0.2">
      <c r="A928" t="s">
        <v>14</v>
      </c>
      <c r="B928">
        <v>15</v>
      </c>
    </row>
    <row r="929" spans="1:2" x14ac:dyDescent="0.2">
      <c r="A929" t="s">
        <v>14</v>
      </c>
      <c r="B929">
        <v>37</v>
      </c>
    </row>
    <row r="930" spans="1:2" x14ac:dyDescent="0.2">
      <c r="A930" t="s">
        <v>20</v>
      </c>
      <c r="B930">
        <v>3777</v>
      </c>
    </row>
    <row r="931" spans="1:2" x14ac:dyDescent="0.2">
      <c r="A931" t="s">
        <v>20</v>
      </c>
      <c r="B931">
        <v>184</v>
      </c>
    </row>
    <row r="932" spans="1:2" x14ac:dyDescent="0.2">
      <c r="A932" t="s">
        <v>20</v>
      </c>
      <c r="B932">
        <v>85</v>
      </c>
    </row>
    <row r="933" spans="1:2" x14ac:dyDescent="0.2">
      <c r="A933" t="s">
        <v>14</v>
      </c>
      <c r="B933">
        <v>112</v>
      </c>
    </row>
    <row r="934" spans="1:2" x14ac:dyDescent="0.2">
      <c r="A934" t="s">
        <v>20</v>
      </c>
      <c r="B934">
        <v>144</v>
      </c>
    </row>
    <row r="935" spans="1:2" x14ac:dyDescent="0.2">
      <c r="A935" t="s">
        <v>20</v>
      </c>
      <c r="B935">
        <v>1902</v>
      </c>
    </row>
    <row r="936" spans="1:2" x14ac:dyDescent="0.2">
      <c r="A936" t="s">
        <v>20</v>
      </c>
      <c r="B936">
        <v>105</v>
      </c>
    </row>
    <row r="937" spans="1:2" x14ac:dyDescent="0.2">
      <c r="A937" t="s">
        <v>20</v>
      </c>
      <c r="B937">
        <v>132</v>
      </c>
    </row>
    <row r="938" spans="1:2" x14ac:dyDescent="0.2">
      <c r="A938" t="s">
        <v>14</v>
      </c>
      <c r="B938">
        <v>21</v>
      </c>
    </row>
    <row r="939" spans="1:2" x14ac:dyDescent="0.2">
      <c r="A939" t="s">
        <v>74</v>
      </c>
      <c r="B939">
        <v>976</v>
      </c>
    </row>
    <row r="940" spans="1:2" x14ac:dyDescent="0.2">
      <c r="A940" t="s">
        <v>20</v>
      </c>
      <c r="B940">
        <v>96</v>
      </c>
    </row>
    <row r="941" spans="1:2" x14ac:dyDescent="0.2">
      <c r="A941" t="s">
        <v>14</v>
      </c>
      <c r="B941">
        <v>67</v>
      </c>
    </row>
    <row r="942" spans="1:2" x14ac:dyDescent="0.2">
      <c r="A942" t="s">
        <v>47</v>
      </c>
      <c r="B942">
        <v>66</v>
      </c>
    </row>
    <row r="943" spans="1:2" x14ac:dyDescent="0.2">
      <c r="A943" t="s">
        <v>14</v>
      </c>
      <c r="B943">
        <v>78</v>
      </c>
    </row>
    <row r="944" spans="1:2" x14ac:dyDescent="0.2">
      <c r="A944" t="s">
        <v>14</v>
      </c>
      <c r="B944">
        <v>67</v>
      </c>
    </row>
    <row r="945" spans="1:2" x14ac:dyDescent="0.2">
      <c r="A945" t="s">
        <v>20</v>
      </c>
      <c r="B945">
        <v>114</v>
      </c>
    </row>
    <row r="946" spans="1:2" x14ac:dyDescent="0.2">
      <c r="A946" t="s">
        <v>14</v>
      </c>
      <c r="B946">
        <v>263</v>
      </c>
    </row>
    <row r="947" spans="1:2" x14ac:dyDescent="0.2">
      <c r="A947" t="s">
        <v>14</v>
      </c>
      <c r="B947">
        <v>1691</v>
      </c>
    </row>
    <row r="948" spans="1:2" x14ac:dyDescent="0.2">
      <c r="A948" t="s">
        <v>14</v>
      </c>
      <c r="B948">
        <v>181</v>
      </c>
    </row>
    <row r="949" spans="1:2" x14ac:dyDescent="0.2">
      <c r="A949" t="s">
        <v>14</v>
      </c>
      <c r="B949">
        <v>13</v>
      </c>
    </row>
    <row r="950" spans="1:2" x14ac:dyDescent="0.2">
      <c r="A950" t="s">
        <v>74</v>
      </c>
      <c r="B950">
        <v>160</v>
      </c>
    </row>
    <row r="951" spans="1:2" x14ac:dyDescent="0.2">
      <c r="A951" t="s">
        <v>20</v>
      </c>
      <c r="B951">
        <v>203</v>
      </c>
    </row>
    <row r="952" spans="1:2" x14ac:dyDescent="0.2">
      <c r="A952" t="s">
        <v>14</v>
      </c>
      <c r="B952">
        <v>1</v>
      </c>
    </row>
    <row r="953" spans="1:2" x14ac:dyDescent="0.2">
      <c r="A953" t="s">
        <v>20</v>
      </c>
      <c r="B953">
        <v>1559</v>
      </c>
    </row>
    <row r="954" spans="1:2" x14ac:dyDescent="0.2">
      <c r="A954" t="s">
        <v>74</v>
      </c>
      <c r="B954">
        <v>2266</v>
      </c>
    </row>
    <row r="955" spans="1:2" x14ac:dyDescent="0.2">
      <c r="A955" t="s">
        <v>14</v>
      </c>
      <c r="B955">
        <v>21</v>
      </c>
    </row>
    <row r="956" spans="1:2" x14ac:dyDescent="0.2">
      <c r="A956" t="s">
        <v>20</v>
      </c>
      <c r="B956">
        <v>1548</v>
      </c>
    </row>
    <row r="957" spans="1:2" x14ac:dyDescent="0.2">
      <c r="A957" t="s">
        <v>20</v>
      </c>
      <c r="B957">
        <v>80</v>
      </c>
    </row>
    <row r="958" spans="1:2" x14ac:dyDescent="0.2">
      <c r="A958" t="s">
        <v>14</v>
      </c>
      <c r="B958">
        <v>830</v>
      </c>
    </row>
    <row r="959" spans="1:2" x14ac:dyDescent="0.2">
      <c r="A959" t="s">
        <v>20</v>
      </c>
      <c r="B959">
        <v>131</v>
      </c>
    </row>
    <row r="960" spans="1:2" x14ac:dyDescent="0.2">
      <c r="A960" t="s">
        <v>20</v>
      </c>
      <c r="B960">
        <v>112</v>
      </c>
    </row>
    <row r="961" spans="1:2" x14ac:dyDescent="0.2">
      <c r="A961" t="s">
        <v>14</v>
      </c>
      <c r="B961">
        <v>130</v>
      </c>
    </row>
    <row r="962" spans="1:2" x14ac:dyDescent="0.2">
      <c r="A962" t="s">
        <v>14</v>
      </c>
      <c r="B962">
        <v>55</v>
      </c>
    </row>
    <row r="963" spans="1:2" x14ac:dyDescent="0.2">
      <c r="A963" t="s">
        <v>20</v>
      </c>
      <c r="B963">
        <v>155</v>
      </c>
    </row>
    <row r="964" spans="1:2" x14ac:dyDescent="0.2">
      <c r="A964" t="s">
        <v>20</v>
      </c>
      <c r="B964">
        <v>266</v>
      </c>
    </row>
    <row r="965" spans="1:2" x14ac:dyDescent="0.2">
      <c r="A965" t="s">
        <v>14</v>
      </c>
      <c r="B965">
        <v>114</v>
      </c>
    </row>
    <row r="966" spans="1:2" x14ac:dyDescent="0.2">
      <c r="A966" t="s">
        <v>20</v>
      </c>
      <c r="B966">
        <v>155</v>
      </c>
    </row>
    <row r="967" spans="1:2" x14ac:dyDescent="0.2">
      <c r="A967" t="s">
        <v>20</v>
      </c>
      <c r="B967">
        <v>207</v>
      </c>
    </row>
    <row r="968" spans="1:2" x14ac:dyDescent="0.2">
      <c r="A968" t="s">
        <v>20</v>
      </c>
      <c r="B968">
        <v>245</v>
      </c>
    </row>
    <row r="969" spans="1:2" x14ac:dyDescent="0.2">
      <c r="A969" t="s">
        <v>20</v>
      </c>
      <c r="B969">
        <v>1573</v>
      </c>
    </row>
    <row r="970" spans="1:2" x14ac:dyDescent="0.2">
      <c r="A970" t="s">
        <v>20</v>
      </c>
      <c r="B970">
        <v>114</v>
      </c>
    </row>
    <row r="971" spans="1:2" x14ac:dyDescent="0.2">
      <c r="A971" t="s">
        <v>20</v>
      </c>
      <c r="B971">
        <v>93</v>
      </c>
    </row>
    <row r="972" spans="1:2" x14ac:dyDescent="0.2">
      <c r="A972" t="s">
        <v>14</v>
      </c>
      <c r="B972">
        <v>594</v>
      </c>
    </row>
    <row r="973" spans="1:2" x14ac:dyDescent="0.2">
      <c r="A973" t="s">
        <v>14</v>
      </c>
      <c r="B973">
        <v>24</v>
      </c>
    </row>
    <row r="974" spans="1:2" x14ac:dyDescent="0.2">
      <c r="A974" t="s">
        <v>20</v>
      </c>
      <c r="B974">
        <v>1681</v>
      </c>
    </row>
    <row r="975" spans="1:2" x14ac:dyDescent="0.2">
      <c r="A975" t="s">
        <v>14</v>
      </c>
      <c r="B975">
        <v>252</v>
      </c>
    </row>
    <row r="976" spans="1:2" x14ac:dyDescent="0.2">
      <c r="A976" t="s">
        <v>20</v>
      </c>
      <c r="B976">
        <v>32</v>
      </c>
    </row>
    <row r="977" spans="1:2" x14ac:dyDescent="0.2">
      <c r="A977" t="s">
        <v>20</v>
      </c>
      <c r="B977">
        <v>135</v>
      </c>
    </row>
    <row r="978" spans="1:2" x14ac:dyDescent="0.2">
      <c r="A978" t="s">
        <v>20</v>
      </c>
      <c r="B978">
        <v>140</v>
      </c>
    </row>
    <row r="979" spans="1:2" x14ac:dyDescent="0.2">
      <c r="A979" t="s">
        <v>14</v>
      </c>
      <c r="B979">
        <v>67</v>
      </c>
    </row>
    <row r="980" spans="1:2" x14ac:dyDescent="0.2">
      <c r="A980" t="s">
        <v>20</v>
      </c>
      <c r="B980">
        <v>92</v>
      </c>
    </row>
    <row r="981" spans="1:2" x14ac:dyDescent="0.2">
      <c r="A981" t="s">
        <v>20</v>
      </c>
      <c r="B981">
        <v>1015</v>
      </c>
    </row>
    <row r="982" spans="1:2" x14ac:dyDescent="0.2">
      <c r="A982" t="s">
        <v>14</v>
      </c>
      <c r="B982">
        <v>742</v>
      </c>
    </row>
    <row r="983" spans="1:2" x14ac:dyDescent="0.2">
      <c r="A983" t="s">
        <v>20</v>
      </c>
      <c r="B983">
        <v>323</v>
      </c>
    </row>
    <row r="984" spans="1:2" x14ac:dyDescent="0.2">
      <c r="A984" t="s">
        <v>14</v>
      </c>
      <c r="B984">
        <v>75</v>
      </c>
    </row>
    <row r="985" spans="1:2" x14ac:dyDescent="0.2">
      <c r="A985" t="s">
        <v>20</v>
      </c>
      <c r="B985">
        <v>2326</v>
      </c>
    </row>
    <row r="986" spans="1:2" x14ac:dyDescent="0.2">
      <c r="A986" t="s">
        <v>20</v>
      </c>
      <c r="B986">
        <v>381</v>
      </c>
    </row>
    <row r="987" spans="1:2" x14ac:dyDescent="0.2">
      <c r="A987" t="s">
        <v>14</v>
      </c>
      <c r="B987">
        <v>4405</v>
      </c>
    </row>
    <row r="988" spans="1:2" x14ac:dyDescent="0.2">
      <c r="A988" t="s">
        <v>14</v>
      </c>
      <c r="B988">
        <v>92</v>
      </c>
    </row>
    <row r="989" spans="1:2" x14ac:dyDescent="0.2">
      <c r="A989" t="s">
        <v>20</v>
      </c>
      <c r="B989">
        <v>480</v>
      </c>
    </row>
    <row r="990" spans="1:2" x14ac:dyDescent="0.2">
      <c r="A990" t="s">
        <v>14</v>
      </c>
      <c r="B990">
        <v>64</v>
      </c>
    </row>
    <row r="991" spans="1:2" x14ac:dyDescent="0.2">
      <c r="A991" t="s">
        <v>20</v>
      </c>
      <c r="B991">
        <v>226</v>
      </c>
    </row>
    <row r="992" spans="1:2" x14ac:dyDescent="0.2">
      <c r="A992" t="s">
        <v>14</v>
      </c>
      <c r="B992">
        <v>64</v>
      </c>
    </row>
    <row r="993" spans="1:2" x14ac:dyDescent="0.2">
      <c r="A993" t="s">
        <v>20</v>
      </c>
      <c r="B993">
        <v>241</v>
      </c>
    </row>
    <row r="994" spans="1:2" x14ac:dyDescent="0.2">
      <c r="A994" t="s">
        <v>20</v>
      </c>
      <c r="B994">
        <v>132</v>
      </c>
    </row>
    <row r="995" spans="1:2" x14ac:dyDescent="0.2">
      <c r="A995" t="s">
        <v>74</v>
      </c>
      <c r="B995">
        <v>75</v>
      </c>
    </row>
    <row r="996" spans="1:2" x14ac:dyDescent="0.2">
      <c r="A996" t="s">
        <v>14</v>
      </c>
      <c r="B996">
        <v>842</v>
      </c>
    </row>
    <row r="997" spans="1:2" x14ac:dyDescent="0.2">
      <c r="A997" t="s">
        <v>20</v>
      </c>
      <c r="B997">
        <v>2043</v>
      </c>
    </row>
    <row r="998" spans="1:2" x14ac:dyDescent="0.2">
      <c r="A998" t="s">
        <v>14</v>
      </c>
      <c r="B998">
        <v>112</v>
      </c>
    </row>
    <row r="999" spans="1:2" x14ac:dyDescent="0.2">
      <c r="A999" t="s">
        <v>74</v>
      </c>
      <c r="B999">
        <v>139</v>
      </c>
    </row>
    <row r="1000" spans="1:2" x14ac:dyDescent="0.2">
      <c r="A1000" t="s">
        <v>14</v>
      </c>
      <c r="B1000">
        <v>374</v>
      </c>
    </row>
    <row r="1001" spans="1:2" x14ac:dyDescent="0.2">
      <c r="A1001" t="s">
        <v>74</v>
      </c>
      <c r="B1001">
        <v>1122</v>
      </c>
    </row>
  </sheetData>
  <conditionalFormatting sqref="A1:A1048576">
    <cfRule type="containsText" dxfId="69" priority="16" operator="containsText" text="canceled">
      <formula>NOT(ISERROR(SEARCH("canceled",A1)))</formula>
    </cfRule>
    <cfRule type="containsText" dxfId="68" priority="17" operator="containsText" text="cancelled">
      <formula>NOT(ISERROR(SEARCH("cancelled",A1)))</formula>
    </cfRule>
    <cfRule type="containsText" dxfId="67" priority="18" operator="containsText" text="live">
      <formula>NOT(ISERROR(SEARCH("live",A1)))</formula>
    </cfRule>
    <cfRule type="containsText" dxfId="66" priority="19" operator="containsText" text="successful">
      <formula>NOT(ISERROR(SEARCH("successful",A1)))</formula>
    </cfRule>
    <cfRule type="containsText" dxfId="65" priority="20" operator="containsText" text="failed">
      <formula>NOT(ISERROR(SEARCH("failed",A1)))</formula>
    </cfRule>
  </conditionalFormatting>
  <conditionalFormatting sqref="D1:D1048131">
    <cfRule type="containsText" dxfId="64" priority="11" operator="containsText" text="canceled">
      <formula>NOT(ISERROR(SEARCH("canceled",D1)))</formula>
    </cfRule>
    <cfRule type="containsText" dxfId="63" priority="12" operator="containsText" text="cancelled">
      <formula>NOT(ISERROR(SEARCH("cancelled",D1)))</formula>
    </cfRule>
    <cfRule type="containsText" dxfId="62" priority="13" operator="containsText" text="live">
      <formula>NOT(ISERROR(SEARCH("live",D1)))</formula>
    </cfRule>
    <cfRule type="containsText" dxfId="61" priority="14" operator="containsText" text="successful">
      <formula>NOT(ISERROR(SEARCH("successful",D1)))</formula>
    </cfRule>
    <cfRule type="containsText" dxfId="60" priority="15" operator="containsText" text="failed">
      <formula>NOT(ISERROR(SEARCH("failed",D1)))</formula>
    </cfRule>
  </conditionalFormatting>
  <conditionalFormatting sqref="G1:G367 G374:G1047930">
    <cfRule type="containsText" dxfId="59" priority="6" operator="containsText" text="canceled">
      <formula>NOT(ISERROR(SEARCH("canceled",G1)))</formula>
    </cfRule>
    <cfRule type="containsText" dxfId="58" priority="7" operator="containsText" text="cancelled">
      <formula>NOT(ISERROR(SEARCH("cancelled",G1)))</formula>
    </cfRule>
    <cfRule type="containsText" dxfId="57" priority="8" operator="containsText" text="live">
      <formula>NOT(ISERROR(SEARCH("live",G1)))</formula>
    </cfRule>
    <cfRule type="containsText" dxfId="56" priority="9" operator="containsText" text="successful">
      <formula>NOT(ISERROR(SEARCH("successful",G1)))</formula>
    </cfRule>
    <cfRule type="containsText" dxfId="55" priority="10" operator="containsText" text="failed">
      <formula>NOT(ISERROR(SEARCH("failed",G1)))</formula>
    </cfRule>
  </conditionalFormatting>
  <conditionalFormatting sqref="G368:G373">
    <cfRule type="containsText" dxfId="54" priority="1" operator="containsText" text="canceled">
      <formula>NOT(ISERROR(SEARCH("canceled",G368)))</formula>
    </cfRule>
    <cfRule type="containsText" dxfId="53" priority="2" operator="containsText" text="cancelled">
      <formula>NOT(ISERROR(SEARCH("cancelled",G368)))</formula>
    </cfRule>
    <cfRule type="containsText" dxfId="52" priority="3" operator="containsText" text="live">
      <formula>NOT(ISERROR(SEARCH("live",G368)))</formula>
    </cfRule>
    <cfRule type="containsText" dxfId="51" priority="4" operator="containsText" text="successful">
      <formula>NOT(ISERROR(SEARCH("successful",G368)))</formula>
    </cfRule>
    <cfRule type="containsText" dxfId="50" priority="5" operator="containsText" text="failed">
      <formula>NOT(ISERROR(SEARCH("failed",G368)))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Mavin Gill</cp:lastModifiedBy>
  <dcterms:created xsi:type="dcterms:W3CDTF">2021-09-29T18:52:28Z</dcterms:created>
  <dcterms:modified xsi:type="dcterms:W3CDTF">2023-05-04T20:11:25Z</dcterms:modified>
</cp:coreProperties>
</file>