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deaProjects\FerreTriangle\forTest\"/>
    </mc:Choice>
  </mc:AlternateContent>
  <bookViews>
    <workbookView xWindow="324" yWindow="60" windowWidth="8460" windowHeight="7272"/>
  </bookViews>
  <sheets>
    <sheet name="грансостав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N56" i="1" s="1"/>
  <c r="AF56" i="1" s="1"/>
  <c r="AO56" i="1" s="1"/>
  <c r="M55" i="1"/>
  <c r="M54" i="1"/>
  <c r="N54" i="1" s="1"/>
  <c r="AF54" i="1" s="1"/>
  <c r="M53" i="1"/>
  <c r="M41" i="1"/>
  <c r="M42" i="1"/>
  <c r="M43" i="1"/>
  <c r="M44" i="1"/>
  <c r="M45" i="1"/>
  <c r="N45" i="1" s="1"/>
  <c r="AF45" i="1" s="1"/>
  <c r="M46" i="1"/>
  <c r="M47" i="1"/>
  <c r="N47" i="1" s="1"/>
  <c r="AF47" i="1" s="1"/>
  <c r="AO47" i="1" s="1"/>
  <c r="M48" i="1"/>
  <c r="M49" i="1"/>
  <c r="M50" i="1"/>
  <c r="M51" i="1"/>
  <c r="M52" i="1"/>
  <c r="P23" i="2"/>
  <c r="Q23" i="2" s="1"/>
  <c r="O23" i="2"/>
  <c r="O24" i="2"/>
  <c r="Q24" i="2" s="1"/>
  <c r="S24" i="2" s="1"/>
  <c r="P24" i="2"/>
  <c r="P25" i="2"/>
  <c r="Q25" i="2" s="1"/>
  <c r="O25" i="2"/>
  <c r="O26" i="2"/>
  <c r="Q26" i="2" s="1"/>
  <c r="P26" i="2"/>
  <c r="P27" i="2"/>
  <c r="Q27" i="2" s="1"/>
  <c r="S27" i="2" s="1"/>
  <c r="O27" i="2"/>
  <c r="O28" i="2"/>
  <c r="Q28" i="2" s="1"/>
  <c r="S28" i="2" s="1"/>
  <c r="P28" i="2"/>
  <c r="P29" i="2"/>
  <c r="Q29" i="2" s="1"/>
  <c r="S29" i="2"/>
  <c r="O29" i="2"/>
  <c r="P30" i="2"/>
  <c r="O30" i="2"/>
  <c r="Q30" i="2" s="1"/>
  <c r="S30" i="2" s="1"/>
  <c r="O31" i="2"/>
  <c r="Q31" i="2" s="1"/>
  <c r="S31" i="2" s="1"/>
  <c r="P31" i="2"/>
  <c r="P32" i="2"/>
  <c r="O32" i="2"/>
  <c r="Q32" i="2" s="1"/>
  <c r="O33" i="2"/>
  <c r="Q33" i="2" s="1"/>
  <c r="T33" i="2" s="1"/>
  <c r="P33" i="2"/>
  <c r="P34" i="2"/>
  <c r="O34" i="2"/>
  <c r="Q34" i="2" s="1"/>
  <c r="S34" i="2" s="1"/>
  <c r="O35" i="2"/>
  <c r="P35" i="2"/>
  <c r="Q35" i="2"/>
  <c r="P36" i="2"/>
  <c r="O36" i="2"/>
  <c r="Q36" i="2" s="1"/>
  <c r="O37" i="2"/>
  <c r="Q37" i="2" s="1"/>
  <c r="S37" i="2"/>
  <c r="P37" i="2"/>
  <c r="O38" i="2"/>
  <c r="Q38" i="2" s="1"/>
  <c r="S38" i="2" s="1"/>
  <c r="P38" i="2"/>
  <c r="O39" i="2"/>
  <c r="Q39" i="2" s="1"/>
  <c r="P39" i="2"/>
  <c r="O40" i="2"/>
  <c r="Q40" i="2" s="1"/>
  <c r="S40" i="2" s="1"/>
  <c r="P40" i="2"/>
  <c r="O41" i="2"/>
  <c r="Q41" i="2" s="1"/>
  <c r="S41" i="2" s="1"/>
  <c r="P41" i="2"/>
  <c r="O42" i="2"/>
  <c r="Q42" i="2" s="1"/>
  <c r="S42" i="2" s="1"/>
  <c r="P42" i="2"/>
  <c r="O43" i="2"/>
  <c r="Q43" i="2" s="1"/>
  <c r="P43" i="2"/>
  <c r="O44" i="2"/>
  <c r="Q44" i="2" s="1"/>
  <c r="P44" i="2"/>
  <c r="O45" i="2"/>
  <c r="Q45" i="2"/>
  <c r="S45" i="2" s="1"/>
  <c r="P45" i="2"/>
  <c r="O46" i="2"/>
  <c r="Q46" i="2" s="1"/>
  <c r="P46" i="2"/>
  <c r="O47" i="2"/>
  <c r="P47" i="2"/>
  <c r="Q47" i="2"/>
  <c r="S47" i="2"/>
  <c r="O48" i="2"/>
  <c r="Q48" i="2"/>
  <c r="P48" i="2"/>
  <c r="O49" i="2"/>
  <c r="Q49" i="2" s="1"/>
  <c r="P49" i="2"/>
  <c r="I49" i="2"/>
  <c r="O50" i="2"/>
  <c r="P50" i="2"/>
  <c r="O51" i="2"/>
  <c r="P51" i="2"/>
  <c r="Q51" i="2"/>
  <c r="O52" i="2"/>
  <c r="P52" i="2"/>
  <c r="Q52" i="2"/>
  <c r="S52" i="2" s="1"/>
  <c r="O53" i="2"/>
  <c r="Q53" i="2" s="1"/>
  <c r="P53" i="2"/>
  <c r="H54" i="2"/>
  <c r="J54" i="2" s="1"/>
  <c r="I54" i="2"/>
  <c r="O54" i="2"/>
  <c r="Q54" i="2" s="1"/>
  <c r="P54" i="2"/>
  <c r="H55" i="2"/>
  <c r="I55" i="2"/>
  <c r="J55" i="2"/>
  <c r="O55" i="2"/>
  <c r="P55" i="2"/>
  <c r="Q55" i="2"/>
  <c r="H56" i="2"/>
  <c r="J56" i="2" s="1"/>
  <c r="K56" i="2" s="1"/>
  <c r="U56" i="2" s="1"/>
  <c r="I56" i="2"/>
  <c r="O56" i="2"/>
  <c r="P56" i="2"/>
  <c r="Q56" i="2"/>
  <c r="S56" i="2" s="1"/>
  <c r="H57" i="2"/>
  <c r="J57" i="2" s="1"/>
  <c r="I57" i="2"/>
  <c r="O57" i="2"/>
  <c r="Q57" i="2" s="1"/>
  <c r="P57" i="2"/>
  <c r="H58" i="2"/>
  <c r="I58" i="2"/>
  <c r="O58" i="2"/>
  <c r="P58" i="2"/>
  <c r="Q58" i="2" s="1"/>
  <c r="H59" i="2"/>
  <c r="I59" i="2"/>
  <c r="J59" i="2" s="1"/>
  <c r="O59" i="2"/>
  <c r="Q59" i="2"/>
  <c r="S59" i="2" s="1"/>
  <c r="P59" i="2"/>
  <c r="H60" i="2"/>
  <c r="J60" i="2" s="1"/>
  <c r="K60" i="2" s="1"/>
  <c r="I60" i="2"/>
  <c r="O60" i="2"/>
  <c r="P60" i="2"/>
  <c r="Q60" i="2"/>
  <c r="H61" i="2"/>
  <c r="I61" i="2"/>
  <c r="J61" i="2" s="1"/>
  <c r="O61" i="2"/>
  <c r="P61" i="2"/>
  <c r="Q61" i="2" s="1"/>
  <c r="O21" i="2"/>
  <c r="Q21" i="2"/>
  <c r="S21" i="2" s="1"/>
  <c r="P21" i="2"/>
  <c r="P22" i="2"/>
  <c r="O22" i="2"/>
  <c r="Q22" i="2"/>
  <c r="S22" i="2"/>
  <c r="O3" i="2"/>
  <c r="Q3" i="2" s="1"/>
  <c r="P3" i="2"/>
  <c r="H3" i="2"/>
  <c r="I3" i="2"/>
  <c r="J3" i="2"/>
  <c r="K3" i="2"/>
  <c r="H20" i="2"/>
  <c r="J20" i="2" s="1"/>
  <c r="I20" i="2"/>
  <c r="H53" i="2"/>
  <c r="I53" i="2"/>
  <c r="J53" i="2"/>
  <c r="H52" i="2"/>
  <c r="I52" i="2"/>
  <c r="H51" i="2"/>
  <c r="J51" i="2" s="1"/>
  <c r="I51" i="2"/>
  <c r="H50" i="2"/>
  <c r="I50" i="2"/>
  <c r="J50" i="2" s="1"/>
  <c r="H49" i="2"/>
  <c r="J49" i="2" s="1"/>
  <c r="H48" i="2"/>
  <c r="J48" i="2" s="1"/>
  <c r="K48" i="2" s="1"/>
  <c r="I48" i="2"/>
  <c r="H47" i="2"/>
  <c r="I47" i="2"/>
  <c r="H46" i="2"/>
  <c r="I46" i="2"/>
  <c r="J46" i="2" s="1"/>
  <c r="K46" i="2" s="1"/>
  <c r="H45" i="2"/>
  <c r="J45" i="2"/>
  <c r="I45" i="2"/>
  <c r="H44" i="2"/>
  <c r="J44" i="2" s="1"/>
  <c r="K44" i="2" s="1"/>
  <c r="I44" i="2"/>
  <c r="M40" i="1"/>
  <c r="M39" i="1"/>
  <c r="M38" i="1"/>
  <c r="N38" i="1" s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N22" i="1" s="1"/>
  <c r="M21" i="1"/>
  <c r="M20" i="1"/>
  <c r="N20" i="1" s="1"/>
  <c r="M19" i="1"/>
  <c r="M18" i="1"/>
  <c r="M17" i="1"/>
  <c r="H61" i="1"/>
  <c r="AD61" i="1"/>
  <c r="N61" i="1"/>
  <c r="R61" i="1"/>
  <c r="S61" i="1"/>
  <c r="W61" i="1"/>
  <c r="X61" i="1" s="1"/>
  <c r="AB61" i="1"/>
  <c r="AC61" i="1" s="1"/>
  <c r="AI61" i="1" s="1"/>
  <c r="AR61" i="1"/>
  <c r="I61" i="1"/>
  <c r="H60" i="1"/>
  <c r="AD60" i="1" s="1"/>
  <c r="AM60" i="1" s="1"/>
  <c r="N60" i="1"/>
  <c r="R60" i="1"/>
  <c r="S60" i="1"/>
  <c r="AG60" i="1" s="1"/>
  <c r="W60" i="1"/>
  <c r="X60" i="1" s="1"/>
  <c r="AB60" i="1"/>
  <c r="AC60" i="1" s="1"/>
  <c r="AI60" i="1"/>
  <c r="AR60" i="1" s="1"/>
  <c r="H59" i="1"/>
  <c r="AD59" i="1"/>
  <c r="N59" i="1"/>
  <c r="R59" i="1"/>
  <c r="S59" i="1"/>
  <c r="W59" i="1"/>
  <c r="X59" i="1" s="1"/>
  <c r="AB59" i="1"/>
  <c r="AC59" i="1" s="1"/>
  <c r="I59" i="1"/>
  <c r="H58" i="1"/>
  <c r="AD58" i="1"/>
  <c r="AM58" i="1" s="1"/>
  <c r="N58" i="1"/>
  <c r="R58" i="1"/>
  <c r="S58" i="1" s="1"/>
  <c r="W58" i="1"/>
  <c r="X58" i="1"/>
  <c r="AB58" i="1"/>
  <c r="AC58" i="1" s="1"/>
  <c r="AI58" i="1" s="1"/>
  <c r="AR58" i="1" s="1"/>
  <c r="I58" i="1"/>
  <c r="H57" i="1"/>
  <c r="N57" i="1"/>
  <c r="R57" i="1"/>
  <c r="S57" i="1" s="1"/>
  <c r="W57" i="1"/>
  <c r="X57" i="1" s="1"/>
  <c r="AB57" i="1"/>
  <c r="AC57" i="1"/>
  <c r="H56" i="1"/>
  <c r="AD56" i="1" s="1"/>
  <c r="AM56" i="1" s="1"/>
  <c r="R56" i="1"/>
  <c r="S56" i="1"/>
  <c r="AG56" i="1" s="1"/>
  <c r="W56" i="1"/>
  <c r="X56" i="1" s="1"/>
  <c r="AB56" i="1"/>
  <c r="AC56" i="1" s="1"/>
  <c r="AI56" i="1"/>
  <c r="AR56" i="1" s="1"/>
  <c r="I56" i="1"/>
  <c r="H55" i="1"/>
  <c r="AD55" i="1" s="1"/>
  <c r="N55" i="1"/>
  <c r="R55" i="1"/>
  <c r="S55" i="1" s="1"/>
  <c r="W55" i="1"/>
  <c r="X55" i="1" s="1"/>
  <c r="AB55" i="1"/>
  <c r="AC55" i="1" s="1"/>
  <c r="AI55" i="1" s="1"/>
  <c r="AR55" i="1" s="1"/>
  <c r="I55" i="1"/>
  <c r="H54" i="1"/>
  <c r="AD54" i="1"/>
  <c r="R54" i="1"/>
  <c r="S54" i="1"/>
  <c r="W54" i="1"/>
  <c r="X54" i="1"/>
  <c r="AH54" i="1" s="1"/>
  <c r="AQ54" i="1" s="1"/>
  <c r="AB54" i="1"/>
  <c r="AC54" i="1"/>
  <c r="AI54" i="1" s="1"/>
  <c r="AR54" i="1"/>
  <c r="I54" i="1"/>
  <c r="H53" i="1"/>
  <c r="N53" i="1"/>
  <c r="R53" i="1"/>
  <c r="S53" i="1"/>
  <c r="W53" i="1"/>
  <c r="X53" i="1"/>
  <c r="AB53" i="1"/>
  <c r="AC53" i="1"/>
  <c r="AI53" i="1" s="1"/>
  <c r="AR53" i="1" s="1"/>
  <c r="H52" i="1"/>
  <c r="AD52" i="1" s="1"/>
  <c r="AM52" i="1"/>
  <c r="N52" i="1"/>
  <c r="AF52" i="1"/>
  <c r="R52" i="1"/>
  <c r="S52" i="1"/>
  <c r="W52" i="1"/>
  <c r="X52" i="1" s="1"/>
  <c r="AH52" i="1" s="1"/>
  <c r="AQ52" i="1" s="1"/>
  <c r="AB52" i="1"/>
  <c r="AC52" i="1" s="1"/>
  <c r="AI52" i="1" s="1"/>
  <c r="AR52" i="1" s="1"/>
  <c r="I52" i="1"/>
  <c r="H51" i="1"/>
  <c r="AD51" i="1"/>
  <c r="N51" i="1"/>
  <c r="R51" i="1"/>
  <c r="S51" i="1" s="1"/>
  <c r="W51" i="1"/>
  <c r="X51" i="1" s="1"/>
  <c r="AH51" i="1" s="1"/>
  <c r="AB51" i="1"/>
  <c r="AC51" i="1" s="1"/>
  <c r="AI51" i="1" s="1"/>
  <c r="AR51" i="1" s="1"/>
  <c r="I51" i="1"/>
  <c r="H50" i="1"/>
  <c r="AD50" i="1" s="1"/>
  <c r="AM50" i="1" s="1"/>
  <c r="N50" i="1"/>
  <c r="R50" i="1"/>
  <c r="S50" i="1" s="1"/>
  <c r="AG50" i="1"/>
  <c r="AP50" i="1" s="1"/>
  <c r="AS50" i="1" s="1"/>
  <c r="W50" i="1"/>
  <c r="X50" i="1" s="1"/>
  <c r="AH50" i="1" s="1"/>
  <c r="AQ50" i="1" s="1"/>
  <c r="AB50" i="1"/>
  <c r="AC50" i="1"/>
  <c r="AI50" i="1" s="1"/>
  <c r="AR50" i="1"/>
  <c r="I50" i="1"/>
  <c r="H49" i="1"/>
  <c r="AD49" i="1" s="1"/>
  <c r="N49" i="1"/>
  <c r="R49" i="1"/>
  <c r="S49" i="1"/>
  <c r="W49" i="1"/>
  <c r="X49" i="1"/>
  <c r="AB49" i="1"/>
  <c r="AC49" i="1" s="1"/>
  <c r="AI49" i="1" s="1"/>
  <c r="AR49" i="1" s="1"/>
  <c r="I49" i="1"/>
  <c r="H48" i="1"/>
  <c r="AD48" i="1" s="1"/>
  <c r="AM48" i="1"/>
  <c r="N48" i="1"/>
  <c r="AF48" i="1" s="1"/>
  <c r="R48" i="1"/>
  <c r="S48" i="1" s="1"/>
  <c r="W48" i="1"/>
  <c r="X48" i="1" s="1"/>
  <c r="AH48" i="1" s="1"/>
  <c r="AQ48" i="1" s="1"/>
  <c r="AB48" i="1"/>
  <c r="AC48" i="1" s="1"/>
  <c r="AI48" i="1" s="1"/>
  <c r="AR48" i="1" s="1"/>
  <c r="I48" i="1"/>
  <c r="H47" i="1"/>
  <c r="AD47" i="1"/>
  <c r="R47" i="1"/>
  <c r="S47" i="1" s="1"/>
  <c r="W47" i="1"/>
  <c r="X47" i="1" s="1"/>
  <c r="AH47" i="1" s="1"/>
  <c r="AB47" i="1"/>
  <c r="AC47" i="1" s="1"/>
  <c r="AI47" i="1" s="1"/>
  <c r="AR47" i="1" s="1"/>
  <c r="I47" i="1"/>
  <c r="H46" i="1"/>
  <c r="AD46" i="1" s="1"/>
  <c r="AM46" i="1" s="1"/>
  <c r="N46" i="1"/>
  <c r="R46" i="1"/>
  <c r="S46" i="1" s="1"/>
  <c r="W46" i="1"/>
  <c r="X46" i="1" s="1"/>
  <c r="AH46" i="1" s="1"/>
  <c r="AQ46" i="1" s="1"/>
  <c r="AB46" i="1"/>
  <c r="AC46" i="1"/>
  <c r="AI46" i="1" s="1"/>
  <c r="AR46" i="1" s="1"/>
  <c r="I46" i="1"/>
  <c r="H45" i="1"/>
  <c r="AD45" i="1" s="1"/>
  <c r="R45" i="1"/>
  <c r="S45" i="1"/>
  <c r="W45" i="1"/>
  <c r="X45" i="1" s="1"/>
  <c r="AB45" i="1"/>
  <c r="AC45" i="1" s="1"/>
  <c r="AI45" i="1" s="1"/>
  <c r="AR45" i="1" s="1"/>
  <c r="I45" i="1"/>
  <c r="H44" i="1"/>
  <c r="AD44" i="1" s="1"/>
  <c r="AM44" i="1" s="1"/>
  <c r="N44" i="1"/>
  <c r="R44" i="1"/>
  <c r="S44" i="1"/>
  <c r="W44" i="1"/>
  <c r="X44" i="1"/>
  <c r="AH44" i="1" s="1"/>
  <c r="AQ44" i="1" s="1"/>
  <c r="AB44" i="1"/>
  <c r="AC44" i="1" s="1"/>
  <c r="AI44" i="1"/>
  <c r="AR44" i="1" s="1"/>
  <c r="I44" i="1"/>
  <c r="H43" i="1"/>
  <c r="AD43" i="1" s="1"/>
  <c r="N43" i="1"/>
  <c r="R43" i="1"/>
  <c r="S43" i="1"/>
  <c r="W43" i="1"/>
  <c r="X43" i="1" s="1"/>
  <c r="AH43" i="1" s="1"/>
  <c r="AQ43" i="1" s="1"/>
  <c r="AB43" i="1"/>
  <c r="AC43" i="1" s="1"/>
  <c r="AI43" i="1" s="1"/>
  <c r="AR43" i="1" s="1"/>
  <c r="I43" i="1"/>
  <c r="H42" i="1"/>
  <c r="AD42" i="1"/>
  <c r="AM42" i="1" s="1"/>
  <c r="N42" i="1"/>
  <c r="AF42" i="1" s="1"/>
  <c r="R42" i="1"/>
  <c r="S42" i="1" s="1"/>
  <c r="W42" i="1"/>
  <c r="X42" i="1" s="1"/>
  <c r="AB42" i="1"/>
  <c r="AC42" i="1" s="1"/>
  <c r="AI42" i="1" s="1"/>
  <c r="AR42" i="1" s="1"/>
  <c r="I42" i="1"/>
  <c r="H41" i="1"/>
  <c r="AD41" i="1"/>
  <c r="AE41" i="1" s="1"/>
  <c r="AK41" i="1" s="1"/>
  <c r="N41" i="1"/>
  <c r="R41" i="1"/>
  <c r="S41" i="1" s="1"/>
  <c r="W41" i="1"/>
  <c r="X41" i="1" s="1"/>
  <c r="AH41" i="1" s="1"/>
  <c r="AQ41" i="1" s="1"/>
  <c r="AB41" i="1"/>
  <c r="AC41" i="1"/>
  <c r="AI41" i="1" s="1"/>
  <c r="AR41" i="1" s="1"/>
  <c r="I41" i="1"/>
  <c r="H40" i="1"/>
  <c r="AD40" i="1"/>
  <c r="AM40" i="1" s="1"/>
  <c r="N40" i="1"/>
  <c r="AF40" i="1"/>
  <c r="AO40" i="1" s="1"/>
  <c r="R40" i="1"/>
  <c r="S40" i="1" s="1"/>
  <c r="W40" i="1"/>
  <c r="X40" i="1" s="1"/>
  <c r="AB40" i="1"/>
  <c r="AC40" i="1" s="1"/>
  <c r="AI40" i="1" s="1"/>
  <c r="AR40" i="1" s="1"/>
  <c r="I40" i="1"/>
  <c r="H39" i="1"/>
  <c r="AD39" i="1" s="1"/>
  <c r="N39" i="1"/>
  <c r="R39" i="1"/>
  <c r="S39" i="1" s="1"/>
  <c r="AF39" i="1"/>
  <c r="AO39" i="1" s="1"/>
  <c r="W39" i="1"/>
  <c r="X39" i="1"/>
  <c r="AH39" i="1" s="1"/>
  <c r="AQ39" i="1" s="1"/>
  <c r="AB39" i="1"/>
  <c r="AC39" i="1" s="1"/>
  <c r="AI39" i="1" s="1"/>
  <c r="AR39" i="1"/>
  <c r="H38" i="1"/>
  <c r="AD38" i="1" s="1"/>
  <c r="AM38" i="1" s="1"/>
  <c r="R38" i="1"/>
  <c r="S38" i="1"/>
  <c r="AG38" i="1" s="1"/>
  <c r="AP38" i="1" s="1"/>
  <c r="W38" i="1"/>
  <c r="X38" i="1" s="1"/>
  <c r="AB38" i="1"/>
  <c r="AC38" i="1" s="1"/>
  <c r="AI38" i="1"/>
  <c r="AR38" i="1" s="1"/>
  <c r="I38" i="1"/>
  <c r="H37" i="1"/>
  <c r="AD37" i="1" s="1"/>
  <c r="AM37" i="1" s="1"/>
  <c r="N37" i="1"/>
  <c r="AF37" i="1" s="1"/>
  <c r="R37" i="1"/>
  <c r="S37" i="1"/>
  <c r="W37" i="1"/>
  <c r="X37" i="1" s="1"/>
  <c r="AH37" i="1" s="1"/>
  <c r="AQ37" i="1" s="1"/>
  <c r="AB37" i="1"/>
  <c r="AC37" i="1" s="1"/>
  <c r="AI37" i="1"/>
  <c r="AR37" i="1"/>
  <c r="I37" i="1"/>
  <c r="H36" i="1"/>
  <c r="AD36" i="1" s="1"/>
  <c r="AM36" i="1" s="1"/>
  <c r="N36" i="1"/>
  <c r="R36" i="1"/>
  <c r="S36" i="1"/>
  <c r="W36" i="1"/>
  <c r="X36" i="1" s="1"/>
  <c r="AB36" i="1"/>
  <c r="AC36" i="1" s="1"/>
  <c r="AI36" i="1"/>
  <c r="AR36" i="1" s="1"/>
  <c r="I36" i="1"/>
  <c r="H35" i="1"/>
  <c r="AD35" i="1" s="1"/>
  <c r="AM35" i="1"/>
  <c r="N35" i="1"/>
  <c r="R35" i="1"/>
  <c r="S35" i="1"/>
  <c r="W35" i="1"/>
  <c r="X35" i="1" s="1"/>
  <c r="AH35" i="1" s="1"/>
  <c r="AQ35" i="1" s="1"/>
  <c r="AB35" i="1"/>
  <c r="AC35" i="1"/>
  <c r="AI35" i="1" s="1"/>
  <c r="AR35" i="1" s="1"/>
  <c r="H34" i="1"/>
  <c r="AD34" i="1"/>
  <c r="AM34" i="1" s="1"/>
  <c r="N34" i="1"/>
  <c r="R34" i="1"/>
  <c r="S34" i="1" s="1"/>
  <c r="W34" i="1"/>
  <c r="X34" i="1" s="1"/>
  <c r="AH34" i="1" s="1"/>
  <c r="AQ34" i="1" s="1"/>
  <c r="AB34" i="1"/>
  <c r="AC34" i="1"/>
  <c r="AI34" i="1"/>
  <c r="AR34" i="1" s="1"/>
  <c r="I34" i="1"/>
  <c r="H33" i="1"/>
  <c r="AD33" i="1" s="1"/>
  <c r="AM33" i="1"/>
  <c r="N33" i="1"/>
  <c r="R33" i="1"/>
  <c r="S33" i="1" s="1"/>
  <c r="AF33" i="1" s="1"/>
  <c r="W33" i="1"/>
  <c r="X33" i="1" s="1"/>
  <c r="AB33" i="1"/>
  <c r="AC33" i="1"/>
  <c r="AI33" i="1"/>
  <c r="AR33" i="1" s="1"/>
  <c r="I33" i="1"/>
  <c r="H32" i="1"/>
  <c r="AD32" i="1" s="1"/>
  <c r="AM32" i="1" s="1"/>
  <c r="N32" i="1"/>
  <c r="R32" i="1"/>
  <c r="S32" i="1" s="1"/>
  <c r="W32" i="1"/>
  <c r="X32" i="1" s="1"/>
  <c r="AB32" i="1"/>
  <c r="AC32" i="1"/>
  <c r="AI32" i="1" s="1"/>
  <c r="AR32" i="1" s="1"/>
  <c r="I32" i="1"/>
  <c r="H31" i="1"/>
  <c r="AD31" i="1"/>
  <c r="N31" i="1"/>
  <c r="R31" i="1"/>
  <c r="S31" i="1" s="1"/>
  <c r="AG31" i="1" s="1"/>
  <c r="W31" i="1"/>
  <c r="X31" i="1" s="1"/>
  <c r="AB31" i="1"/>
  <c r="AC31" i="1"/>
  <c r="AI31" i="1" s="1"/>
  <c r="AR31" i="1" s="1"/>
  <c r="AH31" i="1"/>
  <c r="AQ31" i="1" s="1"/>
  <c r="H30" i="1"/>
  <c r="AD30" i="1" s="1"/>
  <c r="AM30" i="1" s="1"/>
  <c r="N30" i="1"/>
  <c r="AF30" i="1" s="1"/>
  <c r="AO30" i="1" s="1"/>
  <c r="R30" i="1"/>
  <c r="S30" i="1" s="1"/>
  <c r="AG30" i="1" s="1"/>
  <c r="AP30" i="1" s="1"/>
  <c r="W30" i="1"/>
  <c r="X30" i="1"/>
  <c r="AB30" i="1"/>
  <c r="AC30" i="1"/>
  <c r="AI30" i="1" s="1"/>
  <c r="AR30" i="1" s="1"/>
  <c r="I30" i="1"/>
  <c r="H29" i="1"/>
  <c r="AD29" i="1"/>
  <c r="AM29" i="1"/>
  <c r="N29" i="1"/>
  <c r="R29" i="1"/>
  <c r="S29" i="1"/>
  <c r="W29" i="1"/>
  <c r="X29" i="1" s="1"/>
  <c r="AH29" i="1" s="1"/>
  <c r="AQ29" i="1"/>
  <c r="AB29" i="1"/>
  <c r="AC29" i="1"/>
  <c r="AI29" i="1"/>
  <c r="AR29" i="1" s="1"/>
  <c r="I29" i="1"/>
  <c r="O11" i="2"/>
  <c r="P11" i="2"/>
  <c r="Q11" i="2"/>
  <c r="S11" i="2" s="1"/>
  <c r="H11" i="2"/>
  <c r="J11" i="2" s="1"/>
  <c r="I11" i="2"/>
  <c r="H12" i="2"/>
  <c r="I12" i="2"/>
  <c r="J12" i="2"/>
  <c r="K12" i="2"/>
  <c r="O12" i="2"/>
  <c r="P12" i="2"/>
  <c r="Q12" i="2" s="1"/>
  <c r="S12" i="2" s="1"/>
  <c r="H43" i="2"/>
  <c r="J43" i="2" s="1"/>
  <c r="I43" i="2"/>
  <c r="H42" i="2"/>
  <c r="J42" i="2"/>
  <c r="I42" i="2"/>
  <c r="H41" i="2"/>
  <c r="J41" i="2"/>
  <c r="K41" i="2" s="1"/>
  <c r="U41" i="2" s="1"/>
  <c r="I41" i="2"/>
  <c r="H40" i="2"/>
  <c r="I40" i="2"/>
  <c r="J40" i="2" s="1"/>
  <c r="H39" i="2"/>
  <c r="I39" i="2"/>
  <c r="H38" i="2"/>
  <c r="J38" i="2" s="1"/>
  <c r="K38" i="2" s="1"/>
  <c r="I38" i="2"/>
  <c r="H37" i="2"/>
  <c r="I37" i="2"/>
  <c r="J37" i="2" s="1"/>
  <c r="H36" i="2"/>
  <c r="J36" i="2"/>
  <c r="I36" i="2"/>
  <c r="H35" i="2"/>
  <c r="J35" i="2" s="1"/>
  <c r="I35" i="2"/>
  <c r="H34" i="2"/>
  <c r="J34" i="2"/>
  <c r="K34" i="2" s="1"/>
  <c r="U34" i="2" s="1"/>
  <c r="I34" i="2"/>
  <c r="H33" i="2"/>
  <c r="J33" i="2"/>
  <c r="I33" i="2"/>
  <c r="H32" i="2"/>
  <c r="I32" i="2"/>
  <c r="J32" i="2" s="1"/>
  <c r="H31" i="2"/>
  <c r="I31" i="2"/>
  <c r="H30" i="2"/>
  <c r="J30" i="2" s="1"/>
  <c r="I30" i="2"/>
  <c r="H29" i="2"/>
  <c r="I29" i="2"/>
  <c r="J29" i="2" s="1"/>
  <c r="H28" i="2"/>
  <c r="J28" i="2"/>
  <c r="I28" i="2"/>
  <c r="H27" i="2"/>
  <c r="J27" i="2" s="1"/>
  <c r="R27" i="2" s="1"/>
  <c r="T27" i="2" s="1"/>
  <c r="I27" i="2"/>
  <c r="H26" i="2"/>
  <c r="J26" i="2"/>
  <c r="I26" i="2"/>
  <c r="H25" i="2"/>
  <c r="J25" i="2"/>
  <c r="I25" i="2"/>
  <c r="H24" i="2"/>
  <c r="I24" i="2"/>
  <c r="J24" i="2" s="1"/>
  <c r="H23" i="2"/>
  <c r="I23" i="2"/>
  <c r="H22" i="2"/>
  <c r="J22" i="2" s="1"/>
  <c r="I22" i="2"/>
  <c r="H21" i="2"/>
  <c r="I21" i="2"/>
  <c r="J21" i="2" s="1"/>
  <c r="O20" i="2"/>
  <c r="P20" i="2"/>
  <c r="Q20" i="2" s="1"/>
  <c r="O19" i="2"/>
  <c r="P19" i="2"/>
  <c r="Q19" i="2" s="1"/>
  <c r="H19" i="2"/>
  <c r="I19" i="2"/>
  <c r="O18" i="2"/>
  <c r="Q18" i="2" s="1"/>
  <c r="P18" i="2"/>
  <c r="H18" i="2"/>
  <c r="I18" i="2"/>
  <c r="J18" i="2"/>
  <c r="K18" i="2" s="1"/>
  <c r="O17" i="2"/>
  <c r="P17" i="2"/>
  <c r="H17" i="2"/>
  <c r="I17" i="2"/>
  <c r="J17" i="2"/>
  <c r="K17" i="2" s="1"/>
  <c r="O16" i="2"/>
  <c r="P16" i="2"/>
  <c r="Q16" i="2"/>
  <c r="H16" i="2"/>
  <c r="J16" i="2" s="1"/>
  <c r="I16" i="2"/>
  <c r="O15" i="2"/>
  <c r="Q15" i="2"/>
  <c r="S15" i="2" s="1"/>
  <c r="P15" i="2"/>
  <c r="H15" i="2"/>
  <c r="I15" i="2"/>
  <c r="O14" i="2"/>
  <c r="Q14" i="2" s="1"/>
  <c r="P14" i="2"/>
  <c r="H14" i="2"/>
  <c r="I14" i="2"/>
  <c r="O13" i="2"/>
  <c r="P13" i="2"/>
  <c r="Q13" i="2"/>
  <c r="H13" i="2"/>
  <c r="I13" i="2"/>
  <c r="O10" i="2"/>
  <c r="Q10" i="2"/>
  <c r="T10" i="2" s="1"/>
  <c r="P10" i="2"/>
  <c r="H10" i="2"/>
  <c r="I10" i="2"/>
  <c r="J10" i="2" s="1"/>
  <c r="O9" i="2"/>
  <c r="P9" i="2"/>
  <c r="Q9" i="2"/>
  <c r="S9" i="2"/>
  <c r="H9" i="2"/>
  <c r="J9" i="2" s="1"/>
  <c r="I9" i="2"/>
  <c r="O8" i="2"/>
  <c r="Q8" i="2"/>
  <c r="S8" i="2" s="1"/>
  <c r="P8" i="2"/>
  <c r="H8" i="2"/>
  <c r="J8" i="2" s="1"/>
  <c r="I8" i="2"/>
  <c r="O7" i="2"/>
  <c r="P7" i="2"/>
  <c r="Q7" i="2"/>
  <c r="S7" i="2" s="1"/>
  <c r="H7" i="2"/>
  <c r="I7" i="2"/>
  <c r="O6" i="2"/>
  <c r="Q6" i="2"/>
  <c r="P6" i="2"/>
  <c r="H6" i="2"/>
  <c r="J6" i="2" s="1"/>
  <c r="I6" i="2"/>
  <c r="O5" i="2"/>
  <c r="P5" i="2"/>
  <c r="Q5" i="2"/>
  <c r="H5" i="2"/>
  <c r="I5" i="2"/>
  <c r="J5" i="2" s="1"/>
  <c r="O4" i="2"/>
  <c r="Q4" i="2" s="1"/>
  <c r="S4" i="2" s="1"/>
  <c r="P4" i="2"/>
  <c r="H4" i="2"/>
  <c r="I4" i="2"/>
  <c r="J4" i="2" s="1"/>
  <c r="R4" i="2"/>
  <c r="R3" i="2"/>
  <c r="H4" i="1"/>
  <c r="AD4" i="1"/>
  <c r="AM4" i="1" s="1"/>
  <c r="M4" i="1"/>
  <c r="N4" i="1" s="1"/>
  <c r="R4" i="1"/>
  <c r="S4" i="1" s="1"/>
  <c r="AG4" i="1" s="1"/>
  <c r="AP4" i="1" s="1"/>
  <c r="W4" i="1"/>
  <c r="X4" i="1"/>
  <c r="AB4" i="1"/>
  <c r="AC4" i="1"/>
  <c r="AI4" i="1" s="1"/>
  <c r="AR4" i="1"/>
  <c r="I4" i="1"/>
  <c r="H3" i="1"/>
  <c r="AD3" i="1" s="1"/>
  <c r="AM3" i="1" s="1"/>
  <c r="M3" i="1"/>
  <c r="N3" i="1"/>
  <c r="R3" i="1"/>
  <c r="S3" i="1" s="1"/>
  <c r="AG3" i="1" s="1"/>
  <c r="W3" i="1"/>
  <c r="X3" i="1" s="1"/>
  <c r="AB3" i="1"/>
  <c r="AC3" i="1" s="1"/>
  <c r="AI3" i="1" s="1"/>
  <c r="AR3" i="1" s="1"/>
  <c r="I3" i="1"/>
  <c r="H28" i="1"/>
  <c r="AD28" i="1" s="1"/>
  <c r="AM28" i="1" s="1"/>
  <c r="N28" i="1"/>
  <c r="R28" i="1"/>
  <c r="S28" i="1"/>
  <c r="W28" i="1"/>
  <c r="X28" i="1" s="1"/>
  <c r="AH28" i="1" s="1"/>
  <c r="AQ28" i="1" s="1"/>
  <c r="AB28" i="1"/>
  <c r="AC28" i="1"/>
  <c r="AI28" i="1"/>
  <c r="AR28" i="1" s="1"/>
  <c r="I28" i="1"/>
  <c r="H27" i="1"/>
  <c r="AD27" i="1"/>
  <c r="N27" i="1"/>
  <c r="R27" i="1"/>
  <c r="S27" i="1"/>
  <c r="AG27" i="1" s="1"/>
  <c r="W27" i="1"/>
  <c r="X27" i="1" s="1"/>
  <c r="AB27" i="1"/>
  <c r="AC27" i="1"/>
  <c r="AI27" i="1" s="1"/>
  <c r="AR27" i="1" s="1"/>
  <c r="I27" i="1"/>
  <c r="H26" i="1"/>
  <c r="AD26" i="1" s="1"/>
  <c r="N26" i="1"/>
  <c r="AF26" i="1"/>
  <c r="R26" i="1"/>
  <c r="S26" i="1"/>
  <c r="AG26" i="1"/>
  <c r="W26" i="1"/>
  <c r="X26" i="1" s="1"/>
  <c r="AB26" i="1"/>
  <c r="AC26" i="1" s="1"/>
  <c r="AI26" i="1"/>
  <c r="AR26" i="1"/>
  <c r="I26" i="1"/>
  <c r="H25" i="1"/>
  <c r="AD25" i="1" s="1"/>
  <c r="N25" i="1"/>
  <c r="R25" i="1"/>
  <c r="S25" i="1" s="1"/>
  <c r="W25" i="1"/>
  <c r="X25" i="1"/>
  <c r="AH25" i="1" s="1"/>
  <c r="AQ25" i="1" s="1"/>
  <c r="AB25" i="1"/>
  <c r="AC25" i="1"/>
  <c r="AI25" i="1"/>
  <c r="AR25" i="1" s="1"/>
  <c r="I25" i="1"/>
  <c r="H24" i="1"/>
  <c r="AD24" i="1" s="1"/>
  <c r="AM24" i="1" s="1"/>
  <c r="N24" i="1"/>
  <c r="AF24" i="1" s="1"/>
  <c r="R24" i="1"/>
  <c r="S24" i="1" s="1"/>
  <c r="W24" i="1"/>
  <c r="X24" i="1" s="1"/>
  <c r="AB24" i="1"/>
  <c r="AC24" i="1"/>
  <c r="AI24" i="1" s="1"/>
  <c r="AR24" i="1" s="1"/>
  <c r="I24" i="1"/>
  <c r="H23" i="1"/>
  <c r="AD23" i="1" s="1"/>
  <c r="N23" i="1"/>
  <c r="R23" i="1"/>
  <c r="S23" i="1"/>
  <c r="W23" i="1"/>
  <c r="X23" i="1"/>
  <c r="AH23" i="1" s="1"/>
  <c r="AQ23" i="1" s="1"/>
  <c r="AB23" i="1"/>
  <c r="AC23" i="1" s="1"/>
  <c r="AI23" i="1" s="1"/>
  <c r="AR23" i="1" s="1"/>
  <c r="H22" i="1"/>
  <c r="AD22" i="1"/>
  <c r="AM22" i="1" s="1"/>
  <c r="R22" i="1"/>
  <c r="S22" i="1"/>
  <c r="AG22" i="1" s="1"/>
  <c r="AP22" i="1" s="1"/>
  <c r="AS22" i="1" s="1"/>
  <c r="W22" i="1"/>
  <c r="X22" i="1" s="1"/>
  <c r="AH22" i="1" s="1"/>
  <c r="AQ22" i="1" s="1"/>
  <c r="AB22" i="1"/>
  <c r="AC22" i="1" s="1"/>
  <c r="AI22" i="1" s="1"/>
  <c r="AR22" i="1" s="1"/>
  <c r="I22" i="1"/>
  <c r="H21" i="1"/>
  <c r="AD21" i="1" s="1"/>
  <c r="N21" i="1"/>
  <c r="R21" i="1"/>
  <c r="S21" i="1" s="1"/>
  <c r="W21" i="1"/>
  <c r="X21" i="1" s="1"/>
  <c r="AH21" i="1" s="1"/>
  <c r="AQ21" i="1" s="1"/>
  <c r="AB21" i="1"/>
  <c r="AC21" i="1" s="1"/>
  <c r="AI21" i="1" s="1"/>
  <c r="AR21" i="1" s="1"/>
  <c r="H20" i="1"/>
  <c r="AD20" i="1"/>
  <c r="AM20" i="1" s="1"/>
  <c r="R20" i="1"/>
  <c r="S20" i="1" s="1"/>
  <c r="AG20" i="1" s="1"/>
  <c r="W20" i="1"/>
  <c r="X20" i="1"/>
  <c r="AH20" i="1" s="1"/>
  <c r="AQ20" i="1" s="1"/>
  <c r="AB20" i="1"/>
  <c r="AC20" i="1" s="1"/>
  <c r="AI20" i="1" s="1"/>
  <c r="AR20" i="1"/>
  <c r="I20" i="1"/>
  <c r="H19" i="1"/>
  <c r="N19" i="1"/>
  <c r="R19" i="1"/>
  <c r="S19" i="1" s="1"/>
  <c r="W19" i="1"/>
  <c r="X19" i="1"/>
  <c r="AB19" i="1"/>
  <c r="AC19" i="1" s="1"/>
  <c r="AI19" i="1" s="1"/>
  <c r="AR19" i="1" s="1"/>
  <c r="H18" i="1"/>
  <c r="AD18" i="1" s="1"/>
  <c r="N18" i="1"/>
  <c r="R18" i="1"/>
  <c r="S18" i="1" s="1"/>
  <c r="AG18" i="1" s="1"/>
  <c r="W18" i="1"/>
  <c r="X18" i="1" s="1"/>
  <c r="AB18" i="1"/>
  <c r="AC18" i="1" s="1"/>
  <c r="H17" i="1"/>
  <c r="AD17" i="1"/>
  <c r="N17" i="1"/>
  <c r="R17" i="1"/>
  <c r="S17" i="1" s="1"/>
  <c r="W17" i="1"/>
  <c r="X17" i="1" s="1"/>
  <c r="AB17" i="1"/>
  <c r="AC17" i="1" s="1"/>
  <c r="I17" i="1"/>
  <c r="H16" i="1"/>
  <c r="AD16" i="1"/>
  <c r="AM16" i="1" s="1"/>
  <c r="M16" i="1"/>
  <c r="N16" i="1"/>
  <c r="R16" i="1"/>
  <c r="S16" i="1" s="1"/>
  <c r="W16" i="1"/>
  <c r="X16" i="1"/>
  <c r="AB16" i="1"/>
  <c r="AC16" i="1"/>
  <c r="AI16" i="1"/>
  <c r="AR16" i="1" s="1"/>
  <c r="I16" i="1"/>
  <c r="H15" i="1"/>
  <c r="AD15" i="1" s="1"/>
  <c r="AM15" i="1"/>
  <c r="M15" i="1"/>
  <c r="N15" i="1"/>
  <c r="AF15" i="1" s="1"/>
  <c r="R15" i="1"/>
  <c r="S15" i="1" s="1"/>
  <c r="W15" i="1"/>
  <c r="X15" i="1" s="1"/>
  <c r="AH15" i="1" s="1"/>
  <c r="AQ15" i="1" s="1"/>
  <c r="AB15" i="1"/>
  <c r="AC15" i="1"/>
  <c r="AI15" i="1" s="1"/>
  <c r="AR15" i="1" s="1"/>
  <c r="I15" i="1"/>
  <c r="H14" i="1"/>
  <c r="AD14" i="1"/>
  <c r="AM14" i="1" s="1"/>
  <c r="M14" i="1"/>
  <c r="N14" i="1"/>
  <c r="R14" i="1"/>
  <c r="S14" i="1" s="1"/>
  <c r="W14" i="1"/>
  <c r="X14" i="1"/>
  <c r="AB14" i="1"/>
  <c r="AC14" i="1"/>
  <c r="AI14" i="1" s="1"/>
  <c r="AR14" i="1" s="1"/>
  <c r="I14" i="1"/>
  <c r="H13" i="1"/>
  <c r="AD13" i="1" s="1"/>
  <c r="AM13" i="1" s="1"/>
  <c r="M13" i="1"/>
  <c r="N13" i="1"/>
  <c r="AF13" i="1"/>
  <c r="R13" i="1"/>
  <c r="S13" i="1" s="1"/>
  <c r="AG13" i="1" s="1"/>
  <c r="W13" i="1"/>
  <c r="X13" i="1" s="1"/>
  <c r="AB13" i="1"/>
  <c r="AC13" i="1" s="1"/>
  <c r="I13" i="1"/>
  <c r="H12" i="1"/>
  <c r="AD12" i="1"/>
  <c r="M12" i="1"/>
  <c r="N12" i="1" s="1"/>
  <c r="AF12" i="1" s="1"/>
  <c r="R12" i="1"/>
  <c r="S12" i="1" s="1"/>
  <c r="AG12" i="1" s="1"/>
  <c r="W12" i="1"/>
  <c r="X12" i="1"/>
  <c r="AB12" i="1"/>
  <c r="AC12" i="1"/>
  <c r="AH12" i="1" s="1"/>
  <c r="AQ12" i="1" s="1"/>
  <c r="I12" i="1"/>
  <c r="H11" i="1"/>
  <c r="AD11" i="1"/>
  <c r="AM11" i="1"/>
  <c r="M11" i="1"/>
  <c r="N11" i="1"/>
  <c r="AF11" i="1"/>
  <c r="R11" i="1"/>
  <c r="S11" i="1" s="1"/>
  <c r="AG11" i="1" s="1"/>
  <c r="W11" i="1"/>
  <c r="X11" i="1"/>
  <c r="AB11" i="1"/>
  <c r="AC11" i="1" s="1"/>
  <c r="I11" i="1"/>
  <c r="H10" i="1"/>
  <c r="AD10" i="1"/>
  <c r="AM10" i="1" s="1"/>
  <c r="M10" i="1"/>
  <c r="N10" i="1"/>
  <c r="R10" i="1"/>
  <c r="S10" i="1" s="1"/>
  <c r="AG10" i="1" s="1"/>
  <c r="W10" i="1"/>
  <c r="X10" i="1"/>
  <c r="AB10" i="1"/>
  <c r="AC10" i="1" s="1"/>
  <c r="I10" i="1"/>
  <c r="H9" i="1"/>
  <c r="AD9" i="1" s="1"/>
  <c r="M9" i="1"/>
  <c r="N9" i="1" s="1"/>
  <c r="AF9" i="1" s="1"/>
  <c r="R9" i="1"/>
  <c r="S9" i="1"/>
  <c r="W9" i="1"/>
  <c r="X9" i="1" s="1"/>
  <c r="AB9" i="1"/>
  <c r="AC9" i="1"/>
  <c r="AI9" i="1" s="1"/>
  <c r="AR9" i="1" s="1"/>
  <c r="I9" i="1"/>
  <c r="H8" i="1"/>
  <c r="AD8" i="1"/>
  <c r="AM8" i="1"/>
  <c r="M8" i="1"/>
  <c r="N8" i="1"/>
  <c r="R8" i="1"/>
  <c r="S8" i="1"/>
  <c r="AG8" i="1"/>
  <c r="AP8" i="1" s="1"/>
  <c r="W8" i="1"/>
  <c r="X8" i="1"/>
  <c r="AB8" i="1"/>
  <c r="AC8" i="1" s="1"/>
  <c r="AI8" i="1" s="1"/>
  <c r="AR8" i="1" s="1"/>
  <c r="I8" i="1"/>
  <c r="H7" i="1"/>
  <c r="AD7" i="1" s="1"/>
  <c r="AM7" i="1" s="1"/>
  <c r="M7" i="1"/>
  <c r="N7" i="1"/>
  <c r="AF7" i="1" s="1"/>
  <c r="R7" i="1"/>
  <c r="S7" i="1"/>
  <c r="W7" i="1"/>
  <c r="X7" i="1" s="1"/>
  <c r="AB7" i="1"/>
  <c r="AC7" i="1" s="1"/>
  <c r="AI7" i="1" s="1"/>
  <c r="AR7" i="1" s="1"/>
  <c r="I7" i="1"/>
  <c r="H6" i="1"/>
  <c r="AD6" i="1"/>
  <c r="AM6" i="1"/>
  <c r="M6" i="1"/>
  <c r="N6" i="1" s="1"/>
  <c r="AF6" i="1" s="1"/>
  <c r="R6" i="1"/>
  <c r="S6" i="1"/>
  <c r="AG6" i="1" s="1"/>
  <c r="W6" i="1"/>
  <c r="X6" i="1"/>
  <c r="AB6" i="1"/>
  <c r="AC6" i="1" s="1"/>
  <c r="I6" i="1"/>
  <c r="H5" i="1"/>
  <c r="AD5" i="1" s="1"/>
  <c r="AM5" i="1" s="1"/>
  <c r="M5" i="1"/>
  <c r="N5" i="1"/>
  <c r="AF5" i="1" s="1"/>
  <c r="R5" i="1"/>
  <c r="S5" i="1"/>
  <c r="W5" i="1"/>
  <c r="X5" i="1" s="1"/>
  <c r="AB5" i="1"/>
  <c r="AC5" i="1" s="1"/>
  <c r="AI5" i="1" s="1"/>
  <c r="AR5" i="1" s="1"/>
  <c r="I5" i="1"/>
  <c r="AP10" i="1"/>
  <c r="AP12" i="1"/>
  <c r="T4" i="2"/>
  <c r="S14" i="2"/>
  <c r="R11" i="2"/>
  <c r="T11" i="2" s="1"/>
  <c r="K11" i="2"/>
  <c r="U11" i="2" s="1"/>
  <c r="AG17" i="1"/>
  <c r="AF17" i="1"/>
  <c r="AP18" i="1"/>
  <c r="AF19" i="1"/>
  <c r="AG19" i="1"/>
  <c r="AG25" i="1"/>
  <c r="AF25" i="1"/>
  <c r="AE25" i="1" s="1"/>
  <c r="AP26" i="1"/>
  <c r="S5" i="2"/>
  <c r="K22" i="2"/>
  <c r="U22" i="2" s="1"/>
  <c r="R22" i="2"/>
  <c r="T22" i="2" s="1"/>
  <c r="K24" i="2"/>
  <c r="U24" i="2"/>
  <c r="R24" i="2"/>
  <c r="T24" i="2"/>
  <c r="K26" i="2"/>
  <c r="R26" i="2"/>
  <c r="K30" i="2"/>
  <c r="U30" i="2" s="1"/>
  <c r="R30" i="2"/>
  <c r="T30" i="2" s="1"/>
  <c r="K36" i="2"/>
  <c r="R36" i="2"/>
  <c r="U38" i="2"/>
  <c r="K40" i="2"/>
  <c r="U40" i="2"/>
  <c r="R40" i="2"/>
  <c r="T40" i="2" s="1"/>
  <c r="K42" i="2"/>
  <c r="U42" i="2"/>
  <c r="R42" i="2"/>
  <c r="T42" i="2" s="1"/>
  <c r="AH8" i="1"/>
  <c r="AG9" i="1"/>
  <c r="AF10" i="1"/>
  <c r="AF14" i="1"/>
  <c r="AH16" i="1"/>
  <c r="AQ16" i="1"/>
  <c r="R8" i="2"/>
  <c r="K8" i="2"/>
  <c r="U8" i="2" s="1"/>
  <c r="K16" i="2"/>
  <c r="U16" i="2" s="1"/>
  <c r="R16" i="2"/>
  <c r="T16" i="2"/>
  <c r="AM17" i="1"/>
  <c r="AM21" i="1"/>
  <c r="AM23" i="1"/>
  <c r="AO24" i="1"/>
  <c r="AM25" i="1"/>
  <c r="AO26" i="1"/>
  <c r="AM27" i="1"/>
  <c r="S6" i="2"/>
  <c r="K27" i="2"/>
  <c r="U27" i="2" s="1"/>
  <c r="R29" i="2"/>
  <c r="T29" i="2"/>
  <c r="K29" i="2"/>
  <c r="U29" i="2" s="1"/>
  <c r="R33" i="2"/>
  <c r="K33" i="2"/>
  <c r="R35" i="2"/>
  <c r="K35" i="2"/>
  <c r="R37" i="2"/>
  <c r="T37" i="2" s="1"/>
  <c r="K37" i="2"/>
  <c r="U37" i="2" s="1"/>
  <c r="R43" i="2"/>
  <c r="K43" i="2"/>
  <c r="AO33" i="1"/>
  <c r="AF8" i="1"/>
  <c r="AH14" i="1"/>
  <c r="AQ14" i="1"/>
  <c r="AG15" i="1"/>
  <c r="AH4" i="1"/>
  <c r="AQ4" i="1"/>
  <c r="AO11" i="1"/>
  <c r="S19" i="2"/>
  <c r="S16" i="2"/>
  <c r="R17" i="2"/>
  <c r="AF41" i="1"/>
  <c r="AG41" i="1"/>
  <c r="AO42" i="1"/>
  <c r="R45" i="2"/>
  <c r="K45" i="2"/>
  <c r="K53" i="2"/>
  <c r="U53" i="2" s="1"/>
  <c r="R53" i="2"/>
  <c r="S55" i="2"/>
  <c r="T45" i="2"/>
  <c r="K4" i="2"/>
  <c r="T8" i="2"/>
  <c r="J15" i="2"/>
  <c r="AG32" i="1"/>
  <c r="AG33" i="1"/>
  <c r="I35" i="1"/>
  <c r="AH45" i="1"/>
  <c r="AQ45" i="1" s="1"/>
  <c r="AQ47" i="1"/>
  <c r="AH49" i="1"/>
  <c r="AQ49" i="1" s="1"/>
  <c r="AQ51" i="1"/>
  <c r="AH53" i="1"/>
  <c r="AQ53" i="1"/>
  <c r="AH55" i="1"/>
  <c r="AQ55" i="1"/>
  <c r="AH61" i="1"/>
  <c r="AJ61" i="1" s="1"/>
  <c r="K10" i="2"/>
  <c r="R10" i="2"/>
  <c r="AM43" i="1"/>
  <c r="AM45" i="1"/>
  <c r="AM47" i="1"/>
  <c r="AO48" i="1"/>
  <c r="AM49" i="1"/>
  <c r="AM51" i="1"/>
  <c r="AO52" i="1"/>
  <c r="AO54" i="1"/>
  <c r="AM55" i="1"/>
  <c r="AM59" i="1"/>
  <c r="AM61" i="1"/>
  <c r="R61" i="2"/>
  <c r="K61" i="2"/>
  <c r="S58" i="2"/>
  <c r="S57" i="2"/>
  <c r="K54" i="2"/>
  <c r="R54" i="2"/>
  <c r="S49" i="2"/>
  <c r="S13" i="2"/>
  <c r="R50" i="2"/>
  <c r="K50" i="2"/>
  <c r="K55" i="2"/>
  <c r="R55" i="2"/>
  <c r="T55" i="2"/>
  <c r="S44" i="2"/>
  <c r="U44" i="2"/>
  <c r="R12" i="2"/>
  <c r="T12" i="2" s="1"/>
  <c r="J13" i="2"/>
  <c r="R18" i="2"/>
  <c r="I31" i="1"/>
  <c r="AM31" i="1"/>
  <c r="AF32" i="1"/>
  <c r="AG36" i="1"/>
  <c r="AH38" i="1"/>
  <c r="AM39" i="1"/>
  <c r="AG42" i="1"/>
  <c r="AP31" i="1"/>
  <c r="AS31" i="1" s="1"/>
  <c r="AJ31" i="1"/>
  <c r="AF43" i="1"/>
  <c r="AG43" i="1"/>
  <c r="AP43" i="1" s="1"/>
  <c r="AS43" i="1" s="1"/>
  <c r="AF49" i="1"/>
  <c r="AG49" i="1"/>
  <c r="AF51" i="1"/>
  <c r="AF53" i="1"/>
  <c r="AG53" i="1"/>
  <c r="AF55" i="1"/>
  <c r="AG55" i="1"/>
  <c r="AP56" i="1"/>
  <c r="AF57" i="1"/>
  <c r="AG57" i="1"/>
  <c r="AF59" i="1"/>
  <c r="AG59" i="1"/>
  <c r="AP60" i="1"/>
  <c r="AF61" i="1"/>
  <c r="AO61" i="1" s="1"/>
  <c r="AG61" i="1"/>
  <c r="R49" i="2"/>
  <c r="T49" i="2" s="1"/>
  <c r="K49" i="2"/>
  <c r="K51" i="2"/>
  <c r="U51" i="2"/>
  <c r="R51" i="2"/>
  <c r="T51" i="2"/>
  <c r="T61" i="2"/>
  <c r="S61" i="2"/>
  <c r="K59" i="2"/>
  <c r="U59" i="2"/>
  <c r="R59" i="2"/>
  <c r="T59" i="2"/>
  <c r="R57" i="2"/>
  <c r="T57" i="2"/>
  <c r="K57" i="2"/>
  <c r="U57" i="2"/>
  <c r="S54" i="2"/>
  <c r="T54" i="2"/>
  <c r="T53" i="2"/>
  <c r="S53" i="2"/>
  <c r="S51" i="2"/>
  <c r="S48" i="2"/>
  <c r="U48" i="2" s="1"/>
  <c r="S46" i="2"/>
  <c r="U46" i="2" s="1"/>
  <c r="AF34" i="1"/>
  <c r="R44" i="2"/>
  <c r="T44" i="2"/>
  <c r="R46" i="2"/>
  <c r="T46" i="2"/>
  <c r="R48" i="2"/>
  <c r="T48" i="2"/>
  <c r="R56" i="2"/>
  <c r="T56" i="2"/>
  <c r="R60" i="2"/>
  <c r="S60" i="2"/>
  <c r="U60" i="2" s="1"/>
  <c r="AO59" i="1"/>
  <c r="AO53" i="1"/>
  <c r="AO51" i="1"/>
  <c r="AO43" i="1"/>
  <c r="AP32" i="1"/>
  <c r="AO41" i="1"/>
  <c r="AP61" i="1"/>
  <c r="AP57" i="1"/>
  <c r="AP55" i="1"/>
  <c r="AS55" i="1"/>
  <c r="AJ55" i="1"/>
  <c r="AP41" i="1"/>
  <c r="AS41" i="1" s="1"/>
  <c r="AJ41" i="1"/>
  <c r="AP11" i="1"/>
  <c r="AO10" i="1"/>
  <c r="U49" i="2"/>
  <c r="U61" i="2"/>
  <c r="AP36" i="1"/>
  <c r="AO12" i="1"/>
  <c r="AP42" i="1"/>
  <c r="K15" i="2"/>
  <c r="U15" i="2" s="1"/>
  <c r="R15" i="2"/>
  <c r="AP13" i="1"/>
  <c r="AP25" i="1"/>
  <c r="AS25" i="1"/>
  <c r="AJ25" i="1"/>
  <c r="AO19" i="1"/>
  <c r="AP17" i="1"/>
  <c r="U4" i="2"/>
  <c r="U45" i="2"/>
  <c r="AS4" i="1"/>
  <c r="AO37" i="1"/>
  <c r="AO57" i="1"/>
  <c r="AO49" i="1"/>
  <c r="AQ38" i="1"/>
  <c r="AS38" i="1" s="1"/>
  <c r="AP15" i="1"/>
  <c r="AJ15" i="1"/>
  <c r="AO14" i="1"/>
  <c r="AP9" i="1"/>
  <c r="AP27" i="1"/>
  <c r="AO25" i="1"/>
  <c r="AN25" i="1" s="1"/>
  <c r="AT25" i="1" s="1"/>
  <c r="AO17" i="1"/>
  <c r="U54" i="2"/>
  <c r="AJ38" i="1"/>
  <c r="AS15" i="1"/>
  <c r="AE8" i="1" l="1"/>
  <c r="AK8" i="1"/>
  <c r="AH6" i="1"/>
  <c r="AQ6" i="1" s="1"/>
  <c r="AI6" i="1"/>
  <c r="AR6" i="1" s="1"/>
  <c r="S23" i="2"/>
  <c r="AO45" i="1"/>
  <c r="K13" i="2"/>
  <c r="U13" i="2" s="1"/>
  <c r="R13" i="2"/>
  <c r="T13" i="2" s="1"/>
  <c r="AI17" i="1"/>
  <c r="AR17" i="1" s="1"/>
  <c r="AH17" i="1"/>
  <c r="AO7" i="1"/>
  <c r="AO34" i="1"/>
  <c r="AP49" i="1"/>
  <c r="AS49" i="1" s="1"/>
  <c r="AJ49" i="1"/>
  <c r="AE49" i="1"/>
  <c r="AN43" i="1"/>
  <c r="AT43" i="1" s="1"/>
  <c r="AJ8" i="1"/>
  <c r="AQ8" i="1"/>
  <c r="AS8" i="1" s="1"/>
  <c r="AP59" i="1"/>
  <c r="AH10" i="1"/>
  <c r="AI10" i="1"/>
  <c r="AR10" i="1" s="1"/>
  <c r="AO9" i="1"/>
  <c r="AJ53" i="1"/>
  <c r="AP53" i="1"/>
  <c r="AS53" i="1" s="1"/>
  <c r="AN61" i="1"/>
  <c r="AT61" i="1" s="1"/>
  <c r="AP19" i="1"/>
  <c r="AJ19" i="1"/>
  <c r="AO5" i="1"/>
  <c r="AP33" i="1"/>
  <c r="AO8" i="1"/>
  <c r="AN8" i="1" s="1"/>
  <c r="AT8" i="1" s="1"/>
  <c r="AE6" i="1"/>
  <c r="AK6" i="1"/>
  <c r="AO6" i="1"/>
  <c r="AN6" i="1" s="1"/>
  <c r="AT6" i="1" s="1"/>
  <c r="AP3" i="1"/>
  <c r="S39" i="2"/>
  <c r="AH11" i="1"/>
  <c r="AI11" i="1"/>
  <c r="AR11" i="1" s="1"/>
  <c r="AO13" i="1"/>
  <c r="I19" i="1"/>
  <c r="AD19" i="1"/>
  <c r="AH24" i="1"/>
  <c r="AQ24" i="1" s="1"/>
  <c r="AG24" i="1"/>
  <c r="AG29" i="1"/>
  <c r="AF29" i="1"/>
  <c r="AJ4" i="1"/>
  <c r="AK49" i="1"/>
  <c r="T15" i="2"/>
  <c r="AE55" i="1"/>
  <c r="AK55" i="1" s="1"/>
  <c r="AQ61" i="1"/>
  <c r="AS61" i="1" s="1"/>
  <c r="R38" i="2"/>
  <c r="T38" i="2" s="1"/>
  <c r="AP6" i="1"/>
  <c r="AS6" i="1" s="1"/>
  <c r="AJ6" i="1"/>
  <c r="AM18" i="1"/>
  <c r="AE18" i="1"/>
  <c r="AF23" i="1"/>
  <c r="AG23" i="1"/>
  <c r="R9" i="2"/>
  <c r="K9" i="2"/>
  <c r="U9" i="2" s="1"/>
  <c r="S10" i="2"/>
  <c r="U10" i="2" s="1"/>
  <c r="R21" i="2"/>
  <c r="T21" i="2" s="1"/>
  <c r="K21" i="2"/>
  <c r="U21" i="2" s="1"/>
  <c r="J31" i="2"/>
  <c r="AG34" i="1"/>
  <c r="AE34" i="1" s="1"/>
  <c r="AK34" i="1" s="1"/>
  <c r="AG48" i="1"/>
  <c r="AG51" i="1"/>
  <c r="AG52" i="1"/>
  <c r="R25" i="2"/>
  <c r="K25" i="2"/>
  <c r="K32" i="2"/>
  <c r="R32" i="2"/>
  <c r="T32" i="2" s="1"/>
  <c r="AJ43" i="1"/>
  <c r="AM41" i="1"/>
  <c r="AE9" i="1"/>
  <c r="AK9" i="1" s="1"/>
  <c r="AM9" i="1"/>
  <c r="AI12" i="1"/>
  <c r="AE15" i="1"/>
  <c r="AK15" i="1"/>
  <c r="AO15" i="1"/>
  <c r="AN15" i="1" s="1"/>
  <c r="AT15" i="1" s="1"/>
  <c r="I18" i="1"/>
  <c r="AF4" i="1"/>
  <c r="T9" i="2"/>
  <c r="AH40" i="1"/>
  <c r="AQ40" i="1" s="1"/>
  <c r="AG47" i="1"/>
  <c r="AE47" i="1" s="1"/>
  <c r="AK47" i="1" s="1"/>
  <c r="S36" i="2"/>
  <c r="U36" i="2" s="1"/>
  <c r="T36" i="2"/>
  <c r="S33" i="2"/>
  <c r="S26" i="2"/>
  <c r="U26" i="2" s="1"/>
  <c r="T26" i="2"/>
  <c r="AM12" i="1"/>
  <c r="AE12" i="1"/>
  <c r="AK12" i="1" s="1"/>
  <c r="R6" i="2"/>
  <c r="T6" i="2" s="1"/>
  <c r="K6" i="2"/>
  <c r="U6" i="2" s="1"/>
  <c r="T18" i="2"/>
  <c r="S18" i="2"/>
  <c r="U18" i="2" s="1"/>
  <c r="AO32" i="1"/>
  <c r="U55" i="2"/>
  <c r="AH5" i="1"/>
  <c r="AQ5" i="1" s="1"/>
  <c r="AH7" i="1"/>
  <c r="AQ7" i="1" s="1"/>
  <c r="AG7" i="1"/>
  <c r="AE7" i="1" s="1"/>
  <c r="AK7" i="1" s="1"/>
  <c r="AI18" i="1"/>
  <c r="AR18" i="1" s="1"/>
  <c r="AH18" i="1"/>
  <c r="AG21" i="1"/>
  <c r="AF21" i="1"/>
  <c r="K5" i="2"/>
  <c r="U5" i="2" s="1"/>
  <c r="R5" i="2"/>
  <c r="T5" i="2" s="1"/>
  <c r="S43" i="2"/>
  <c r="U43" i="2" s="1"/>
  <c r="T43" i="2"/>
  <c r="K28" i="2"/>
  <c r="U28" i="2" s="1"/>
  <c r="R28" i="2"/>
  <c r="T28" i="2" s="1"/>
  <c r="AK25" i="1"/>
  <c r="AE43" i="1"/>
  <c r="AK43" i="1" s="1"/>
  <c r="R34" i="2"/>
  <c r="T34" i="2" s="1"/>
  <c r="AJ22" i="1"/>
  <c r="AG5" i="1"/>
  <c r="AH9" i="1"/>
  <c r="AI13" i="1"/>
  <c r="AR13" i="1" s="1"/>
  <c r="AH13" i="1"/>
  <c r="AG16" i="1"/>
  <c r="AF16" i="1"/>
  <c r="AF31" i="1"/>
  <c r="AG45" i="1"/>
  <c r="R20" i="2"/>
  <c r="T20" i="2" s="1"/>
  <c r="K20" i="2"/>
  <c r="S35" i="2"/>
  <c r="U35" i="2" s="1"/>
  <c r="T35" i="2"/>
  <c r="S32" i="2"/>
  <c r="S25" i="2"/>
  <c r="T25" i="2"/>
  <c r="AO55" i="1"/>
  <c r="AN55" i="1" s="1"/>
  <c r="AT55" i="1" s="1"/>
  <c r="AJ50" i="1"/>
  <c r="AH30" i="1"/>
  <c r="AJ20" i="1"/>
  <c r="AP20" i="1"/>
  <c r="AS20" i="1" s="1"/>
  <c r="AF27" i="1"/>
  <c r="AF38" i="1"/>
  <c r="AG44" i="1"/>
  <c r="I60" i="1"/>
  <c r="AE61" i="1"/>
  <c r="AK61" i="1" s="1"/>
  <c r="AE48" i="1"/>
  <c r="AK48" i="1" s="1"/>
  <c r="R41" i="2"/>
  <c r="T41" i="2" s="1"/>
  <c r="U33" i="2"/>
  <c r="AM26" i="1"/>
  <c r="S20" i="2"/>
  <c r="AG35" i="1"/>
  <c r="AM54" i="1"/>
  <c r="AI57" i="1"/>
  <c r="AR57" i="1" s="1"/>
  <c r="AH57" i="1"/>
  <c r="AI59" i="1"/>
  <c r="AR59" i="1" s="1"/>
  <c r="AH59" i="1"/>
  <c r="AQ59" i="1" s="1"/>
  <c r="AN59" i="1" s="1"/>
  <c r="AT59" i="1" s="1"/>
  <c r="J47" i="2"/>
  <c r="T60" i="2"/>
  <c r="AH19" i="1"/>
  <c r="AQ19" i="1" s="1"/>
  <c r="AG28" i="1"/>
  <c r="AH3" i="1"/>
  <c r="AQ3" i="1" s="1"/>
  <c r="J14" i="2"/>
  <c r="J19" i="2"/>
  <c r="AH32" i="1"/>
  <c r="AE32" i="1" s="1"/>
  <c r="AK32" i="1" s="1"/>
  <c r="AG39" i="1"/>
  <c r="AG46" i="1"/>
  <c r="AH58" i="1"/>
  <c r="AQ58" i="1" s="1"/>
  <c r="J52" i="2"/>
  <c r="AG14" i="1"/>
  <c r="I21" i="1"/>
  <c r="AH26" i="1"/>
  <c r="Q17" i="2"/>
  <c r="J39" i="2"/>
  <c r="AH36" i="1"/>
  <c r="I39" i="1"/>
  <c r="AG40" i="1"/>
  <c r="AF44" i="1"/>
  <c r="AF46" i="1"/>
  <c r="AF50" i="1"/>
  <c r="AH56" i="1"/>
  <c r="AE56" i="1" s="1"/>
  <c r="AK56" i="1" s="1"/>
  <c r="AH60" i="1"/>
  <c r="Q50" i="2"/>
  <c r="AF28" i="1"/>
  <c r="AF35" i="1"/>
  <c r="AH42" i="1"/>
  <c r="AG58" i="1"/>
  <c r="AF20" i="1"/>
  <c r="AF18" i="1"/>
  <c r="AF3" i="1"/>
  <c r="J7" i="2"/>
  <c r="J23" i="2"/>
  <c r="AH33" i="1"/>
  <c r="AQ33" i="1" s="1"/>
  <c r="AG37" i="1"/>
  <c r="AG54" i="1"/>
  <c r="AF58" i="1"/>
  <c r="S3" i="2"/>
  <c r="U3" i="2" s="1"/>
  <c r="T3" i="2"/>
  <c r="AH27" i="1"/>
  <c r="AF36" i="1"/>
  <c r="AD53" i="1"/>
  <c r="I53" i="1"/>
  <c r="I57" i="1"/>
  <c r="AD57" i="1"/>
  <c r="AF60" i="1"/>
  <c r="AF22" i="1"/>
  <c r="J58" i="2"/>
  <c r="I23" i="1"/>
  <c r="AQ26" i="1" l="1"/>
  <c r="AS26" i="1" s="1"/>
  <c r="AJ26" i="1"/>
  <c r="AP54" i="1"/>
  <c r="AS54" i="1" s="1"/>
  <c r="AJ54" i="1"/>
  <c r="AJ58" i="1"/>
  <c r="AP58" i="1"/>
  <c r="AS58" i="1" s="1"/>
  <c r="AO46" i="1"/>
  <c r="AK46" i="1"/>
  <c r="AE46" i="1"/>
  <c r="K14" i="2"/>
  <c r="U14" i="2" s="1"/>
  <c r="R14" i="2"/>
  <c r="T14" i="2" s="1"/>
  <c r="AQ57" i="1"/>
  <c r="AS57" i="1" s="1"/>
  <c r="AJ57" i="1"/>
  <c r="AN26" i="1"/>
  <c r="AT26" i="1" s="1"/>
  <c r="AP44" i="1"/>
  <c r="AS44" i="1" s="1"/>
  <c r="AJ44" i="1"/>
  <c r="AQ9" i="1"/>
  <c r="AS9" i="1" s="1"/>
  <c r="AJ9" i="1"/>
  <c r="AJ18" i="1"/>
  <c r="AQ18" i="1"/>
  <c r="AS18" i="1" s="1"/>
  <c r="AN32" i="1"/>
  <c r="AT32" i="1" s="1"/>
  <c r="AO4" i="1"/>
  <c r="AN4" i="1" s="1"/>
  <c r="AT4" i="1" s="1"/>
  <c r="AK4" i="1"/>
  <c r="AE4" i="1"/>
  <c r="U32" i="2"/>
  <c r="AE33" i="1"/>
  <c r="AK33" i="1" s="1"/>
  <c r="AS19" i="1"/>
  <c r="AQ10" i="1"/>
  <c r="AE10" i="1"/>
  <c r="AK10" i="1" s="1"/>
  <c r="AJ10" i="1"/>
  <c r="AO20" i="1"/>
  <c r="AN20" i="1" s="1"/>
  <c r="AT20" i="1" s="1"/>
  <c r="AE26" i="1"/>
  <c r="AK26" i="1" s="1"/>
  <c r="AP37" i="1"/>
  <c r="AJ37" i="1"/>
  <c r="AE37" i="1"/>
  <c r="AK37" i="1" s="1"/>
  <c r="AQ42" i="1"/>
  <c r="AJ42" i="1"/>
  <c r="AO44" i="1"/>
  <c r="AK44" i="1"/>
  <c r="AE44" i="1"/>
  <c r="AJ14" i="1"/>
  <c r="AE14" i="1"/>
  <c r="AK14" i="1" s="1"/>
  <c r="AP14" i="1"/>
  <c r="AO38" i="1"/>
  <c r="AN38" i="1" s="1"/>
  <c r="AT38" i="1" s="1"/>
  <c r="AE38" i="1"/>
  <c r="AK38" i="1"/>
  <c r="AJ45" i="1"/>
  <c r="AP45" i="1"/>
  <c r="AS45" i="1" s="1"/>
  <c r="AP5" i="1"/>
  <c r="AJ5" i="1"/>
  <c r="U25" i="2"/>
  <c r="AK29" i="1"/>
  <c r="AE29" i="1"/>
  <c r="AO29" i="1"/>
  <c r="AJ33" i="1"/>
  <c r="AJ59" i="1"/>
  <c r="AN49" i="1"/>
  <c r="AT49" i="1" s="1"/>
  <c r="AE45" i="1"/>
  <c r="AK45" i="1" s="1"/>
  <c r="AE53" i="1"/>
  <c r="AK53" i="1" s="1"/>
  <c r="AM53" i="1"/>
  <c r="AO35" i="1"/>
  <c r="AE35" i="1"/>
  <c r="AK35" i="1"/>
  <c r="AP40" i="1"/>
  <c r="AE40" i="1"/>
  <c r="AK40" i="1" s="1"/>
  <c r="AJ40" i="1"/>
  <c r="R52" i="2"/>
  <c r="T52" i="2" s="1"/>
  <c r="K52" i="2"/>
  <c r="U52" i="2" s="1"/>
  <c r="AJ28" i="1"/>
  <c r="AP28" i="1"/>
  <c r="AS28" i="1" s="1"/>
  <c r="AE54" i="1"/>
  <c r="AK54" i="1" s="1"/>
  <c r="AO27" i="1"/>
  <c r="AE27" i="1"/>
  <c r="AK27" i="1" s="1"/>
  <c r="AK31" i="1"/>
  <c r="AE31" i="1"/>
  <c r="AO31" i="1"/>
  <c r="AN31" i="1" s="1"/>
  <c r="AT31" i="1" s="1"/>
  <c r="AJ7" i="1"/>
  <c r="AP7" i="1"/>
  <c r="AS7" i="1" s="1"/>
  <c r="AN41" i="1"/>
  <c r="AT41" i="1" s="1"/>
  <c r="AP29" i="1"/>
  <c r="AS29" i="1" s="1"/>
  <c r="AJ29" i="1"/>
  <c r="AQ11" i="1"/>
  <c r="AJ11" i="1"/>
  <c r="AE11" i="1"/>
  <c r="AK11" i="1" s="1"/>
  <c r="AN33" i="1"/>
  <c r="AT33" i="1" s="1"/>
  <c r="AS33" i="1"/>
  <c r="AS59" i="1"/>
  <c r="AN7" i="1"/>
  <c r="AT7" i="1" s="1"/>
  <c r="AN45" i="1"/>
  <c r="AT45" i="1" s="1"/>
  <c r="AE50" i="1"/>
  <c r="AK50" i="1" s="1"/>
  <c r="AO50" i="1"/>
  <c r="AN50" i="1" s="1"/>
  <c r="AT50" i="1" s="1"/>
  <c r="AE13" i="1"/>
  <c r="AK13" i="1" s="1"/>
  <c r="R31" i="2"/>
  <c r="T31" i="2" s="1"/>
  <c r="K31" i="2"/>
  <c r="U31" i="2" s="1"/>
  <c r="AN13" i="1"/>
  <c r="AT13" i="1" s="1"/>
  <c r="AO36" i="1"/>
  <c r="AE36" i="1"/>
  <c r="AK36" i="1" s="1"/>
  <c r="R23" i="2"/>
  <c r="T23" i="2" s="1"/>
  <c r="K23" i="2"/>
  <c r="U23" i="2" s="1"/>
  <c r="AO28" i="1"/>
  <c r="AN28" i="1" s="1"/>
  <c r="AT28" i="1" s="1"/>
  <c r="AE28" i="1"/>
  <c r="AK28" i="1" s="1"/>
  <c r="AT54" i="1"/>
  <c r="AN54" i="1"/>
  <c r="AE52" i="1"/>
  <c r="AK52" i="1" s="1"/>
  <c r="AP52" i="1"/>
  <c r="AJ52" i="1"/>
  <c r="AE24" i="1"/>
  <c r="AK24" i="1" s="1"/>
  <c r="AP24" i="1"/>
  <c r="AJ24" i="1"/>
  <c r="AQ17" i="1"/>
  <c r="AE17" i="1"/>
  <c r="AK17" i="1" s="1"/>
  <c r="AJ17" i="1"/>
  <c r="AE58" i="1"/>
  <c r="AK58" i="1"/>
  <c r="AO58" i="1"/>
  <c r="R58" i="2"/>
  <c r="T58" i="2" s="1"/>
  <c r="K58" i="2"/>
  <c r="U58" i="2" s="1"/>
  <c r="AQ27" i="1"/>
  <c r="AS27" i="1" s="1"/>
  <c r="AJ27" i="1"/>
  <c r="K7" i="2"/>
  <c r="U7" i="2" s="1"/>
  <c r="R7" i="2"/>
  <c r="T7" i="2" s="1"/>
  <c r="S50" i="2"/>
  <c r="U50" i="2" s="1"/>
  <c r="T50" i="2"/>
  <c r="AQ36" i="1"/>
  <c r="AS36" i="1" s="1"/>
  <c r="AJ36" i="1"/>
  <c r="AJ46" i="1"/>
  <c r="AP46" i="1"/>
  <c r="AS46" i="1" s="1"/>
  <c r="AP35" i="1"/>
  <c r="AS35" i="1" s="1"/>
  <c r="AJ35" i="1"/>
  <c r="AE16" i="1"/>
  <c r="AK16" i="1" s="1"/>
  <c r="AO16" i="1"/>
  <c r="AN16" i="1" s="1"/>
  <c r="AT16" i="1" s="1"/>
  <c r="AE5" i="1"/>
  <c r="AK5" i="1" s="1"/>
  <c r="AE42" i="1"/>
  <c r="AK42" i="1" s="1"/>
  <c r="AJ51" i="1"/>
  <c r="AP51" i="1"/>
  <c r="AE51" i="1"/>
  <c r="AK51" i="1" s="1"/>
  <c r="K19" i="2"/>
  <c r="U19" i="2" s="1"/>
  <c r="R19" i="2"/>
  <c r="T19" i="2" s="1"/>
  <c r="AE59" i="1"/>
  <c r="AK59" i="1" s="1"/>
  <c r="AE22" i="1"/>
  <c r="AK22" i="1" s="1"/>
  <c r="AO22" i="1"/>
  <c r="AN22" i="1" s="1"/>
  <c r="AT22" i="1" s="1"/>
  <c r="AO3" i="1"/>
  <c r="AN3" i="1" s="1"/>
  <c r="AT3" i="1" s="1"/>
  <c r="AE3" i="1"/>
  <c r="AK3" i="1" s="1"/>
  <c r="AQ60" i="1"/>
  <c r="AS60" i="1" s="1"/>
  <c r="AJ60" i="1"/>
  <c r="R39" i="2"/>
  <c r="T39" i="2" s="1"/>
  <c r="K39" i="2"/>
  <c r="U39" i="2" s="1"/>
  <c r="AP39" i="1"/>
  <c r="AE39" i="1"/>
  <c r="AK39" i="1" s="1"/>
  <c r="AJ39" i="1"/>
  <c r="R47" i="2"/>
  <c r="T47" i="2" s="1"/>
  <c r="K47" i="2"/>
  <c r="U47" i="2" s="1"/>
  <c r="AQ30" i="1"/>
  <c r="AJ30" i="1"/>
  <c r="AE30" i="1"/>
  <c r="AK30" i="1" s="1"/>
  <c r="AP16" i="1"/>
  <c r="AS16" i="1" s="1"/>
  <c r="AJ16" i="1"/>
  <c r="AE20" i="1"/>
  <c r="AK20" i="1" s="1"/>
  <c r="AP47" i="1"/>
  <c r="AJ47" i="1"/>
  <c r="AR12" i="1"/>
  <c r="AS12" i="1" s="1"/>
  <c r="AJ12" i="1"/>
  <c r="AJ48" i="1"/>
  <c r="AP48" i="1"/>
  <c r="AP23" i="1"/>
  <c r="AS23" i="1" s="1"/>
  <c r="AJ23" i="1"/>
  <c r="AE19" i="1"/>
  <c r="AK19" i="1" s="1"/>
  <c r="AM19" i="1"/>
  <c r="AJ3" i="1"/>
  <c r="AN34" i="1"/>
  <c r="AT34" i="1" s="1"/>
  <c r="AM57" i="1"/>
  <c r="AE57" i="1"/>
  <c r="AK57" i="1" s="1"/>
  <c r="AJ21" i="1"/>
  <c r="AP21" i="1"/>
  <c r="AS21" i="1" s="1"/>
  <c r="AO60" i="1"/>
  <c r="AN60" i="1" s="1"/>
  <c r="AT60" i="1" s="1"/>
  <c r="AE60" i="1"/>
  <c r="AK60" i="1" s="1"/>
  <c r="AK18" i="1"/>
  <c r="AO18" i="1"/>
  <c r="AN18" i="1" s="1"/>
  <c r="AT18" i="1" s="1"/>
  <c r="AQ56" i="1"/>
  <c r="AJ56" i="1"/>
  <c r="S17" i="2"/>
  <c r="U17" i="2" s="1"/>
  <c r="T17" i="2"/>
  <c r="AJ32" i="1"/>
  <c r="AQ32" i="1"/>
  <c r="AS32" i="1" s="1"/>
  <c r="U20" i="2"/>
  <c r="AQ13" i="1"/>
  <c r="AS13" i="1" s="1"/>
  <c r="AJ13" i="1"/>
  <c r="AE21" i="1"/>
  <c r="AK21" i="1"/>
  <c r="AO21" i="1"/>
  <c r="AN21" i="1" s="1"/>
  <c r="AT21" i="1" s="1"/>
  <c r="AN12" i="1"/>
  <c r="AT12" i="1" s="1"/>
  <c r="AN9" i="1"/>
  <c r="AT9" i="1" s="1"/>
  <c r="AP34" i="1"/>
  <c r="AS34" i="1" s="1"/>
  <c r="AJ34" i="1"/>
  <c r="AE23" i="1"/>
  <c r="AK23" i="1" s="1"/>
  <c r="AO23" i="1"/>
  <c r="AN23" i="1" s="1"/>
  <c r="AT23" i="1" s="1"/>
  <c r="AS3" i="1"/>
  <c r="AS56" i="1" l="1"/>
  <c r="AN56" i="1"/>
  <c r="AT56" i="1" s="1"/>
  <c r="AS48" i="1"/>
  <c r="AN48" i="1"/>
  <c r="AT48" i="1" s="1"/>
  <c r="AS39" i="1"/>
  <c r="AN39" i="1"/>
  <c r="AT39" i="1" s="1"/>
  <c r="AS11" i="1"/>
  <c r="AN11" i="1"/>
  <c r="AT11" i="1" s="1"/>
  <c r="AN53" i="1"/>
  <c r="AT53" i="1"/>
  <c r="AN42" i="1"/>
  <c r="AT42" i="1" s="1"/>
  <c r="AS42" i="1"/>
  <c r="AN57" i="1"/>
  <c r="AT57" i="1" s="1"/>
  <c r="AS17" i="1"/>
  <c r="AN17" i="1"/>
  <c r="AT17" i="1" s="1"/>
  <c r="AN36" i="1"/>
  <c r="AT36" i="1" s="1"/>
  <c r="AS14" i="1"/>
  <c r="AN14" i="1"/>
  <c r="AT14" i="1" s="1"/>
  <c r="AS10" i="1"/>
  <c r="AN10" i="1"/>
  <c r="AT10" i="1" s="1"/>
  <c r="AN46" i="1"/>
  <c r="AT46" i="1" s="1"/>
  <c r="AS24" i="1"/>
  <c r="AN24" i="1"/>
  <c r="AT24" i="1" s="1"/>
  <c r="AN27" i="1"/>
  <c r="AT27" i="1" s="1"/>
  <c r="AS5" i="1"/>
  <c r="AN5" i="1"/>
  <c r="AT5" i="1" s="1"/>
  <c r="AS37" i="1"/>
  <c r="AN37" i="1"/>
  <c r="AT37" i="1" s="1"/>
  <c r="AS30" i="1"/>
  <c r="AN30" i="1"/>
  <c r="AT30" i="1" s="1"/>
  <c r="AN19" i="1"/>
  <c r="AT19" i="1" s="1"/>
  <c r="AN58" i="1"/>
  <c r="AT58" i="1" s="1"/>
  <c r="AS40" i="1"/>
  <c r="AN40" i="1"/>
  <c r="AT40" i="1" s="1"/>
  <c r="AS47" i="1"/>
  <c r="AN47" i="1"/>
  <c r="AT47" i="1" s="1"/>
  <c r="AS52" i="1"/>
  <c r="AN52" i="1"/>
  <c r="AT52" i="1" s="1"/>
  <c r="AN29" i="1"/>
  <c r="AT29" i="1" s="1"/>
  <c r="AN44" i="1"/>
  <c r="AT44" i="1" s="1"/>
  <c r="AN51" i="1"/>
  <c r="AT51" i="1" s="1"/>
  <c r="AS51" i="1"/>
  <c r="AN35" i="1"/>
  <c r="AT35" i="1" s="1"/>
</calcChain>
</file>

<file path=xl/sharedStrings.xml><?xml version="1.0" encoding="utf-8"?>
<sst xmlns="http://schemas.openxmlformats.org/spreadsheetml/2006/main" count="356" uniqueCount="119">
  <si>
    <t xml:space="preserve">вес бюкса  </t>
  </si>
  <si>
    <t>вес   б+     проба</t>
  </si>
  <si>
    <t>вес пробы</t>
  </si>
  <si>
    <t>%(1-0.25)</t>
  </si>
  <si>
    <t>№бюкса</t>
  </si>
  <si>
    <t>&lt;0.05</t>
  </si>
  <si>
    <t>&lt;0.01</t>
  </si>
  <si>
    <t>&lt;0.005</t>
  </si>
  <si>
    <t>&lt;0.001</t>
  </si>
  <si>
    <t>0.25-0.05</t>
  </si>
  <si>
    <t>0.05-.01</t>
  </si>
  <si>
    <t>0.01-0.005</t>
  </si>
  <si>
    <t>0.005-0.001</t>
  </si>
  <si>
    <t>физ.глина</t>
  </si>
  <si>
    <t>физ.песок</t>
  </si>
  <si>
    <t>K пересчета на сухую почву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</si>
  <si>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</si>
  <si>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</si>
  <si>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</si>
  <si>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</si>
  <si>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</si>
  <si>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</si>
  <si>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</si>
  <si>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</si>
  <si>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</si>
  <si>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</si>
  <si>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</si>
  <si>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</si>
  <si>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15,0-15,2</t>
  </si>
  <si>
    <t>15,7-15,9</t>
  </si>
  <si>
    <t>15,95-16,04</t>
  </si>
  <si>
    <t>16,04-16,35</t>
  </si>
  <si>
    <t>16,2-16,35</t>
  </si>
  <si>
    <t>16,93-17,2</t>
  </si>
  <si>
    <t>17,0-17,2</t>
  </si>
  <si>
    <t>1,4-1,6</t>
  </si>
  <si>
    <t>3,35-3,55</t>
  </si>
  <si>
    <t>4,7-4,8</t>
  </si>
  <si>
    <t>4,6-4,7</t>
  </si>
  <si>
    <t>4,46-4,6</t>
  </si>
  <si>
    <t>9,2-,94</t>
  </si>
  <si>
    <t>11,41-11,55</t>
  </si>
  <si>
    <t>11,55-11,8</t>
  </si>
  <si>
    <t>Казым-Мыс 2</t>
  </si>
  <si>
    <t>Кирьяс-Коркин правый</t>
  </si>
  <si>
    <t>Казым-Мыс 1</t>
  </si>
  <si>
    <t>1,6-1,8</t>
  </si>
  <si>
    <t>2,8-3,0</t>
  </si>
  <si>
    <t>5,0-5,2</t>
  </si>
  <si>
    <t>6,8-7,0</t>
  </si>
  <si>
    <t>9,0-9,2</t>
  </si>
  <si>
    <t>10,8-11,0</t>
  </si>
  <si>
    <t>11,3-11,5</t>
  </si>
  <si>
    <t>12,7-13,5</t>
  </si>
  <si>
    <t>13,2-13,5</t>
  </si>
  <si>
    <t>14,0-14,2</t>
  </si>
  <si>
    <t>15,5-15,7</t>
  </si>
  <si>
    <t>19,8-20,0</t>
  </si>
  <si>
    <t>22,3-22,5</t>
  </si>
  <si>
    <t>23,9-24,1</t>
  </si>
  <si>
    <t>14а</t>
  </si>
  <si>
    <t>24,1-24,3</t>
  </si>
  <si>
    <t>15а</t>
  </si>
  <si>
    <t>25,0-25,2</t>
  </si>
  <si>
    <t>26,1-26,3</t>
  </si>
  <si>
    <t>26,5-26,7</t>
  </si>
  <si>
    <t>27,2-27,4</t>
  </si>
  <si>
    <t>Казым-Мыс 3</t>
  </si>
  <si>
    <t>Казым-Мыс 4</t>
  </si>
  <si>
    <t>Казым-Мыс 5</t>
  </si>
  <si>
    <t>Казым-Мыс 6</t>
  </si>
  <si>
    <t>Казым-Мыс 7</t>
  </si>
  <si>
    <t>Казым-Мыс 8</t>
  </si>
  <si>
    <t>Казым-Мыс 9</t>
  </si>
  <si>
    <t>Казым-Мыс 10</t>
  </si>
  <si>
    <t>Казым-Мыс 11</t>
  </si>
  <si>
    <t>Казым-Мыс 12</t>
  </si>
  <si>
    <t>Казым-Мыс 13</t>
  </si>
  <si>
    <t>Казым-Мыс 14</t>
  </si>
  <si>
    <t>Казым-Мыс 15</t>
  </si>
  <si>
    <t>Казым-Мыс 16</t>
  </si>
  <si>
    <t>Казым-Мыс 17</t>
  </si>
  <si>
    <t>Казым-Мыс 18</t>
  </si>
  <si>
    <t>Казым-Мыс 19</t>
  </si>
  <si>
    <t>Казым-Мыс 20</t>
  </si>
  <si>
    <t>Казым-Мыс 21</t>
  </si>
  <si>
    <t>11,1-11,9</t>
  </si>
  <si>
    <t>11,9-12,0</t>
  </si>
  <si>
    <t>12,2-12,4</t>
  </si>
  <si>
    <t>14,3-14,7</t>
  </si>
  <si>
    <t>14,7-15,0</t>
  </si>
  <si>
    <t>21,0-21,2</t>
  </si>
  <si>
    <t>24,2-24,4</t>
  </si>
  <si>
    <t>24,5-25,7</t>
  </si>
  <si>
    <t>25,8-26,0</t>
  </si>
  <si>
    <t>26,4-26,6</t>
  </si>
  <si>
    <t>Большая Обь Нижняя часть</t>
  </si>
  <si>
    <t>1,5-1,7</t>
  </si>
  <si>
    <t>3,1-3,2</t>
  </si>
  <si>
    <t>4,2-4,4</t>
  </si>
  <si>
    <t>5,3-5,5</t>
  </si>
  <si>
    <t>6,65-6,9</t>
  </si>
  <si>
    <t>7,6-7,8</t>
  </si>
  <si>
    <t>8,4-8,8</t>
  </si>
  <si>
    <t>9,3-9,5</t>
  </si>
  <si>
    <t>11,6-11,8</t>
  </si>
  <si>
    <t>11,8-12</t>
  </si>
  <si>
    <t>Большая Обь Верхняя часть</t>
  </si>
  <si>
    <t>вес тигля</t>
  </si>
  <si>
    <t>вес тгл+почва</t>
  </si>
  <si>
    <t>тигль+сух.почва</t>
  </si>
  <si>
    <t>масса в.с.п</t>
  </si>
  <si>
    <t>масса сух.почвы</t>
  </si>
  <si>
    <t>W% гигроскоп</t>
  </si>
  <si>
    <t>Кw1</t>
  </si>
  <si>
    <t>ср W% гигроскоп</t>
  </si>
  <si>
    <t>Кw1 ср</t>
  </si>
  <si>
    <t>Кw2</t>
  </si>
  <si>
    <t>0.05-0.01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</si>
</sst>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"/>
    <numFmt numFmtId="173" formatCode="0.0"/>
  </numFmts>
  <fonts count="12" x14ac:knownFonts="1">
    <font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60"/>
      <name val="Arial Cyr"/>
    </font>
    <font>
      <sz val="10"/>
      <name val="Arial Cyr"/>
    </font>
    <font>
      <sz val="11"/>
      <color indexed="10"/>
      <name val="Calibri"/>
      <family val="2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0"/>
      <color indexed="10"/>
      <name val="Arial Cyr"/>
    </font>
    <font>
      <sz val="12"/>
      <color indexed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4" borderId="0" xfId="0" applyFill="1" applyBorder="1"/>
    <xf numFmtId="172" fontId="0" fillId="0" borderId="0" xfId="0" applyNumberFormat="1" applyFill="1" applyBorder="1"/>
    <xf numFmtId="2" fontId="2" fillId="0" borderId="0" xfId="0" applyNumberFormat="1" applyFont="1" applyFill="1" applyBorder="1"/>
    <xf numFmtId="2" fontId="1" fillId="0" borderId="0" xfId="0" applyNumberFormat="1" applyFont="1" applyFill="1" applyBorder="1"/>
    <xf numFmtId="173" fontId="0" fillId="0" borderId="0" xfId="0" applyNumberFormat="1" applyFill="1" applyBorder="1"/>
    <xf numFmtId="2" fontId="3" fillId="0" borderId="0" xfId="0" applyNumberFormat="1" applyFont="1" applyFill="1" applyBorder="1"/>
    <xf numFmtId="173" fontId="3" fillId="0" borderId="0" xfId="0" applyNumberFormat="1" applyFont="1" applyFill="1" applyBorder="1"/>
    <xf numFmtId="172" fontId="1" fillId="3" borderId="0" xfId="0" applyNumberFormat="1" applyFont="1" applyFill="1" applyBorder="1"/>
    <xf numFmtId="0" fontId="1" fillId="3" borderId="0" xfId="0" applyFont="1" applyFill="1" applyBorder="1"/>
    <xf numFmtId="2" fontId="1" fillId="4" borderId="0" xfId="0" applyNumberFormat="1" applyFont="1" applyFill="1" applyBorder="1"/>
    <xf numFmtId="0" fontId="4" fillId="2" borderId="0" xfId="0" applyFont="1" applyFill="1" applyBorder="1"/>
    <xf numFmtId="172" fontId="1" fillId="2" borderId="0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173" fontId="1" fillId="2" borderId="0" xfId="0" applyNumberFormat="1" applyFont="1" applyFill="1" applyBorder="1"/>
    <xf numFmtId="0" fontId="4" fillId="3" borderId="0" xfId="0" applyFont="1" applyFill="1" applyBorder="1"/>
    <xf numFmtId="2" fontId="1" fillId="3" borderId="0" xfId="0" applyNumberFormat="1" applyFont="1" applyFill="1" applyBorder="1"/>
    <xf numFmtId="173" fontId="1" fillId="3" borderId="0" xfId="0" applyNumberFormat="1" applyFont="1" applyFill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center" wrapText="1"/>
    </xf>
    <xf numFmtId="49" fontId="0" fillId="4" borderId="0" xfId="0" applyNumberFormat="1" applyFill="1" applyBorder="1"/>
    <xf numFmtId="172" fontId="1" fillId="4" borderId="0" xfId="0" applyNumberFormat="1" applyFont="1" applyFill="1" applyBorder="1"/>
    <xf numFmtId="0" fontId="1" fillId="4" borderId="0" xfId="0" applyFont="1" applyFill="1" applyBorder="1"/>
    <xf numFmtId="173" fontId="1" fillId="4" borderId="0" xfId="0" applyNumberFormat="1" applyFont="1" applyFill="1" applyBorder="1"/>
    <xf numFmtId="0" fontId="4" fillId="4" borderId="0" xfId="0" applyFont="1" applyFill="1" applyBorder="1"/>
    <xf numFmtId="49" fontId="0" fillId="3" borderId="0" xfId="0" applyNumberFormat="1" applyFill="1" applyBorder="1"/>
    <xf numFmtId="2" fontId="5" fillId="2" borderId="0" xfId="0" applyNumberFormat="1" applyFont="1" applyFill="1" applyBorder="1"/>
    <xf numFmtId="0" fontId="7" fillId="3" borderId="0" xfId="0" applyFont="1" applyFill="1" applyBorder="1" applyAlignment="1">
      <alignment horizontal="center" wrapText="1"/>
    </xf>
    <xf numFmtId="0" fontId="7" fillId="3" borderId="0" xfId="0" applyFont="1" applyFill="1" applyBorder="1"/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/>
    <xf numFmtId="49" fontId="7" fillId="3" borderId="0" xfId="0" applyNumberFormat="1" applyFont="1" applyFill="1" applyBorder="1" applyAlignment="1">
      <alignment horizont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4" borderId="0" xfId="0" applyNumberFormat="1" applyFont="1" applyFill="1" applyBorder="1" applyAlignment="1">
      <alignment horizontal="center" vertical="top" wrapText="1"/>
    </xf>
    <xf numFmtId="0" fontId="0" fillId="5" borderId="0" xfId="0" applyFill="1" applyBorder="1"/>
    <xf numFmtId="49" fontId="7" fillId="5" borderId="0" xfId="0" applyNumberFormat="1" applyFont="1" applyFill="1" applyBorder="1" applyAlignment="1">
      <alignment horizontal="center" vertical="top" wrapText="1"/>
    </xf>
    <xf numFmtId="0" fontId="7" fillId="5" borderId="0" xfId="0" applyFont="1" applyFill="1" applyBorder="1"/>
    <xf numFmtId="0" fontId="7" fillId="5" borderId="0" xfId="0" applyFont="1" applyFill="1" applyBorder="1" applyAlignment="1">
      <alignment horizontal="center" wrapText="1"/>
    </xf>
    <xf numFmtId="2" fontId="5" fillId="4" borderId="0" xfId="0" applyNumberFormat="1" applyFont="1" applyFill="1" applyBorder="1"/>
    <xf numFmtId="2" fontId="5" fillId="3" borderId="0" xfId="0" applyNumberFormat="1" applyFont="1" applyFill="1" applyBorder="1"/>
    <xf numFmtId="0" fontId="2" fillId="2" borderId="0" xfId="0" applyFont="1" applyFill="1" applyBorder="1"/>
    <xf numFmtId="0" fontId="2" fillId="0" borderId="0" xfId="0" applyFont="1" applyBorder="1"/>
    <xf numFmtId="2" fontId="8" fillId="0" borderId="0" xfId="0" applyNumberFormat="1" applyFont="1" applyFill="1"/>
    <xf numFmtId="0" fontId="8" fillId="0" borderId="0" xfId="0" applyFont="1" applyFill="1"/>
    <xf numFmtId="2" fontId="5" fillId="0" borderId="0" xfId="0" applyNumberFormat="1" applyFont="1" applyFill="1"/>
    <xf numFmtId="2" fontId="9" fillId="2" borderId="0" xfId="0" applyNumberFormat="1" applyFont="1" applyFill="1"/>
    <xf numFmtId="0" fontId="4" fillId="0" borderId="0" xfId="0" applyFont="1" applyFill="1"/>
    <xf numFmtId="2" fontId="8" fillId="2" borderId="0" xfId="0" applyNumberFormat="1" applyFont="1" applyFill="1"/>
    <xf numFmtId="0" fontId="4" fillId="5" borderId="0" xfId="0" applyFont="1" applyFill="1"/>
    <xf numFmtId="0" fontId="0" fillId="0" borderId="0" xfId="0" applyFill="1"/>
    <xf numFmtId="0" fontId="10" fillId="0" borderId="0" xfId="0" applyFont="1" applyFill="1"/>
    <xf numFmtId="0" fontId="0" fillId="2" borderId="0" xfId="0" applyFill="1"/>
    <xf numFmtId="0" fontId="4" fillId="6" borderId="0" xfId="0" applyFont="1" applyFill="1"/>
    <xf numFmtId="0" fontId="10" fillId="6" borderId="0" xfId="0" applyFont="1" applyFill="1"/>
    <xf numFmtId="0" fontId="0" fillId="6" borderId="0" xfId="0" applyFill="1"/>
    <xf numFmtId="0" fontId="4" fillId="2" borderId="0" xfId="0" applyFont="1" applyFill="1"/>
    <xf numFmtId="49" fontId="11" fillId="2" borderId="0" xfId="0" applyNumberFormat="1" applyFont="1" applyFill="1" applyBorder="1" applyAlignment="1">
      <alignment horizontal="center" wrapText="1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wrapText="1"/>
    </xf>
    <xf numFmtId="0" fontId="5" fillId="0" borderId="0" xfId="0" applyFont="1" applyFill="1"/>
    <xf numFmtId="0" fontId="10" fillId="2" borderId="0" xfId="0" applyFont="1" applyFill="1"/>
    <xf numFmtId="2" fontId="5" fillId="2" borderId="0" xfId="0" applyNumberFormat="1" applyFont="1" applyFill="1"/>
    <xf numFmtId="1" fontId="0" fillId="0" borderId="0" xfId="0" applyNumberFormat="1" applyFill="1" applyBorder="1"/>
    <xf numFmtId="1" fontId="1" fillId="4" borderId="0" xfId="0" applyNumberFormat="1" applyFont="1" applyFill="1" applyBorder="1"/>
    <xf numFmtId="1" fontId="0" fillId="0" borderId="0" xfId="0" applyNumberFormat="1" applyBorder="1"/>
    <xf numFmtId="49" fontId="0" fillId="2" borderId="0" xfId="0" applyNumberFormat="1" applyFill="1" applyBorder="1"/>
    <xf numFmtId="1" fontId="1" fillId="2" borderId="0" xfId="0" applyNumberFormat="1" applyFont="1" applyFill="1" applyBorder="1"/>
    <xf numFmtId="2" fontId="5" fillId="7" borderId="0" xfId="0" applyNumberFormat="1" applyFont="1" applyFill="1"/>
    <xf numFmtId="2" fontId="8" fillId="7" borderId="0" xfId="0" applyNumberFormat="1" applyFont="1" applyFill="1"/>
    <xf numFmtId="0" fontId="10" fillId="7" borderId="0" xfId="0" applyFont="1" applyFill="1"/>
    <xf numFmtId="49" fontId="0" fillId="0" borderId="0" xfId="0" applyNumberFormat="1" applyFill="1" applyBorder="1"/>
    <xf numFmtId="172" fontId="1" fillId="0" borderId="0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173" fontId="1" fillId="0" borderId="0" xfId="0" applyNumberFormat="1" applyFont="1" applyFill="1" applyBorder="1"/>
    <xf numFmtId="2" fontId="5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49" fontId="0" fillId="5" borderId="0" xfId="0" applyNumberFormat="1" applyFill="1" applyBorder="1"/>
    <xf numFmtId="172" fontId="1" fillId="5" borderId="0" xfId="0" applyNumberFormat="1" applyFont="1" applyFill="1" applyBorder="1"/>
    <xf numFmtId="2" fontId="1" fillId="5" borderId="0" xfId="0" applyNumberFormat="1" applyFont="1" applyFill="1" applyBorder="1"/>
    <xf numFmtId="0" fontId="1" fillId="5" borderId="0" xfId="0" applyFont="1" applyFill="1" applyBorder="1"/>
    <xf numFmtId="1" fontId="1" fillId="5" borderId="0" xfId="0" applyNumberFormat="1" applyFont="1" applyFill="1" applyBorder="1"/>
    <xf numFmtId="173" fontId="1" fillId="5" borderId="0" xfId="0" applyNumberFormat="1" applyFont="1" applyFill="1" applyBorder="1"/>
    <xf numFmtId="2" fontId="5" fillId="5" borderId="0" xfId="0" applyNumberFormat="1" applyFont="1" applyFill="1" applyBorder="1"/>
    <xf numFmtId="0" fontId="4" fillId="5" borderId="0" xfId="0" applyFont="1" applyFill="1" applyBorder="1"/>
    <xf numFmtId="0" fontId="0" fillId="8" borderId="0" xfId="0" applyFill="1" applyBorder="1"/>
    <xf numFmtId="2" fontId="0" fillId="8" borderId="0" xfId="0" applyNumberFormat="1" applyFill="1" applyBorder="1"/>
    <xf numFmtId="2" fontId="1" fillId="8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tabSelected="1" workbookViewId="0">
      <selection activeCell="AU2" sqref="AU2"/>
    </sheetView>
  </sheetViews>
  <sheetFormatPr defaultColWidth="8.6640625" defaultRowHeight="13.2" x14ac:dyDescent="0.25"/>
  <cols>
    <col min="1" max="1" width="8.6640625" style="1"/>
    <col min="2" max="2" width="6.109375" style="2" customWidth="1"/>
    <col min="3" max="3" width="22.44140625" style="1" customWidth="1"/>
    <col min="4" max="4" width="12.5546875" style="1" customWidth="1"/>
    <col min="5" max="14" width="8.6640625" style="1"/>
    <col min="15" max="15" width="8.6640625" style="71"/>
    <col min="16" max="37" width="8.6640625" style="1"/>
    <col min="38" max="38" width="8.6640625" style="48"/>
    <col min="39" max="16384" width="8.6640625" style="1"/>
  </cols>
  <sheetData>
    <row r="1" spans="1:50" s="5" customFormat="1" x14ac:dyDescent="0.25">
      <c r="A1" s="1"/>
      <c r="B1" s="2"/>
      <c r="E1" s="1"/>
      <c r="O1" s="69"/>
      <c r="AD1" s="6"/>
      <c r="AL1" s="9"/>
      <c r="AM1" s="93"/>
      <c r="AN1" s="93"/>
      <c r="AO1" s="93"/>
      <c r="AP1" s="93"/>
      <c r="AQ1" s="93"/>
      <c r="AR1" s="93"/>
      <c r="AS1" s="93"/>
      <c r="AT1" s="93"/>
    </row>
    <row r="2" spans="1:50" s="5" customFormat="1" ht="25.5" customHeight="1" x14ac:dyDescent="0.25">
      <c r="A2" s="1"/>
      <c r="B2" s="2"/>
      <c r="E2" s="1"/>
      <c r="F2" s="8" t="s">
        <v>0</v>
      </c>
      <c r="G2" s="8" t="s">
        <v>1</v>
      </c>
      <c r="H2" s="8" t="s">
        <v>2</v>
      </c>
      <c r="I2" s="6" t="s">
        <v>3</v>
      </c>
      <c r="J2" s="5" t="s">
        <v>4</v>
      </c>
      <c r="K2" s="8" t="s">
        <v>0</v>
      </c>
      <c r="L2" s="8" t="s">
        <v>1</v>
      </c>
      <c r="M2" s="8" t="s">
        <v>2</v>
      </c>
      <c r="N2" s="9" t="s">
        <v>5</v>
      </c>
      <c r="O2" s="69" t="s">
        <v>4</v>
      </c>
      <c r="P2" s="8" t="s">
        <v>0</v>
      </c>
      <c r="Q2" s="8" t="s">
        <v>1</v>
      </c>
      <c r="R2" s="8" t="s">
        <v>2</v>
      </c>
      <c r="S2" s="9" t="s">
        <v>6</v>
      </c>
      <c r="T2" s="5" t="s">
        <v>4</v>
      </c>
      <c r="U2" s="5" t="s">
        <v>0</v>
      </c>
      <c r="V2" s="5" t="s">
        <v>1</v>
      </c>
      <c r="W2" s="5" t="s">
        <v>2</v>
      </c>
      <c r="X2" s="9" t="s">
        <v>7</v>
      </c>
      <c r="Y2" s="5" t="s">
        <v>4</v>
      </c>
      <c r="Z2" s="5" t="s">
        <v>0</v>
      </c>
      <c r="AA2" s="5" t="s">
        <v>1</v>
      </c>
      <c r="AB2" s="8" t="s">
        <v>2</v>
      </c>
      <c r="AC2" s="10" t="s">
        <v>8</v>
      </c>
      <c r="AD2" s="6" t="s">
        <v>3</v>
      </c>
      <c r="AE2" s="11" t="s">
        <v>9</v>
      </c>
      <c r="AF2" s="11" t="s">
        <v>10</v>
      </c>
      <c r="AG2" s="6" t="s">
        <v>11</v>
      </c>
      <c r="AH2" s="11" t="s">
        <v>12</v>
      </c>
      <c r="AI2" s="12" t="s">
        <v>8</v>
      </c>
      <c r="AJ2" s="13" t="s">
        <v>13</v>
      </c>
      <c r="AK2" s="11" t="s">
        <v>14</v>
      </c>
      <c r="AL2" s="9" t="s">
        <v>15</v>
      </c>
      <c r="AM2" s="94" t="s">
        <v>3</v>
      </c>
      <c r="AN2" s="94" t="s">
        <v>9</v>
      </c>
      <c r="AO2" s="94" t="s">
        <v>118</v>
      </c>
      <c r="AP2" s="94" t="s">
        <v>11</v>
      </c>
      <c r="AQ2" s="94" t="s">
        <v>12</v>
      </c>
      <c r="AR2" s="94" t="s">
        <v>8</v>
      </c>
      <c r="AS2" s="94" t="s">
        <v>13</v>
      </c>
      <c r="AT2" s="94" t="s">
        <v>14</v>
      </c>
      <c r="AV2" s="6"/>
      <c r="AW2" s="6"/>
    </row>
    <row r="3" spans="1:50" s="31" customFormat="1" ht="15.6" x14ac:dyDescent="0.3">
      <c r="A3" s="7">
        <v>1</v>
      </c>
      <c r="B3" s="27">
        <v>1</v>
      </c>
      <c r="C3" s="25" t="s">
        <v>44</v>
      </c>
      <c r="D3" s="26" t="s">
        <v>28</v>
      </c>
      <c r="E3" s="27" t="s">
        <v>26</v>
      </c>
      <c r="F3" s="28">
        <v>45.864600000000003</v>
      </c>
      <c r="G3" s="28">
        <v>48.626100000000001</v>
      </c>
      <c r="H3" s="28">
        <f>G3-F3</f>
        <v>2.7614999999999981</v>
      </c>
      <c r="I3" s="16">
        <f>H3*100/(10)</f>
        <v>27.614999999999981</v>
      </c>
      <c r="J3" s="29">
        <v>23</v>
      </c>
      <c r="K3" s="28">
        <v>47.490200000000002</v>
      </c>
      <c r="L3" s="28">
        <v>47.508299999999998</v>
      </c>
      <c r="M3" s="28">
        <f>L3-K3</f>
        <v>1.8099999999996896E-2</v>
      </c>
      <c r="N3" s="16">
        <f>M3*1000*100/(25*10)</f>
        <v>7.2399999999987585</v>
      </c>
      <c r="O3" s="70">
        <v>35</v>
      </c>
      <c r="P3" s="28">
        <v>45.377299999999998</v>
      </c>
      <c r="Q3" s="28">
        <v>45.389299999999999</v>
      </c>
      <c r="R3" s="28">
        <f>Q3-P3</f>
        <v>1.2000000000000455E-2</v>
      </c>
      <c r="S3" s="16">
        <f>R3*1000*100/(25*10)</f>
        <v>4.8000000000001819</v>
      </c>
      <c r="T3" s="29">
        <v>47</v>
      </c>
      <c r="U3" s="29">
        <v>45.159300000000002</v>
      </c>
      <c r="V3" s="29">
        <v>45.170200000000001</v>
      </c>
      <c r="W3" s="28">
        <f>V3-U3</f>
        <v>1.0899999999999466E-2</v>
      </c>
      <c r="X3" s="16">
        <f>W3*1000*100/(25*10)</f>
        <v>4.3599999999997863</v>
      </c>
      <c r="Y3" s="29">
        <v>59</v>
      </c>
      <c r="Z3" s="29">
        <v>46.014000000000003</v>
      </c>
      <c r="AA3" s="29">
        <v>46.025100000000002</v>
      </c>
      <c r="AB3" s="28">
        <f>AA3-Z3-0.007</f>
        <v>4.0999999999989994E-3</v>
      </c>
      <c r="AC3" s="16">
        <f t="shared" ref="AC3:AC61" si="0">AB3*1000*100/(25*10)</f>
        <v>1.6399999999995998</v>
      </c>
      <c r="AD3" s="16">
        <f>H3*100/(10)</f>
        <v>27.614999999999981</v>
      </c>
      <c r="AE3" s="30">
        <f>100-(AD3+AF3+AG3+AH3+AI3)</f>
        <v>65.145000000001261</v>
      </c>
      <c r="AF3" s="30">
        <f>N3-S3</f>
        <v>2.4399999999985766</v>
      </c>
      <c r="AG3" s="16">
        <f>S3-X3</f>
        <v>0.44000000000039563</v>
      </c>
      <c r="AH3" s="30">
        <f>X3-AC3</f>
        <v>2.7200000000001863</v>
      </c>
      <c r="AI3" s="16">
        <f>AC3</f>
        <v>1.6399999999995998</v>
      </c>
      <c r="AJ3" s="30">
        <f>AG3+AH3+AI3</f>
        <v>4.8000000000001819</v>
      </c>
      <c r="AK3" s="30">
        <f>AF3+AE3+AD3</f>
        <v>95.199999999999818</v>
      </c>
      <c r="AL3" s="45">
        <v>1.0042815302947099</v>
      </c>
      <c r="AM3" s="95">
        <f>AD3*AL3</f>
        <v>27.733234459088393</v>
      </c>
      <c r="AN3" s="95">
        <f>100-(AM3+AO3+AP3+AQ3+AR3)</f>
        <v>64.995767261579147</v>
      </c>
      <c r="AO3" s="95">
        <f>AF3*AL3</f>
        <v>2.4504469339176627</v>
      </c>
      <c r="AP3" s="95">
        <f>AG3*AL3</f>
        <v>0.44188387333006968</v>
      </c>
      <c r="AQ3" s="95">
        <f>AH3*AL3</f>
        <v>2.731645762401798</v>
      </c>
      <c r="AR3" s="95">
        <f>AI3*AL3</f>
        <v>1.6470217096829223</v>
      </c>
      <c r="AS3" s="95">
        <f>SUM(AP3:AR3)</f>
        <v>4.8205513454147901</v>
      </c>
      <c r="AT3" s="95">
        <f>SUM(AM3:AO3)</f>
        <v>95.179448654585201</v>
      </c>
    </row>
    <row r="4" spans="1:50" s="31" customFormat="1" ht="15.6" x14ac:dyDescent="0.3">
      <c r="A4" s="7">
        <v>2</v>
      </c>
      <c r="B4" s="27">
        <v>2</v>
      </c>
      <c r="C4" s="25" t="s">
        <v>44</v>
      </c>
      <c r="D4" s="26" t="s">
        <v>29</v>
      </c>
      <c r="E4" s="27" t="s">
        <v>27</v>
      </c>
      <c r="F4" s="28">
        <v>43.475999999999999</v>
      </c>
      <c r="G4" s="28">
        <v>43.5002</v>
      </c>
      <c r="H4" s="28">
        <f>G4-F4</f>
        <v>2.4200000000000443E-2</v>
      </c>
      <c r="I4" s="16">
        <f>H4*100/(10)</f>
        <v>0.24200000000000443</v>
      </c>
      <c r="J4" s="29">
        <v>24</v>
      </c>
      <c r="K4" s="28">
        <v>42.987200000000001</v>
      </c>
      <c r="L4" s="28">
        <v>43.089599999999997</v>
      </c>
      <c r="M4" s="28">
        <f>L4-K4</f>
        <v>0.10239999999999583</v>
      </c>
      <c r="N4" s="16">
        <f>M4*1000*100/(25*10)</f>
        <v>40.959999999998331</v>
      </c>
      <c r="O4" s="70">
        <v>36</v>
      </c>
      <c r="P4" s="28">
        <v>45.563000000000002</v>
      </c>
      <c r="Q4" s="28">
        <v>45.591200000000001</v>
      </c>
      <c r="R4" s="28">
        <f>Q4-P4</f>
        <v>2.8199999999998226E-2</v>
      </c>
      <c r="S4" s="16">
        <f>R4*1000*100/(25*10)</f>
        <v>11.279999999999291</v>
      </c>
      <c r="T4" s="29">
        <v>48</v>
      </c>
      <c r="U4" s="29">
        <v>45.577599999999997</v>
      </c>
      <c r="V4" s="29">
        <v>45.602699999999999</v>
      </c>
      <c r="W4" s="28">
        <f>V4-U4</f>
        <v>2.5100000000001899E-2</v>
      </c>
      <c r="X4" s="16">
        <f>W4*1000*100/(25*10)</f>
        <v>10.040000000000761</v>
      </c>
      <c r="Y4" s="29">
        <v>60</v>
      </c>
      <c r="Z4" s="29">
        <v>46.113999999999997</v>
      </c>
      <c r="AA4" s="29">
        <v>46.130800000000001</v>
      </c>
      <c r="AB4" s="28">
        <f>AA4-Z4-0.007</f>
        <v>9.8000000000034795E-3</v>
      </c>
      <c r="AC4" s="16">
        <f t="shared" si="0"/>
        <v>3.9200000000013917</v>
      </c>
      <c r="AD4" s="16">
        <f>H4*100/(10)</f>
        <v>0.24200000000000443</v>
      </c>
      <c r="AE4" s="30">
        <f>100-(AD4+AF4+AG4+AH4+AI4)</f>
        <v>58.798000000001657</v>
      </c>
      <c r="AF4" s="30">
        <f>N4-S4</f>
        <v>29.67999999999904</v>
      </c>
      <c r="AG4" s="16">
        <f>S4-X4</f>
        <v>1.2399999999985294</v>
      </c>
      <c r="AH4" s="30">
        <f>X4-AC4</f>
        <v>6.1199999999993695</v>
      </c>
      <c r="AI4" s="16">
        <f>AC4</f>
        <v>3.9200000000013917</v>
      </c>
      <c r="AJ4" s="30">
        <f>AG4+AH4+AI4</f>
        <v>11.279999999999291</v>
      </c>
      <c r="AK4" s="30">
        <f>AF4+AE4+AD4</f>
        <v>88.720000000000695</v>
      </c>
      <c r="AL4" s="45">
        <v>1.0112277898627444</v>
      </c>
      <c r="AM4" s="95">
        <f>AD4*AL4</f>
        <v>0.24471712514678864</v>
      </c>
      <c r="AN4" s="95">
        <f>100-(AM4+AO4+AP4+AQ4+AR4)</f>
        <v>58.335392602076887</v>
      </c>
      <c r="AO4" s="95">
        <f>AF4*AL4</f>
        <v>30.013240803125285</v>
      </c>
      <c r="AP4" s="95">
        <f>AG4*AL4</f>
        <v>1.253922459428316</v>
      </c>
      <c r="AQ4" s="95">
        <f>AH4*AL4</f>
        <v>6.1887140739593587</v>
      </c>
      <c r="AR4" s="95">
        <f>AI4*AL4</f>
        <v>3.9640129362633654</v>
      </c>
      <c r="AS4" s="95">
        <f>SUM(AP4:AR4)</f>
        <v>11.40664946965104</v>
      </c>
      <c r="AT4" s="95">
        <f>SUM(AM4:AO4)</f>
        <v>88.593350530348971</v>
      </c>
    </row>
    <row r="5" spans="1:50" s="31" customFormat="1" ht="15.6" x14ac:dyDescent="0.3">
      <c r="A5" s="7">
        <v>3</v>
      </c>
      <c r="B5" s="27">
        <v>3</v>
      </c>
      <c r="C5" s="25" t="s">
        <v>44</v>
      </c>
      <c r="D5" s="26" t="s">
        <v>30</v>
      </c>
      <c r="E5" s="27" t="s">
        <v>16</v>
      </c>
      <c r="F5" s="28">
        <v>28.073</v>
      </c>
      <c r="G5" s="28">
        <v>29.428799999999999</v>
      </c>
      <c r="H5" s="28">
        <f t="shared" ref="H5:H12" si="1">G5-F5</f>
        <v>1.3557999999999986</v>
      </c>
      <c r="I5" s="16">
        <f t="shared" ref="I5:I61" si="2">H5*100/(10)</f>
        <v>13.557999999999987</v>
      </c>
      <c r="J5" s="29">
        <v>13</v>
      </c>
      <c r="K5" s="28">
        <v>47.839599999999997</v>
      </c>
      <c r="L5" s="28">
        <v>47.935299999999998</v>
      </c>
      <c r="M5" s="28">
        <f t="shared" ref="M5:M61" si="3">L5-K5</f>
        <v>9.5700000000000784E-2</v>
      </c>
      <c r="N5" s="16">
        <f t="shared" ref="N5:N61" si="4">M5*1000*100/(25*10)</f>
        <v>38.280000000000314</v>
      </c>
      <c r="O5" s="70">
        <v>25</v>
      </c>
      <c r="P5" s="28">
        <v>45.147799999999997</v>
      </c>
      <c r="Q5" s="28">
        <v>45.203800000000001</v>
      </c>
      <c r="R5" s="28">
        <f t="shared" ref="R5:R28" si="5">Q5-P5</f>
        <v>5.6000000000004491E-2</v>
      </c>
      <c r="S5" s="16">
        <f t="shared" ref="S5:S61" si="6">R5*1000*100/(25*10)</f>
        <v>22.400000000001796</v>
      </c>
      <c r="T5" s="29">
        <v>37</v>
      </c>
      <c r="U5" s="29">
        <v>42.9801</v>
      </c>
      <c r="V5" s="29">
        <v>43.027700000000003</v>
      </c>
      <c r="W5" s="28">
        <f>V5-U5</f>
        <v>4.7600000000002751E-2</v>
      </c>
      <c r="X5" s="16">
        <f t="shared" ref="X5:X61" si="7">W5*1000*100/(25*10)</f>
        <v>19.040000000001097</v>
      </c>
      <c r="Y5" s="29">
        <v>49</v>
      </c>
      <c r="Z5" s="29">
        <v>44.636600000000001</v>
      </c>
      <c r="AA5" s="29">
        <v>44.662700000000001</v>
      </c>
      <c r="AB5" s="28">
        <f t="shared" ref="AB5:AB28" si="8">AA5-Z5-0.007</f>
        <v>1.9099999999999569E-2</v>
      </c>
      <c r="AC5" s="16">
        <f t="shared" si="0"/>
        <v>7.6399999999998274</v>
      </c>
      <c r="AD5" s="16">
        <f t="shared" ref="AD5:AD28" si="9">H5*100/(10)</f>
        <v>13.557999999999987</v>
      </c>
      <c r="AE5" s="30">
        <f t="shared" ref="AE5:AE28" si="10">100-(AD5+AF5+AG5+AH5+AI5)</f>
        <v>48.161999999999694</v>
      </c>
      <c r="AF5" s="30">
        <f t="shared" ref="AF5:AF28" si="11">N5-S5</f>
        <v>15.879999999998518</v>
      </c>
      <c r="AG5" s="16">
        <f t="shared" ref="AG5:AG28" si="12">S5-X5</f>
        <v>3.3600000000006993</v>
      </c>
      <c r="AH5" s="30">
        <f t="shared" ref="AH5:AH28" si="13">X5-AC5</f>
        <v>11.40000000000127</v>
      </c>
      <c r="AI5" s="16">
        <f t="shared" ref="AI5:AI28" si="14">AC5</f>
        <v>7.6399999999998274</v>
      </c>
      <c r="AJ5" s="30">
        <f t="shared" ref="AJ5:AJ28" si="15">AG5+AH5+AI5</f>
        <v>22.400000000001796</v>
      </c>
      <c r="AK5" s="30">
        <f t="shared" ref="AK5:AK28" si="16">AF5+AE5+AD5</f>
        <v>77.599999999998204</v>
      </c>
      <c r="AL5" s="45">
        <v>1.013951854672416</v>
      </c>
      <c r="AM5" s="95">
        <f t="shared" ref="AM5:AM28" si="17">AD5*AL5</f>
        <v>13.747159245648604</v>
      </c>
      <c r="AN5" s="95">
        <f t="shared" ref="AN5:AN28" si="18">100-(AM5+AO5+AP5+AQ5+AR5)</f>
        <v>47.438763757490996</v>
      </c>
      <c r="AO5" s="95">
        <f t="shared" ref="AO5:AO28" si="19">AF5*AL5</f>
        <v>16.101555452196465</v>
      </c>
      <c r="AP5" s="95">
        <f t="shared" ref="AP5:AP28" si="20">AG5*AL5</f>
        <v>3.406878231700027</v>
      </c>
      <c r="AQ5" s="95">
        <f t="shared" ref="AQ5:AQ28" si="21">AH5*AL5</f>
        <v>11.55905114326683</v>
      </c>
      <c r="AR5" s="95">
        <f t="shared" ref="AR5:AR28" si="22">AI5*AL5</f>
        <v>7.7465921696970828</v>
      </c>
      <c r="AS5" s="95">
        <f t="shared" ref="AS5:AS28" si="23">SUM(AP5:AR5)</f>
        <v>22.712521544663939</v>
      </c>
      <c r="AT5" s="95">
        <f t="shared" ref="AT5:AT28" si="24">SUM(AM5:AO5)</f>
        <v>77.287478455336071</v>
      </c>
      <c r="AU5" s="29"/>
      <c r="AV5" s="29"/>
      <c r="AW5" s="29"/>
      <c r="AX5" s="16"/>
    </row>
    <row r="6" spans="1:50" s="31" customFormat="1" ht="15.6" x14ac:dyDescent="0.3">
      <c r="A6" s="7">
        <v>4</v>
      </c>
      <c r="B6" s="27">
        <v>4</v>
      </c>
      <c r="C6" s="25" t="s">
        <v>44</v>
      </c>
      <c r="D6" s="26" t="s">
        <v>31</v>
      </c>
      <c r="E6" s="27" t="s">
        <v>17</v>
      </c>
      <c r="F6" s="28">
        <v>38.928600000000003</v>
      </c>
      <c r="G6" s="28">
        <v>39.066899999999997</v>
      </c>
      <c r="H6" s="28">
        <f t="shared" si="1"/>
        <v>0.13829999999999387</v>
      </c>
      <c r="I6" s="16">
        <f t="shared" si="2"/>
        <v>1.3829999999999387</v>
      </c>
      <c r="J6" s="29">
        <v>14</v>
      </c>
      <c r="K6" s="28">
        <v>34.038699999999999</v>
      </c>
      <c r="L6" s="28">
        <v>34.249200000000002</v>
      </c>
      <c r="M6" s="28">
        <f t="shared" si="3"/>
        <v>0.21050000000000324</v>
      </c>
      <c r="N6" s="16">
        <f t="shared" si="4"/>
        <v>84.200000000001296</v>
      </c>
      <c r="O6" s="70">
        <v>26</v>
      </c>
      <c r="P6" s="28">
        <v>45.253399999999999</v>
      </c>
      <c r="Q6" s="28">
        <v>45.323099999999997</v>
      </c>
      <c r="R6" s="28">
        <f t="shared" si="5"/>
        <v>6.9699999999997431E-2</v>
      </c>
      <c r="S6" s="16">
        <f t="shared" si="6"/>
        <v>27.879999999998976</v>
      </c>
      <c r="T6" s="29">
        <v>38</v>
      </c>
      <c r="U6" s="29">
        <v>42.618299999999998</v>
      </c>
      <c r="V6" s="29">
        <v>42.676600000000001</v>
      </c>
      <c r="W6" s="29">
        <f>V6-U6</f>
        <v>5.8300000000002683E-2</v>
      </c>
      <c r="X6" s="16">
        <f t="shared" si="7"/>
        <v>23.320000000001073</v>
      </c>
      <c r="Y6" s="29">
        <v>50</v>
      </c>
      <c r="Z6" s="29">
        <v>47.686300000000003</v>
      </c>
      <c r="AA6" s="29">
        <v>47.722200000000001</v>
      </c>
      <c r="AB6" s="28">
        <f t="shared" si="8"/>
        <v>2.8899999999998045E-2</v>
      </c>
      <c r="AC6" s="16">
        <f t="shared" si="0"/>
        <v>11.559999999999217</v>
      </c>
      <c r="AD6" s="16">
        <f t="shared" si="9"/>
        <v>1.3829999999999387</v>
      </c>
      <c r="AE6" s="30">
        <f t="shared" si="10"/>
        <v>14.416999999998765</v>
      </c>
      <c r="AF6" s="30">
        <f t="shared" si="11"/>
        <v>56.320000000002324</v>
      </c>
      <c r="AG6" s="16">
        <f t="shared" si="12"/>
        <v>4.5599999999979026</v>
      </c>
      <c r="AH6" s="30">
        <f t="shared" si="13"/>
        <v>11.760000000001856</v>
      </c>
      <c r="AI6" s="16">
        <f t="shared" si="14"/>
        <v>11.559999999999217</v>
      </c>
      <c r="AJ6" s="30">
        <f t="shared" si="15"/>
        <v>27.879999999998976</v>
      </c>
      <c r="AK6" s="30">
        <f t="shared" si="16"/>
        <v>72.120000000001028</v>
      </c>
      <c r="AL6" s="45">
        <v>1.0169807944617497</v>
      </c>
      <c r="AM6" s="95">
        <f t="shared" si="17"/>
        <v>1.4064844387405375</v>
      </c>
      <c r="AN6" s="95">
        <f t="shared" si="18"/>
        <v>12.96373266757881</v>
      </c>
      <c r="AO6" s="95">
        <f t="shared" si="19"/>
        <v>57.276358344088109</v>
      </c>
      <c r="AP6" s="95">
        <f t="shared" si="20"/>
        <v>4.637432422743446</v>
      </c>
      <c r="AQ6" s="95">
        <f t="shared" si="21"/>
        <v>11.959694142872065</v>
      </c>
      <c r="AR6" s="95">
        <f t="shared" si="22"/>
        <v>11.756297983977031</v>
      </c>
      <c r="AS6" s="95">
        <f t="shared" si="23"/>
        <v>28.353424549592543</v>
      </c>
      <c r="AT6" s="95">
        <f t="shared" si="24"/>
        <v>71.646575450407454</v>
      </c>
      <c r="AU6" s="29"/>
      <c r="AV6" s="29"/>
      <c r="AW6" s="29"/>
      <c r="AX6" s="16"/>
    </row>
    <row r="7" spans="1:50" s="31" customFormat="1" ht="15.6" x14ac:dyDescent="0.3">
      <c r="A7" s="7">
        <v>5</v>
      </c>
      <c r="B7" s="27">
        <v>5</v>
      </c>
      <c r="C7" s="25" t="s">
        <v>44</v>
      </c>
      <c r="D7" s="26" t="s">
        <v>32</v>
      </c>
      <c r="E7" s="27" t="s">
        <v>18</v>
      </c>
      <c r="F7" s="28">
        <v>45.231900000000003</v>
      </c>
      <c r="G7" s="28">
        <v>45.6813</v>
      </c>
      <c r="H7" s="28">
        <f t="shared" si="1"/>
        <v>0.44939999999999714</v>
      </c>
      <c r="I7" s="16">
        <f t="shared" si="2"/>
        <v>4.4939999999999714</v>
      </c>
      <c r="J7" s="29">
        <v>15</v>
      </c>
      <c r="K7" s="28">
        <v>42.649099999999997</v>
      </c>
      <c r="L7" s="28">
        <v>42.729500000000002</v>
      </c>
      <c r="M7" s="28">
        <f t="shared" si="3"/>
        <v>8.0400000000004468E-2</v>
      </c>
      <c r="N7" s="16">
        <f t="shared" si="4"/>
        <v>32.160000000001787</v>
      </c>
      <c r="O7" s="70">
        <v>27</v>
      </c>
      <c r="P7" s="28">
        <v>49.133499999999998</v>
      </c>
      <c r="Q7" s="28">
        <v>49.185000000000002</v>
      </c>
      <c r="R7" s="28">
        <f t="shared" si="5"/>
        <v>5.150000000000432E-2</v>
      </c>
      <c r="S7" s="16">
        <f t="shared" si="6"/>
        <v>20.600000000001728</v>
      </c>
      <c r="T7" s="29">
        <v>39</v>
      </c>
      <c r="U7" s="29">
        <v>44.016800000000003</v>
      </c>
      <c r="V7" s="29">
        <v>44.0578</v>
      </c>
      <c r="W7" s="28">
        <f t="shared" ref="W7:W20" si="25">V7-U7</f>
        <v>4.0999999999996817E-2</v>
      </c>
      <c r="X7" s="16">
        <f t="shared" si="7"/>
        <v>16.399999999998727</v>
      </c>
      <c r="Y7" s="29">
        <v>51</v>
      </c>
      <c r="Z7" s="29">
        <v>47.311300000000003</v>
      </c>
      <c r="AA7" s="29">
        <v>47.334000000000003</v>
      </c>
      <c r="AB7" s="28">
        <f t="shared" si="8"/>
        <v>1.5700000000000387E-2</v>
      </c>
      <c r="AC7" s="16">
        <f t="shared" si="0"/>
        <v>6.2800000000001548</v>
      </c>
      <c r="AD7" s="16">
        <f t="shared" si="9"/>
        <v>4.4939999999999714</v>
      </c>
      <c r="AE7" s="30">
        <f t="shared" si="10"/>
        <v>63.345999999998241</v>
      </c>
      <c r="AF7" s="30">
        <f t="shared" si="11"/>
        <v>11.560000000000059</v>
      </c>
      <c r="AG7" s="16">
        <f t="shared" si="12"/>
        <v>4.2000000000030013</v>
      </c>
      <c r="AH7" s="30">
        <f t="shared" si="13"/>
        <v>10.119999999998573</v>
      </c>
      <c r="AI7" s="16">
        <f t="shared" si="14"/>
        <v>6.2800000000001548</v>
      </c>
      <c r="AJ7" s="30">
        <f t="shared" si="15"/>
        <v>20.600000000001728</v>
      </c>
      <c r="AK7" s="30">
        <f t="shared" si="16"/>
        <v>79.399999999998272</v>
      </c>
      <c r="AL7" s="45">
        <v>1.0125164787860852</v>
      </c>
      <c r="AM7" s="95">
        <f t="shared" si="17"/>
        <v>4.5502490556646382</v>
      </c>
      <c r="AN7" s="95">
        <f t="shared" si="18"/>
        <v>62.887220986573055</v>
      </c>
      <c r="AO7" s="95">
        <f t="shared" si="19"/>
        <v>11.704690494767204</v>
      </c>
      <c r="AP7" s="95">
        <f t="shared" si="20"/>
        <v>4.2525692109045963</v>
      </c>
      <c r="AQ7" s="95">
        <f t="shared" si="21"/>
        <v>10.246666765313737</v>
      </c>
      <c r="AR7" s="95">
        <f t="shared" si="22"/>
        <v>6.3586034867767713</v>
      </c>
      <c r="AS7" s="95">
        <f t="shared" si="23"/>
        <v>20.857839462995106</v>
      </c>
      <c r="AT7" s="95">
        <f t="shared" si="24"/>
        <v>79.142160537004898</v>
      </c>
    </row>
    <row r="8" spans="1:50" s="31" customFormat="1" ht="15.6" x14ac:dyDescent="0.3">
      <c r="A8" s="7">
        <v>6</v>
      </c>
      <c r="B8" s="27">
        <v>6</v>
      </c>
      <c r="C8" s="25" t="s">
        <v>44</v>
      </c>
      <c r="D8" s="26" t="s">
        <v>33</v>
      </c>
      <c r="E8" s="27" t="s">
        <v>19</v>
      </c>
      <c r="F8" s="28">
        <v>46.588299999999997</v>
      </c>
      <c r="G8" s="28">
        <v>46.646900000000002</v>
      </c>
      <c r="H8" s="28">
        <f t="shared" si="1"/>
        <v>5.8600000000005537E-2</v>
      </c>
      <c r="I8" s="16">
        <f t="shared" si="2"/>
        <v>0.58600000000005537</v>
      </c>
      <c r="J8" s="29">
        <v>16</v>
      </c>
      <c r="K8" s="28">
        <v>44.814799999999998</v>
      </c>
      <c r="L8" s="28">
        <v>44.846499999999999</v>
      </c>
      <c r="M8" s="28">
        <f t="shared" si="3"/>
        <v>3.1700000000000728E-2</v>
      </c>
      <c r="N8" s="16">
        <f t="shared" si="4"/>
        <v>12.680000000000291</v>
      </c>
      <c r="O8" s="70">
        <v>28</v>
      </c>
      <c r="P8" s="28">
        <v>45.5655</v>
      </c>
      <c r="Q8" s="28">
        <v>45.583199999999998</v>
      </c>
      <c r="R8" s="28">
        <f t="shared" si="5"/>
        <v>1.7699999999997829E-2</v>
      </c>
      <c r="S8" s="16">
        <f t="shared" si="6"/>
        <v>7.0799999999991314</v>
      </c>
      <c r="T8" s="29">
        <v>40</v>
      </c>
      <c r="U8" s="29">
        <v>44.702800000000003</v>
      </c>
      <c r="V8" s="29">
        <v>44.720399999999998</v>
      </c>
      <c r="W8" s="28">
        <f t="shared" si="25"/>
        <v>1.7599999999994509E-2</v>
      </c>
      <c r="X8" s="16">
        <f t="shared" si="7"/>
        <v>7.0399999999978036</v>
      </c>
      <c r="Y8" s="29">
        <v>52</v>
      </c>
      <c r="Z8" s="29">
        <v>45.787500000000001</v>
      </c>
      <c r="AA8" s="29">
        <v>45.801099999999998</v>
      </c>
      <c r="AB8" s="28">
        <f t="shared" si="8"/>
        <v>6.5999999999967257E-3</v>
      </c>
      <c r="AC8" s="16">
        <f t="shared" si="0"/>
        <v>2.6399999999986905</v>
      </c>
      <c r="AD8" s="16">
        <f t="shared" si="9"/>
        <v>0.58600000000005537</v>
      </c>
      <c r="AE8" s="30">
        <f t="shared" si="10"/>
        <v>86.733999999999654</v>
      </c>
      <c r="AF8" s="30">
        <f t="shared" si="11"/>
        <v>5.6000000000011596</v>
      </c>
      <c r="AG8" s="16">
        <f t="shared" si="12"/>
        <v>4.0000000001327862E-2</v>
      </c>
      <c r="AH8" s="30">
        <f t="shared" si="13"/>
        <v>4.3999999999991131</v>
      </c>
      <c r="AI8" s="16">
        <f t="shared" si="14"/>
        <v>2.6399999999986905</v>
      </c>
      <c r="AJ8" s="30">
        <f t="shared" si="15"/>
        <v>7.0799999999991314</v>
      </c>
      <c r="AK8" s="30">
        <f t="shared" si="16"/>
        <v>92.920000000000869</v>
      </c>
      <c r="AL8" s="45">
        <v>1.0054624427619383</v>
      </c>
      <c r="AM8" s="95">
        <f t="shared" si="17"/>
        <v>0.58920099145855154</v>
      </c>
      <c r="AN8" s="95">
        <f t="shared" si="18"/>
        <v>86.661535234319786</v>
      </c>
      <c r="AO8" s="95">
        <f t="shared" si="19"/>
        <v>5.6305896794680201</v>
      </c>
      <c r="AP8" s="95">
        <f t="shared" si="20"/>
        <v>4.0218497711812649E-2</v>
      </c>
      <c r="AQ8" s="95">
        <f t="shared" si="21"/>
        <v>4.4240347481516364</v>
      </c>
      <c r="AR8" s="95">
        <f t="shared" si="22"/>
        <v>2.6544208488902004</v>
      </c>
      <c r="AS8" s="95">
        <f t="shared" si="23"/>
        <v>7.1186740947536489</v>
      </c>
      <c r="AT8" s="95">
        <f t="shared" si="24"/>
        <v>92.881325905246356</v>
      </c>
    </row>
    <row r="9" spans="1:50" s="22" customFormat="1" ht="15.6" x14ac:dyDescent="0.3">
      <c r="A9" s="4">
        <v>7</v>
      </c>
      <c r="B9" s="38">
        <v>1</v>
      </c>
      <c r="C9" s="35" t="s">
        <v>43</v>
      </c>
      <c r="D9" s="34" t="s">
        <v>35</v>
      </c>
      <c r="E9" s="32" t="s">
        <v>20</v>
      </c>
      <c r="F9" s="14">
        <v>42.418999999999997</v>
      </c>
      <c r="G9" s="14">
        <v>42.424900000000001</v>
      </c>
      <c r="H9" s="14">
        <f t="shared" si="1"/>
        <v>5.9000000000040131E-3</v>
      </c>
      <c r="I9" s="23">
        <f t="shared" si="2"/>
        <v>5.9000000000040131E-2</v>
      </c>
      <c r="J9" s="15">
        <v>17</v>
      </c>
      <c r="K9" s="14">
        <v>42.725700000000003</v>
      </c>
      <c r="L9" s="14">
        <v>42.897500000000001</v>
      </c>
      <c r="M9" s="14">
        <f t="shared" si="3"/>
        <v>0.17179999999999751</v>
      </c>
      <c r="N9" s="23">
        <f t="shared" si="4"/>
        <v>68.719999999999004</v>
      </c>
      <c r="O9" s="70">
        <v>29</v>
      </c>
      <c r="P9" s="14">
        <v>43.595700000000001</v>
      </c>
      <c r="Q9" s="14">
        <v>43.651600000000002</v>
      </c>
      <c r="R9" s="14">
        <f t="shared" si="5"/>
        <v>5.5900000000001171E-2</v>
      </c>
      <c r="S9" s="23">
        <f t="shared" si="6"/>
        <v>22.360000000000468</v>
      </c>
      <c r="T9" s="15">
        <v>41</v>
      </c>
      <c r="U9" s="15">
        <v>45.383800000000001</v>
      </c>
      <c r="V9" s="15">
        <v>45.430100000000003</v>
      </c>
      <c r="W9" s="14">
        <f t="shared" si="25"/>
        <v>4.6300000000002228E-2</v>
      </c>
      <c r="X9" s="23">
        <f t="shared" si="7"/>
        <v>18.520000000000891</v>
      </c>
      <c r="Y9" s="15">
        <v>53</v>
      </c>
      <c r="Z9" s="15">
        <v>44.324199999999998</v>
      </c>
      <c r="AA9" s="15">
        <v>44.354500000000002</v>
      </c>
      <c r="AB9" s="14">
        <f t="shared" si="8"/>
        <v>2.3300000000003991E-2</v>
      </c>
      <c r="AC9" s="23">
        <f t="shared" si="0"/>
        <v>9.3200000000015972</v>
      </c>
      <c r="AD9" s="23">
        <f t="shared" si="9"/>
        <v>5.9000000000040131E-2</v>
      </c>
      <c r="AE9" s="24">
        <f t="shared" si="10"/>
        <v>31.221000000000956</v>
      </c>
      <c r="AF9" s="24">
        <f t="shared" si="11"/>
        <v>46.359999999998536</v>
      </c>
      <c r="AG9" s="23">
        <f t="shared" si="12"/>
        <v>3.8399999999995771</v>
      </c>
      <c r="AH9" s="24">
        <f t="shared" si="13"/>
        <v>9.1999999999992941</v>
      </c>
      <c r="AI9" s="23">
        <f t="shared" si="14"/>
        <v>9.3200000000015972</v>
      </c>
      <c r="AJ9" s="24">
        <f t="shared" si="15"/>
        <v>22.360000000000468</v>
      </c>
      <c r="AK9" s="24">
        <f t="shared" si="16"/>
        <v>77.639999999999532</v>
      </c>
      <c r="AL9" s="46">
        <v>1.1337679501441711</v>
      </c>
      <c r="AM9" s="95">
        <f t="shared" si="17"/>
        <v>6.6892309058551591E-2</v>
      </c>
      <c r="AN9" s="95">
        <f t="shared" si="18"/>
        <v>22.020574157035142</v>
      </c>
      <c r="AO9" s="95">
        <f t="shared" si="19"/>
        <v>52.561482168682112</v>
      </c>
      <c r="AP9" s="95">
        <f t="shared" si="20"/>
        <v>4.3536689285531374</v>
      </c>
      <c r="AQ9" s="95">
        <f t="shared" si="21"/>
        <v>10.430665141325573</v>
      </c>
      <c r="AR9" s="95">
        <f t="shared" si="22"/>
        <v>10.566717295345486</v>
      </c>
      <c r="AS9" s="95">
        <f t="shared" si="23"/>
        <v>25.351051365224194</v>
      </c>
      <c r="AT9" s="95">
        <f t="shared" si="24"/>
        <v>74.648948634775806</v>
      </c>
    </row>
    <row r="10" spans="1:50" s="22" customFormat="1" ht="15.6" x14ac:dyDescent="0.3">
      <c r="A10" s="4">
        <v>8</v>
      </c>
      <c r="B10" s="38">
        <v>2</v>
      </c>
      <c r="C10" s="35" t="s">
        <v>43</v>
      </c>
      <c r="D10" s="34" t="s">
        <v>36</v>
      </c>
      <c r="E10" s="32" t="s">
        <v>21</v>
      </c>
      <c r="F10" s="14">
        <v>44.67</v>
      </c>
      <c r="G10" s="14">
        <v>44.681800000000003</v>
      </c>
      <c r="H10" s="14">
        <f t="shared" si="1"/>
        <v>1.1800000000000921E-2</v>
      </c>
      <c r="I10" s="23">
        <f t="shared" si="2"/>
        <v>0.11800000000000921</v>
      </c>
      <c r="J10" s="15">
        <v>18</v>
      </c>
      <c r="K10" s="14">
        <v>44.378599999999999</v>
      </c>
      <c r="L10" s="14">
        <v>44.564100000000003</v>
      </c>
      <c r="M10" s="14">
        <f t="shared" si="3"/>
        <v>0.18550000000000466</v>
      </c>
      <c r="N10" s="23">
        <f t="shared" si="4"/>
        <v>74.200000000001864</v>
      </c>
      <c r="O10" s="70">
        <v>30</v>
      </c>
      <c r="P10" s="14">
        <v>42.770299999999999</v>
      </c>
      <c r="Q10" s="14">
        <v>42.825600000000001</v>
      </c>
      <c r="R10" s="14">
        <f t="shared" si="5"/>
        <v>5.5300000000002569E-2</v>
      </c>
      <c r="S10" s="23">
        <f t="shared" si="6"/>
        <v>22.120000000001024</v>
      </c>
      <c r="T10" s="15">
        <v>42</v>
      </c>
      <c r="U10" s="15">
        <v>42.529899999999998</v>
      </c>
      <c r="V10" s="15">
        <v>42.569200000000002</v>
      </c>
      <c r="W10" s="14">
        <f t="shared" si="25"/>
        <v>3.9300000000004331E-2</v>
      </c>
      <c r="X10" s="23">
        <f t="shared" si="7"/>
        <v>15.720000000001731</v>
      </c>
      <c r="Y10" s="15">
        <v>54</v>
      </c>
      <c r="Z10" s="15">
        <v>43.653500000000001</v>
      </c>
      <c r="AA10" s="15">
        <v>43.671599999999998</v>
      </c>
      <c r="AB10" s="14">
        <f t="shared" si="8"/>
        <v>1.1099999999996897E-2</v>
      </c>
      <c r="AC10" s="23">
        <f t="shared" si="0"/>
        <v>4.4399999999987587</v>
      </c>
      <c r="AD10" s="23">
        <f t="shared" si="9"/>
        <v>0.11800000000000921</v>
      </c>
      <c r="AE10" s="24">
        <f t="shared" si="10"/>
        <v>25.681999999998126</v>
      </c>
      <c r="AF10" s="24">
        <f t="shared" si="11"/>
        <v>52.080000000000837</v>
      </c>
      <c r="AG10" s="23">
        <f t="shared" si="12"/>
        <v>6.3999999999992934</v>
      </c>
      <c r="AH10" s="24">
        <f t="shared" si="13"/>
        <v>11.280000000002971</v>
      </c>
      <c r="AI10" s="23">
        <f t="shared" si="14"/>
        <v>4.4399999999987587</v>
      </c>
      <c r="AJ10" s="24">
        <f t="shared" si="15"/>
        <v>22.120000000001024</v>
      </c>
      <c r="AK10" s="24">
        <f t="shared" si="16"/>
        <v>77.879999999998972</v>
      </c>
      <c r="AL10" s="46">
        <v>1.2324079369305319</v>
      </c>
      <c r="AM10" s="95">
        <f t="shared" si="17"/>
        <v>0.14542413655781411</v>
      </c>
      <c r="AN10" s="95">
        <f t="shared" si="18"/>
        <v>8.4099069431944429</v>
      </c>
      <c r="AO10" s="95">
        <f t="shared" si="19"/>
        <v>64.183805355343125</v>
      </c>
      <c r="AP10" s="95">
        <f t="shared" si="20"/>
        <v>7.8874107963545326</v>
      </c>
      <c r="AQ10" s="95">
        <f t="shared" si="21"/>
        <v>13.901561528580061</v>
      </c>
      <c r="AR10" s="95">
        <f t="shared" si="22"/>
        <v>5.4718912399700317</v>
      </c>
      <c r="AS10" s="95">
        <f t="shared" si="23"/>
        <v>27.260863564904625</v>
      </c>
      <c r="AT10" s="95">
        <f t="shared" si="24"/>
        <v>72.739136435095389</v>
      </c>
    </row>
    <row r="11" spans="1:50" s="22" customFormat="1" ht="15.6" x14ac:dyDescent="0.3">
      <c r="A11" s="4">
        <v>9</v>
      </c>
      <c r="B11" s="38">
        <v>3</v>
      </c>
      <c r="C11" s="35" t="s">
        <v>43</v>
      </c>
      <c r="D11" s="34" t="s">
        <v>37</v>
      </c>
      <c r="E11" s="32" t="s">
        <v>22</v>
      </c>
      <c r="F11" s="14">
        <v>45.7759</v>
      </c>
      <c r="G11" s="14">
        <v>45.781599999999997</v>
      </c>
      <c r="H11" s="14">
        <f t="shared" si="1"/>
        <v>5.6999999999973738E-3</v>
      </c>
      <c r="I11" s="23">
        <f t="shared" si="2"/>
        <v>5.6999999999973738E-2</v>
      </c>
      <c r="J11" s="15">
        <v>19</v>
      </c>
      <c r="K11" s="14">
        <v>46.194400000000002</v>
      </c>
      <c r="L11" s="14">
        <v>46.425400000000003</v>
      </c>
      <c r="M11" s="14">
        <f t="shared" si="3"/>
        <v>0.23100000000000165</v>
      </c>
      <c r="N11" s="23">
        <f t="shared" si="4"/>
        <v>92.400000000000659</v>
      </c>
      <c r="O11" s="70">
        <v>31</v>
      </c>
      <c r="P11" s="14">
        <v>45.824300000000001</v>
      </c>
      <c r="Q11" s="14">
        <v>45.839500000000001</v>
      </c>
      <c r="R11" s="14">
        <f t="shared" si="5"/>
        <v>1.5200000000000102E-2</v>
      </c>
      <c r="S11" s="23">
        <f t="shared" si="6"/>
        <v>6.0800000000000409</v>
      </c>
      <c r="T11" s="15">
        <v>43</v>
      </c>
      <c r="U11" s="15">
        <v>41.931100000000001</v>
      </c>
      <c r="V11" s="15">
        <v>41.943600000000004</v>
      </c>
      <c r="W11" s="14">
        <f t="shared" si="25"/>
        <v>1.2500000000002842E-2</v>
      </c>
      <c r="X11" s="23">
        <f t="shared" si="7"/>
        <v>5.0000000000011369</v>
      </c>
      <c r="Y11" s="15">
        <v>55</v>
      </c>
      <c r="Z11" s="15">
        <v>47.229199999999999</v>
      </c>
      <c r="AA11" s="15">
        <v>47.239600000000003</v>
      </c>
      <c r="AB11" s="14">
        <f t="shared" si="8"/>
        <v>3.4000000000041835E-3</v>
      </c>
      <c r="AC11" s="23">
        <f t="shared" si="0"/>
        <v>1.3600000000016734</v>
      </c>
      <c r="AD11" s="23">
        <f t="shared" si="9"/>
        <v>5.6999999999973738E-2</v>
      </c>
      <c r="AE11" s="24">
        <f t="shared" si="10"/>
        <v>7.5429999999993669</v>
      </c>
      <c r="AF11" s="24">
        <f t="shared" si="11"/>
        <v>86.320000000000618</v>
      </c>
      <c r="AG11" s="23">
        <f t="shared" si="12"/>
        <v>1.0799999999989041</v>
      </c>
      <c r="AH11" s="24">
        <f t="shared" si="13"/>
        <v>3.6399999999994632</v>
      </c>
      <c r="AI11" s="23">
        <f t="shared" si="14"/>
        <v>1.3600000000016734</v>
      </c>
      <c r="AJ11" s="24">
        <f t="shared" si="15"/>
        <v>6.0800000000000409</v>
      </c>
      <c r="AK11" s="24">
        <f t="shared" si="16"/>
        <v>93.919999999999959</v>
      </c>
      <c r="AL11" s="46">
        <v>1.0289836362781668</v>
      </c>
      <c r="AM11" s="95">
        <f t="shared" si="17"/>
        <v>5.8652067267828484E-2</v>
      </c>
      <c r="AN11" s="95">
        <f t="shared" si="18"/>
        <v>4.8632599406288932</v>
      </c>
      <c r="AO11" s="95">
        <f t="shared" si="19"/>
        <v>88.821867483531989</v>
      </c>
      <c r="AP11" s="95">
        <f t="shared" si="20"/>
        <v>1.1113023271792923</v>
      </c>
      <c r="AQ11" s="95">
        <f t="shared" si="21"/>
        <v>3.7455004360519748</v>
      </c>
      <c r="AR11" s="95">
        <f t="shared" si="22"/>
        <v>1.3994177453400287</v>
      </c>
      <c r="AS11" s="95">
        <f t="shared" si="23"/>
        <v>6.2562205085712952</v>
      </c>
      <c r="AT11" s="95">
        <f t="shared" si="24"/>
        <v>93.743779491428711</v>
      </c>
    </row>
    <row r="12" spans="1:50" s="22" customFormat="1" ht="15.6" x14ac:dyDescent="0.3">
      <c r="A12" s="4">
        <v>10</v>
      </c>
      <c r="B12" s="38">
        <v>4</v>
      </c>
      <c r="C12" s="35" t="s">
        <v>43</v>
      </c>
      <c r="D12" s="34" t="s">
        <v>38</v>
      </c>
      <c r="E12" s="32" t="s">
        <v>23</v>
      </c>
      <c r="F12" s="14">
        <v>46.897500000000001</v>
      </c>
      <c r="G12" s="14">
        <v>46.921999999999997</v>
      </c>
      <c r="H12" s="14">
        <f t="shared" si="1"/>
        <v>2.4499999999996191E-2</v>
      </c>
      <c r="I12" s="23">
        <f t="shared" si="2"/>
        <v>0.24499999999996191</v>
      </c>
      <c r="J12" s="15">
        <v>20</v>
      </c>
      <c r="K12" s="14">
        <v>43.658099999999997</v>
      </c>
      <c r="L12" s="14">
        <v>43.858499999999999</v>
      </c>
      <c r="M12" s="14">
        <f t="shared" si="3"/>
        <v>0.20040000000000191</v>
      </c>
      <c r="N12" s="23">
        <f t="shared" si="4"/>
        <v>80.16000000000075</v>
      </c>
      <c r="O12" s="70">
        <v>32</v>
      </c>
      <c r="P12" s="14">
        <v>42.449800000000003</v>
      </c>
      <c r="Q12" s="14">
        <v>42.535800000000002</v>
      </c>
      <c r="R12" s="14">
        <f t="shared" si="5"/>
        <v>8.5999999999998522E-2</v>
      </c>
      <c r="S12" s="23">
        <f t="shared" si="6"/>
        <v>34.399999999999409</v>
      </c>
      <c r="T12" s="15">
        <v>44</v>
      </c>
      <c r="U12" s="15">
        <v>47.744</v>
      </c>
      <c r="V12" s="15">
        <v>47.790199999999999</v>
      </c>
      <c r="W12" s="14">
        <f t="shared" si="25"/>
        <v>4.6199999999998909E-2</v>
      </c>
      <c r="X12" s="23">
        <f t="shared" si="7"/>
        <v>18.479999999999563</v>
      </c>
      <c r="Y12" s="15">
        <v>56</v>
      </c>
      <c r="Z12" s="15">
        <v>45.6922</v>
      </c>
      <c r="AA12" s="15">
        <v>45.712200000000003</v>
      </c>
      <c r="AB12" s="14">
        <f t="shared" si="8"/>
        <v>1.3000000000003127E-2</v>
      </c>
      <c r="AC12" s="23">
        <f t="shared" si="0"/>
        <v>5.2000000000012507</v>
      </c>
      <c r="AD12" s="23">
        <f t="shared" si="9"/>
        <v>0.24499999999996191</v>
      </c>
      <c r="AE12" s="24">
        <f t="shared" si="10"/>
        <v>19.594999999999288</v>
      </c>
      <c r="AF12" s="24">
        <f t="shared" si="11"/>
        <v>45.760000000001341</v>
      </c>
      <c r="AG12" s="23">
        <f t="shared" si="12"/>
        <v>15.919999999999845</v>
      </c>
      <c r="AH12" s="24">
        <f t="shared" si="13"/>
        <v>13.279999999998314</v>
      </c>
      <c r="AI12" s="23">
        <f t="shared" si="14"/>
        <v>5.2000000000012507</v>
      </c>
      <c r="AJ12" s="24">
        <f t="shared" si="15"/>
        <v>34.399999999999409</v>
      </c>
      <c r="AK12" s="24">
        <f t="shared" si="16"/>
        <v>65.600000000000591</v>
      </c>
      <c r="AL12" s="46">
        <v>1.24</v>
      </c>
      <c r="AM12" s="95">
        <f t="shared" si="17"/>
        <v>0.30379999999995277</v>
      </c>
      <c r="AN12" s="95">
        <f t="shared" si="18"/>
        <v>0.2977999999990999</v>
      </c>
      <c r="AO12" s="95">
        <f t="shared" si="19"/>
        <v>56.742400000001659</v>
      </c>
      <c r="AP12" s="95">
        <f t="shared" si="20"/>
        <v>19.740799999999808</v>
      </c>
      <c r="AQ12" s="95">
        <f t="shared" si="21"/>
        <v>16.467199999997909</v>
      </c>
      <c r="AR12" s="95">
        <f t="shared" si="22"/>
        <v>6.4480000000015512</v>
      </c>
      <c r="AS12" s="95">
        <f t="shared" si="23"/>
        <v>42.655999999999267</v>
      </c>
      <c r="AT12" s="95">
        <f t="shared" si="24"/>
        <v>57.344000000000712</v>
      </c>
    </row>
    <row r="13" spans="1:50" s="22" customFormat="1" ht="15.6" x14ac:dyDescent="0.3">
      <c r="A13" s="4">
        <v>11</v>
      </c>
      <c r="B13" s="38">
        <v>5</v>
      </c>
      <c r="C13" s="35" t="s">
        <v>43</v>
      </c>
      <c r="D13" s="34" t="s">
        <v>39</v>
      </c>
      <c r="E13" s="32" t="s">
        <v>24</v>
      </c>
      <c r="F13" s="14">
        <v>48.4099</v>
      </c>
      <c r="G13" s="14">
        <v>48.478000000000002</v>
      </c>
      <c r="H13" s="14">
        <f>G13-F13</f>
        <v>6.810000000000116E-2</v>
      </c>
      <c r="I13" s="23">
        <f t="shared" si="2"/>
        <v>0.6810000000000116</v>
      </c>
      <c r="J13" s="15">
        <v>21</v>
      </c>
      <c r="K13" s="14">
        <v>41.620899999999999</v>
      </c>
      <c r="L13" s="14">
        <v>41.787300000000002</v>
      </c>
      <c r="M13" s="14">
        <f t="shared" si="3"/>
        <v>0.16640000000000299</v>
      </c>
      <c r="N13" s="23">
        <f t="shared" si="4"/>
        <v>66.560000000001196</v>
      </c>
      <c r="O13" s="70">
        <v>33</v>
      </c>
      <c r="P13" s="14">
        <v>45.355899999999998</v>
      </c>
      <c r="Q13" s="14">
        <v>45.390300000000003</v>
      </c>
      <c r="R13" s="14">
        <f t="shared" si="5"/>
        <v>3.4400000000005093E-2</v>
      </c>
      <c r="S13" s="23">
        <f t="shared" si="6"/>
        <v>13.760000000002037</v>
      </c>
      <c r="T13" s="15">
        <v>45</v>
      </c>
      <c r="U13" s="15">
        <v>44.878500000000003</v>
      </c>
      <c r="V13" s="15">
        <v>44.901200000000003</v>
      </c>
      <c r="W13" s="14">
        <f t="shared" si="25"/>
        <v>2.2700000000000387E-2</v>
      </c>
      <c r="X13" s="23">
        <f t="shared" si="7"/>
        <v>9.0800000000001546</v>
      </c>
      <c r="Y13" s="15">
        <v>57</v>
      </c>
      <c r="Z13" s="15">
        <v>45.568100000000001</v>
      </c>
      <c r="AA13" s="15">
        <v>45.584099999999999</v>
      </c>
      <c r="AB13" s="14">
        <f t="shared" si="8"/>
        <v>8.9999999999982386E-3</v>
      </c>
      <c r="AC13" s="23">
        <f t="shared" si="0"/>
        <v>3.5999999999992953</v>
      </c>
      <c r="AD13" s="23">
        <f t="shared" si="9"/>
        <v>0.6810000000000116</v>
      </c>
      <c r="AE13" s="24">
        <f t="shared" si="10"/>
        <v>32.758999999998792</v>
      </c>
      <c r="AF13" s="24">
        <f t="shared" si="11"/>
        <v>52.799999999999159</v>
      </c>
      <c r="AG13" s="23">
        <f t="shared" si="12"/>
        <v>4.6800000000018827</v>
      </c>
      <c r="AH13" s="24">
        <f t="shared" si="13"/>
        <v>5.4800000000008593</v>
      </c>
      <c r="AI13" s="23">
        <f t="shared" si="14"/>
        <v>3.5999999999992953</v>
      </c>
      <c r="AJ13" s="24">
        <f t="shared" si="15"/>
        <v>13.760000000002037</v>
      </c>
      <c r="AK13" s="24">
        <f t="shared" si="16"/>
        <v>86.239999999997963</v>
      </c>
      <c r="AL13" s="46">
        <v>1.0573618964767288</v>
      </c>
      <c r="AM13" s="95">
        <f t="shared" si="17"/>
        <v>0.72006345150066464</v>
      </c>
      <c r="AN13" s="95">
        <f t="shared" si="18"/>
        <v>28.901928719007003</v>
      </c>
      <c r="AO13" s="95">
        <f t="shared" si="19"/>
        <v>55.828708133970395</v>
      </c>
      <c r="AP13" s="95">
        <f t="shared" si="20"/>
        <v>4.9484536755130817</v>
      </c>
      <c r="AQ13" s="95">
        <f t="shared" si="21"/>
        <v>5.7943431926933826</v>
      </c>
      <c r="AR13" s="95">
        <f t="shared" si="22"/>
        <v>3.8065028273154788</v>
      </c>
      <c r="AS13" s="95">
        <f t="shared" si="23"/>
        <v>14.549299695521944</v>
      </c>
      <c r="AT13" s="95">
        <f t="shared" si="24"/>
        <v>85.450700304478062</v>
      </c>
    </row>
    <row r="14" spans="1:50" s="22" customFormat="1" ht="15.6" x14ac:dyDescent="0.3">
      <c r="A14" s="4">
        <v>12</v>
      </c>
      <c r="B14" s="38">
        <v>13</v>
      </c>
      <c r="C14" s="35" t="s">
        <v>43</v>
      </c>
      <c r="D14" s="34" t="s">
        <v>40</v>
      </c>
      <c r="E14" s="32" t="s">
        <v>25</v>
      </c>
      <c r="F14" s="14">
        <v>41.449399999999997</v>
      </c>
      <c r="G14" s="14">
        <v>41.474899999999998</v>
      </c>
      <c r="H14" s="14">
        <f>G14-F14</f>
        <v>2.5500000000000966E-2</v>
      </c>
      <c r="I14" s="23">
        <f t="shared" si="2"/>
        <v>0.25500000000000966</v>
      </c>
      <c r="J14" s="15">
        <v>22</v>
      </c>
      <c r="K14" s="14">
        <v>41.293799999999997</v>
      </c>
      <c r="L14" s="14">
        <v>41.483600000000003</v>
      </c>
      <c r="M14" s="14">
        <f t="shared" si="3"/>
        <v>0.1898000000000053</v>
      </c>
      <c r="N14" s="23">
        <f t="shared" si="4"/>
        <v>75.920000000002119</v>
      </c>
      <c r="O14" s="70">
        <v>34</v>
      </c>
      <c r="P14" s="14">
        <v>43.161000000000001</v>
      </c>
      <c r="Q14" s="14">
        <v>43.213799999999999</v>
      </c>
      <c r="R14" s="14">
        <f t="shared" si="5"/>
        <v>5.2799999999997738E-2</v>
      </c>
      <c r="S14" s="23">
        <f t="shared" si="6"/>
        <v>21.119999999999095</v>
      </c>
      <c r="T14" s="15">
        <v>46</v>
      </c>
      <c r="U14" s="15">
        <v>43.290399999999998</v>
      </c>
      <c r="V14" s="15">
        <v>43.322800000000001</v>
      </c>
      <c r="W14" s="14">
        <f t="shared" si="25"/>
        <v>3.2400000000002649E-2</v>
      </c>
      <c r="X14" s="23">
        <f t="shared" si="7"/>
        <v>12.960000000001058</v>
      </c>
      <c r="Y14" s="15">
        <v>58</v>
      </c>
      <c r="Z14" s="15">
        <v>41.980200000000004</v>
      </c>
      <c r="AA14" s="15">
        <v>41.997199999999999</v>
      </c>
      <c r="AB14" s="14">
        <f t="shared" si="8"/>
        <v>9.999999999995908E-3</v>
      </c>
      <c r="AC14" s="23">
        <f t="shared" si="0"/>
        <v>3.9999999999983631</v>
      </c>
      <c r="AD14" s="23">
        <f t="shared" si="9"/>
        <v>0.25500000000000966</v>
      </c>
      <c r="AE14" s="24">
        <f t="shared" si="10"/>
        <v>23.824999999997871</v>
      </c>
      <c r="AF14" s="24">
        <f t="shared" si="11"/>
        <v>54.800000000003024</v>
      </c>
      <c r="AG14" s="23">
        <f t="shared" si="12"/>
        <v>8.1599999999980373</v>
      </c>
      <c r="AH14" s="24">
        <f t="shared" si="13"/>
        <v>8.9600000000026938</v>
      </c>
      <c r="AI14" s="23">
        <f t="shared" si="14"/>
        <v>3.9999999999983631</v>
      </c>
      <c r="AJ14" s="24">
        <f t="shared" si="15"/>
        <v>21.119999999999092</v>
      </c>
      <c r="AK14" s="24">
        <f t="shared" si="16"/>
        <v>78.880000000000905</v>
      </c>
      <c r="AL14" s="46">
        <v>1.1794172958060294</v>
      </c>
      <c r="AM14" s="95">
        <f t="shared" si="17"/>
        <v>0.30075141043054887</v>
      </c>
      <c r="AN14" s="95">
        <f t="shared" si="18"/>
        <v>10.157887491973199</v>
      </c>
      <c r="AO14" s="95">
        <f t="shared" si="19"/>
        <v>64.632067810173979</v>
      </c>
      <c r="AP14" s="95">
        <f t="shared" si="20"/>
        <v>9.6240451337748851</v>
      </c>
      <c r="AQ14" s="95">
        <f t="shared" si="21"/>
        <v>10.567578970425201</v>
      </c>
      <c r="AR14" s="95">
        <f t="shared" si="22"/>
        <v>4.7176691832221866</v>
      </c>
      <c r="AS14" s="95">
        <f t="shared" si="23"/>
        <v>24.909293287422273</v>
      </c>
      <c r="AT14" s="95">
        <f t="shared" si="24"/>
        <v>75.090706712577727</v>
      </c>
    </row>
    <row r="15" spans="1:50" s="22" customFormat="1" ht="15.6" x14ac:dyDescent="0.3">
      <c r="A15" s="4">
        <v>13</v>
      </c>
      <c r="B15" s="38">
        <v>14</v>
      </c>
      <c r="C15" s="35" t="s">
        <v>43</v>
      </c>
      <c r="D15" s="34" t="s">
        <v>41</v>
      </c>
      <c r="E15" s="32" t="s">
        <v>26</v>
      </c>
      <c r="F15" s="14">
        <v>45.864600000000003</v>
      </c>
      <c r="G15" s="14">
        <v>46.028399999999998</v>
      </c>
      <c r="H15" s="14">
        <f>G15-F15</f>
        <v>0.16379999999999484</v>
      </c>
      <c r="I15" s="23">
        <f t="shared" si="2"/>
        <v>1.6379999999999484</v>
      </c>
      <c r="J15" s="15">
        <v>23</v>
      </c>
      <c r="K15" s="14">
        <v>47.2851</v>
      </c>
      <c r="L15" s="14">
        <v>47.3827</v>
      </c>
      <c r="M15" s="14">
        <f t="shared" si="3"/>
        <v>9.7599999999999909E-2</v>
      </c>
      <c r="N15" s="23">
        <f t="shared" si="4"/>
        <v>39.039999999999964</v>
      </c>
      <c r="O15" s="70">
        <v>35</v>
      </c>
      <c r="P15" s="14">
        <v>45.242800000000003</v>
      </c>
      <c r="Q15" s="14">
        <v>45.279600000000002</v>
      </c>
      <c r="R15" s="14">
        <f t="shared" si="5"/>
        <v>3.67999999999995E-2</v>
      </c>
      <c r="S15" s="23">
        <f t="shared" si="6"/>
        <v>14.7199999999998</v>
      </c>
      <c r="T15" s="15">
        <v>47</v>
      </c>
      <c r="U15" s="15">
        <v>45.061300000000003</v>
      </c>
      <c r="V15" s="15">
        <v>45.084899999999998</v>
      </c>
      <c r="W15" s="14">
        <f t="shared" si="25"/>
        <v>2.3599999999994736E-2</v>
      </c>
      <c r="X15" s="23">
        <f t="shared" si="7"/>
        <v>9.4399999999978927</v>
      </c>
      <c r="Y15" s="15">
        <v>59</v>
      </c>
      <c r="Z15" s="15">
        <v>45.971800000000002</v>
      </c>
      <c r="AA15" s="15">
        <v>45.983899999999998</v>
      </c>
      <c r="AB15" s="14">
        <f t="shared" si="8"/>
        <v>5.0999999999966688E-3</v>
      </c>
      <c r="AC15" s="23">
        <f t="shared" si="0"/>
        <v>2.0399999999986678</v>
      </c>
      <c r="AD15" s="23">
        <f t="shared" si="9"/>
        <v>1.6379999999999484</v>
      </c>
      <c r="AE15" s="24">
        <f t="shared" si="10"/>
        <v>59.322000000000088</v>
      </c>
      <c r="AF15" s="24">
        <f t="shared" si="11"/>
        <v>24.320000000000164</v>
      </c>
      <c r="AG15" s="23">
        <f t="shared" si="12"/>
        <v>5.2800000000019072</v>
      </c>
      <c r="AH15" s="24">
        <f t="shared" si="13"/>
        <v>7.399999999999225</v>
      </c>
      <c r="AI15" s="23">
        <f t="shared" si="14"/>
        <v>2.0399999999986678</v>
      </c>
      <c r="AJ15" s="24">
        <f t="shared" si="15"/>
        <v>14.7199999999998</v>
      </c>
      <c r="AK15" s="24">
        <f t="shared" si="16"/>
        <v>85.2800000000002</v>
      </c>
      <c r="AL15" s="46">
        <v>1.1324494520324779</v>
      </c>
      <c r="AM15" s="95">
        <f t="shared" si="17"/>
        <v>1.8549522024291405</v>
      </c>
      <c r="AN15" s="95">
        <f t="shared" si="18"/>
        <v>53.934221190222964</v>
      </c>
      <c r="AO15" s="95">
        <f t="shared" si="19"/>
        <v>27.541170673430049</v>
      </c>
      <c r="AP15" s="95">
        <f t="shared" si="20"/>
        <v>5.9793331067336428</v>
      </c>
      <c r="AQ15" s="95">
        <f t="shared" si="21"/>
        <v>8.3801259450394596</v>
      </c>
      <c r="AR15" s="95">
        <f t="shared" si="22"/>
        <v>2.3101968821447465</v>
      </c>
      <c r="AS15" s="95">
        <f t="shared" si="23"/>
        <v>16.669655933917849</v>
      </c>
      <c r="AT15" s="95">
        <f t="shared" si="24"/>
        <v>83.330344066082148</v>
      </c>
    </row>
    <row r="16" spans="1:50" s="22" customFormat="1" ht="15.6" x14ac:dyDescent="0.3">
      <c r="A16" s="4">
        <v>14</v>
      </c>
      <c r="B16" s="38">
        <v>15</v>
      </c>
      <c r="C16" s="35" t="s">
        <v>43</v>
      </c>
      <c r="D16" s="34" t="s">
        <v>42</v>
      </c>
      <c r="E16" s="32" t="s">
        <v>27</v>
      </c>
      <c r="F16" s="14">
        <v>43.475999999999999</v>
      </c>
      <c r="G16" s="14">
        <v>45.107900000000001</v>
      </c>
      <c r="H16" s="14">
        <f>G16-F16</f>
        <v>1.6319000000000017</v>
      </c>
      <c r="I16" s="23">
        <f t="shared" si="2"/>
        <v>16.319000000000017</v>
      </c>
      <c r="J16" s="15">
        <v>24</v>
      </c>
      <c r="K16" s="14">
        <v>42.761899999999997</v>
      </c>
      <c r="L16" s="14">
        <v>42.783099999999997</v>
      </c>
      <c r="M16" s="14">
        <f t="shared" si="3"/>
        <v>2.120000000000033E-2</v>
      </c>
      <c r="N16" s="23">
        <f t="shared" si="4"/>
        <v>8.4800000000001301</v>
      </c>
      <c r="O16" s="70">
        <v>36</v>
      </c>
      <c r="P16" s="14">
        <v>45.41</v>
      </c>
      <c r="Q16" s="14">
        <v>45.4221</v>
      </c>
      <c r="R16" s="14">
        <f t="shared" si="5"/>
        <v>1.2100000000003774E-2</v>
      </c>
      <c r="S16" s="23">
        <f t="shared" si="6"/>
        <v>4.8400000000015098</v>
      </c>
      <c r="T16" s="15">
        <v>48</v>
      </c>
      <c r="U16" s="15">
        <v>45.474499999999999</v>
      </c>
      <c r="V16" s="15">
        <v>45.4863</v>
      </c>
      <c r="W16" s="14">
        <f t="shared" si="25"/>
        <v>1.1800000000000921E-2</v>
      </c>
      <c r="X16" s="23">
        <f t="shared" si="7"/>
        <v>4.7200000000003683</v>
      </c>
      <c r="Y16" s="15">
        <v>60</v>
      </c>
      <c r="Z16" s="15">
        <v>46.077399999999997</v>
      </c>
      <c r="AA16" s="15">
        <v>46.0871</v>
      </c>
      <c r="AB16" s="14">
        <f t="shared" si="8"/>
        <v>2.7000000000022622E-3</v>
      </c>
      <c r="AC16" s="23">
        <f t="shared" si="0"/>
        <v>1.0800000000009049</v>
      </c>
      <c r="AD16" s="23">
        <f t="shared" si="9"/>
        <v>16.319000000000017</v>
      </c>
      <c r="AE16" s="24">
        <f t="shared" si="10"/>
        <v>75.200999999999851</v>
      </c>
      <c r="AF16" s="24">
        <f t="shared" si="11"/>
        <v>3.6399999999986203</v>
      </c>
      <c r="AG16" s="23">
        <f t="shared" si="12"/>
        <v>0.12000000000114142</v>
      </c>
      <c r="AH16" s="24">
        <f t="shared" si="13"/>
        <v>3.6399999999994632</v>
      </c>
      <c r="AI16" s="23">
        <f t="shared" si="14"/>
        <v>1.0800000000009049</v>
      </c>
      <c r="AJ16" s="24">
        <f t="shared" si="15"/>
        <v>4.8400000000015098</v>
      </c>
      <c r="AK16" s="24">
        <f t="shared" si="16"/>
        <v>95.15999999999849</v>
      </c>
      <c r="AL16" s="46">
        <v>1.0071271418621872</v>
      </c>
      <c r="AM16" s="95">
        <f t="shared" si="17"/>
        <v>16.435307828049051</v>
      </c>
      <c r="AN16" s="95">
        <f t="shared" si="18"/>
        <v>75.024254008959474</v>
      </c>
      <c r="AO16" s="95">
        <f t="shared" si="19"/>
        <v>3.6659427963769722</v>
      </c>
      <c r="AP16" s="95">
        <f t="shared" si="20"/>
        <v>0.12085525702461201</v>
      </c>
      <c r="AQ16" s="95">
        <f t="shared" si="21"/>
        <v>3.6659427963778208</v>
      </c>
      <c r="AR16" s="95">
        <f t="shared" si="22"/>
        <v>1.0876973132120735</v>
      </c>
      <c r="AS16" s="95">
        <f t="shared" si="23"/>
        <v>4.8744953666145063</v>
      </c>
      <c r="AT16" s="95">
        <f t="shared" si="24"/>
        <v>95.125504633385489</v>
      </c>
    </row>
    <row r="17" spans="1:50" s="17" customFormat="1" ht="15.6" x14ac:dyDescent="0.3">
      <c r="A17" s="3">
        <v>15</v>
      </c>
      <c r="B17" s="39">
        <v>1</v>
      </c>
      <c r="C17" s="37" t="s">
        <v>45</v>
      </c>
      <c r="D17" s="36" t="s">
        <v>46</v>
      </c>
      <c r="E17" s="72" t="s">
        <v>16</v>
      </c>
      <c r="F17" s="18">
        <v>29.428799999999999</v>
      </c>
      <c r="G17" s="18">
        <v>29.448599999999999</v>
      </c>
      <c r="H17" s="18">
        <f>G17-F17</f>
        <v>1.980000000000004E-2</v>
      </c>
      <c r="I17" s="19">
        <f t="shared" si="2"/>
        <v>0.1980000000000004</v>
      </c>
      <c r="J17" s="20">
        <v>13</v>
      </c>
      <c r="K17" s="18">
        <v>47.935299999999998</v>
      </c>
      <c r="L17" s="18">
        <v>48.101599999999998</v>
      </c>
      <c r="M17" s="18">
        <f t="shared" si="3"/>
        <v>0.16629999999999967</v>
      </c>
      <c r="N17" s="19">
        <f t="shared" si="4"/>
        <v>66.519999999999868</v>
      </c>
      <c r="O17" s="73">
        <v>25</v>
      </c>
      <c r="P17" s="18">
        <v>45.203800000000001</v>
      </c>
      <c r="Q17" s="18">
        <v>45.262300000000003</v>
      </c>
      <c r="R17" s="18">
        <f t="shared" si="5"/>
        <v>5.8500000000002217E-2</v>
      </c>
      <c r="S17" s="19">
        <f t="shared" si="6"/>
        <v>23.400000000000887</v>
      </c>
      <c r="T17" s="20">
        <v>37</v>
      </c>
      <c r="U17" s="20">
        <v>43.027700000000003</v>
      </c>
      <c r="V17" s="20">
        <v>43.072699999999998</v>
      </c>
      <c r="W17" s="18">
        <f t="shared" si="25"/>
        <v>4.49999999999946E-2</v>
      </c>
      <c r="X17" s="19">
        <f t="shared" si="7"/>
        <v>17.99999999999784</v>
      </c>
      <c r="Y17" s="20">
        <v>49</v>
      </c>
      <c r="Z17" s="20">
        <v>44.662700000000001</v>
      </c>
      <c r="AA17" s="20">
        <v>44.7014</v>
      </c>
      <c r="AB17" s="18">
        <f t="shared" si="8"/>
        <v>3.1699999999998625E-2</v>
      </c>
      <c r="AC17" s="19">
        <f t="shared" si="0"/>
        <v>12.679999999999451</v>
      </c>
      <c r="AD17" s="19">
        <f t="shared" si="9"/>
        <v>0.1980000000000004</v>
      </c>
      <c r="AE17" s="21">
        <f t="shared" si="10"/>
        <v>33.282000000000139</v>
      </c>
      <c r="AF17" s="21">
        <f t="shared" si="11"/>
        <v>43.119999999998981</v>
      </c>
      <c r="AG17" s="19">
        <f t="shared" si="12"/>
        <v>5.4000000000030468</v>
      </c>
      <c r="AH17" s="21">
        <f t="shared" si="13"/>
        <v>5.3199999999983891</v>
      </c>
      <c r="AI17" s="19">
        <f t="shared" si="14"/>
        <v>12.679999999999451</v>
      </c>
      <c r="AJ17" s="21">
        <f t="shared" si="15"/>
        <v>23.400000000000887</v>
      </c>
      <c r="AK17" s="21">
        <f t="shared" si="16"/>
        <v>76.599999999999113</v>
      </c>
      <c r="AL17" s="33">
        <v>1.1521732336995516</v>
      </c>
      <c r="AM17" s="95">
        <f t="shared" si="17"/>
        <v>0.22813030027251169</v>
      </c>
      <c r="AN17" s="95">
        <f t="shared" si="18"/>
        <v>23.129306194033461</v>
      </c>
      <c r="AO17" s="95">
        <f t="shared" si="19"/>
        <v>49.681709837123492</v>
      </c>
      <c r="AP17" s="95">
        <f t="shared" si="20"/>
        <v>6.2217354619810887</v>
      </c>
      <c r="AQ17" s="95">
        <f t="shared" si="21"/>
        <v>6.1295616032797584</v>
      </c>
      <c r="AR17" s="95">
        <f t="shared" si="22"/>
        <v>14.609556603309681</v>
      </c>
      <c r="AS17" s="95">
        <f t="shared" si="23"/>
        <v>26.960853668570529</v>
      </c>
      <c r="AT17" s="95">
        <f t="shared" si="24"/>
        <v>73.039146331429464</v>
      </c>
    </row>
    <row r="18" spans="1:50" s="17" customFormat="1" ht="15.6" x14ac:dyDescent="0.3">
      <c r="A18" s="3">
        <v>16</v>
      </c>
      <c r="B18" s="39">
        <v>2</v>
      </c>
      <c r="C18" s="37" t="s">
        <v>45</v>
      </c>
      <c r="D18" s="36" t="s">
        <v>47</v>
      </c>
      <c r="E18" s="72" t="s">
        <v>17</v>
      </c>
      <c r="F18" s="18">
        <v>39.066899999999997</v>
      </c>
      <c r="G18" s="18">
        <v>39.075200000000002</v>
      </c>
      <c r="H18" s="18">
        <f t="shared" ref="H18:H28" si="26">G18-F18</f>
        <v>8.3000000000055252E-3</v>
      </c>
      <c r="I18" s="19">
        <f t="shared" si="2"/>
        <v>8.3000000000055252E-2</v>
      </c>
      <c r="J18" s="20">
        <v>14</v>
      </c>
      <c r="K18" s="18">
        <v>34.249200000000002</v>
      </c>
      <c r="L18" s="18">
        <v>34.4315</v>
      </c>
      <c r="M18" s="18">
        <f t="shared" si="3"/>
        <v>0.18229999999999791</v>
      </c>
      <c r="N18" s="19">
        <f t="shared" si="4"/>
        <v>72.919999999999149</v>
      </c>
      <c r="O18" s="73">
        <v>26</v>
      </c>
      <c r="P18" s="18">
        <v>45.323099999999997</v>
      </c>
      <c r="Q18" s="18">
        <v>45.386499999999998</v>
      </c>
      <c r="R18" s="18">
        <f t="shared" si="5"/>
        <v>6.3400000000001455E-2</v>
      </c>
      <c r="S18" s="19">
        <f t="shared" si="6"/>
        <v>25.360000000000582</v>
      </c>
      <c r="T18" s="20">
        <v>38</v>
      </c>
      <c r="U18" s="20">
        <v>42.676600000000001</v>
      </c>
      <c r="V18" s="20">
        <v>42.729100000000003</v>
      </c>
      <c r="W18" s="18">
        <f t="shared" si="25"/>
        <v>5.250000000000199E-2</v>
      </c>
      <c r="X18" s="19">
        <f t="shared" si="7"/>
        <v>21.000000000000796</v>
      </c>
      <c r="Y18" s="20">
        <v>50</v>
      </c>
      <c r="Z18" s="20">
        <v>47.722200000000001</v>
      </c>
      <c r="AA18" s="20">
        <v>47.762500000000003</v>
      </c>
      <c r="AB18" s="18">
        <f t="shared" si="8"/>
        <v>3.3300000000002002E-2</v>
      </c>
      <c r="AC18" s="19">
        <f t="shared" si="0"/>
        <v>13.3200000000008</v>
      </c>
      <c r="AD18" s="19">
        <f t="shared" si="9"/>
        <v>8.3000000000055252E-2</v>
      </c>
      <c r="AE18" s="21">
        <f t="shared" si="10"/>
        <v>26.997000000000796</v>
      </c>
      <c r="AF18" s="21">
        <f t="shared" si="11"/>
        <v>47.559999999998567</v>
      </c>
      <c r="AG18" s="19">
        <f t="shared" si="12"/>
        <v>4.3599999999997863</v>
      </c>
      <c r="AH18" s="21">
        <f t="shared" si="13"/>
        <v>7.6799999999999962</v>
      </c>
      <c r="AI18" s="19">
        <f t="shared" si="14"/>
        <v>13.3200000000008</v>
      </c>
      <c r="AJ18" s="21">
        <f t="shared" si="15"/>
        <v>25.360000000000582</v>
      </c>
      <c r="AK18" s="21">
        <f t="shared" si="16"/>
        <v>74.639999999999418</v>
      </c>
      <c r="AL18" s="33">
        <v>1.106751999190982</v>
      </c>
      <c r="AM18" s="95">
        <f t="shared" si="17"/>
        <v>9.1860415932912651E-2</v>
      </c>
      <c r="AN18" s="95">
        <f t="shared" si="18"/>
        <v>19.203783803061611</v>
      </c>
      <c r="AO18" s="95">
        <f t="shared" si="19"/>
        <v>52.637125081521518</v>
      </c>
      <c r="AP18" s="95">
        <f t="shared" si="20"/>
        <v>4.825438716472445</v>
      </c>
      <c r="AQ18" s="95">
        <f t="shared" si="21"/>
        <v>8.499855353786737</v>
      </c>
      <c r="AR18" s="95">
        <f t="shared" si="22"/>
        <v>14.741936629224766</v>
      </c>
      <c r="AS18" s="95">
        <f t="shared" si="23"/>
        <v>28.06723069948395</v>
      </c>
      <c r="AT18" s="95">
        <f t="shared" si="24"/>
        <v>71.932769300516043</v>
      </c>
      <c r="AU18" s="20"/>
      <c r="AV18" s="20"/>
      <c r="AW18" s="20"/>
      <c r="AX18" s="19"/>
    </row>
    <row r="19" spans="1:50" s="17" customFormat="1" ht="15.6" x14ac:dyDescent="0.3">
      <c r="A19" s="3">
        <v>17</v>
      </c>
      <c r="B19" s="39">
        <v>3</v>
      </c>
      <c r="C19" s="37" t="s">
        <v>45</v>
      </c>
      <c r="D19" s="36" t="s">
        <v>48</v>
      </c>
      <c r="E19" s="72" t="s">
        <v>18</v>
      </c>
      <c r="F19" s="18">
        <v>45.6813</v>
      </c>
      <c r="G19" s="18">
        <v>45.682099999999998</v>
      </c>
      <c r="H19" s="18">
        <f t="shared" si="26"/>
        <v>7.9999999999813554E-4</v>
      </c>
      <c r="I19" s="19">
        <f t="shared" si="2"/>
        <v>7.9999999999813554E-3</v>
      </c>
      <c r="J19" s="20">
        <v>15</v>
      </c>
      <c r="K19" s="18">
        <v>42.729500000000002</v>
      </c>
      <c r="L19" s="18">
        <v>42.910499999999999</v>
      </c>
      <c r="M19" s="18">
        <f t="shared" si="3"/>
        <v>0.18099999999999739</v>
      </c>
      <c r="N19" s="19">
        <f t="shared" si="4"/>
        <v>72.399999999998954</v>
      </c>
      <c r="O19" s="73">
        <v>27</v>
      </c>
      <c r="P19" s="18">
        <v>49.185000000000002</v>
      </c>
      <c r="Q19" s="18">
        <v>49.244599999999998</v>
      </c>
      <c r="R19" s="18">
        <f t="shared" si="5"/>
        <v>5.9599999999996101E-2</v>
      </c>
      <c r="S19" s="19">
        <f t="shared" si="6"/>
        <v>23.83999999999844</v>
      </c>
      <c r="T19" s="20">
        <v>39</v>
      </c>
      <c r="U19" s="20">
        <v>44.0578</v>
      </c>
      <c r="V19" s="20">
        <v>44.108199999999997</v>
      </c>
      <c r="W19" s="18">
        <f t="shared" si="25"/>
        <v>5.0399999999996226E-2</v>
      </c>
      <c r="X19" s="19">
        <f t="shared" si="7"/>
        <v>20.15999999999849</v>
      </c>
      <c r="Y19" s="20">
        <v>51</v>
      </c>
      <c r="Z19" s="20">
        <v>47.334000000000003</v>
      </c>
      <c r="AA19" s="20">
        <v>47.373899999999999</v>
      </c>
      <c r="AB19" s="18">
        <f t="shared" si="8"/>
        <v>3.2899999999995828E-2</v>
      </c>
      <c r="AC19" s="19">
        <f t="shared" si="0"/>
        <v>13.15999999999833</v>
      </c>
      <c r="AD19" s="19">
        <f t="shared" si="9"/>
        <v>7.9999999999813554E-3</v>
      </c>
      <c r="AE19" s="21">
        <f t="shared" si="10"/>
        <v>27.592000000001065</v>
      </c>
      <c r="AF19" s="21">
        <f t="shared" si="11"/>
        <v>48.560000000000514</v>
      </c>
      <c r="AG19" s="19">
        <f t="shared" si="12"/>
        <v>3.67999999999995</v>
      </c>
      <c r="AH19" s="21">
        <f t="shared" si="13"/>
        <v>7.0000000000001599</v>
      </c>
      <c r="AI19" s="19">
        <f t="shared" si="14"/>
        <v>13.15999999999833</v>
      </c>
      <c r="AJ19" s="21">
        <f t="shared" si="15"/>
        <v>23.83999999999844</v>
      </c>
      <c r="AK19" s="21">
        <f t="shared" si="16"/>
        <v>76.16000000000156</v>
      </c>
      <c r="AL19" s="33">
        <v>1.1056635868200035</v>
      </c>
      <c r="AM19" s="95">
        <f t="shared" si="17"/>
        <v>8.8453086945394135E-3</v>
      </c>
      <c r="AN19" s="95">
        <f t="shared" si="18"/>
        <v>19.94111100553836</v>
      </c>
      <c r="AO19" s="95">
        <f t="shared" si="19"/>
        <v>53.691023775979943</v>
      </c>
      <c r="AP19" s="95">
        <f t="shared" si="20"/>
        <v>4.0688419994975575</v>
      </c>
      <c r="AQ19" s="95">
        <f t="shared" si="21"/>
        <v>7.739645107740202</v>
      </c>
      <c r="AR19" s="95">
        <f t="shared" si="22"/>
        <v>14.5505328025494</v>
      </c>
      <c r="AS19" s="95">
        <f t="shared" si="23"/>
        <v>26.359019909787158</v>
      </c>
      <c r="AT19" s="95">
        <f t="shared" si="24"/>
        <v>73.64098009021285</v>
      </c>
      <c r="AU19" s="20"/>
      <c r="AV19" s="20"/>
      <c r="AW19" s="20"/>
      <c r="AX19" s="19"/>
    </row>
    <row r="20" spans="1:50" s="17" customFormat="1" ht="15.6" x14ac:dyDescent="0.3">
      <c r="A20" s="3">
        <v>18</v>
      </c>
      <c r="B20" s="39">
        <v>4</v>
      </c>
      <c r="C20" s="37" t="s">
        <v>45</v>
      </c>
      <c r="D20" s="36" t="s">
        <v>49</v>
      </c>
      <c r="E20" s="72" t="s">
        <v>19</v>
      </c>
      <c r="F20" s="18">
        <v>46.646900000000002</v>
      </c>
      <c r="G20" s="18">
        <v>46.67</v>
      </c>
      <c r="H20" s="18">
        <f t="shared" si="26"/>
        <v>2.3099999999999454E-2</v>
      </c>
      <c r="I20" s="19">
        <f t="shared" si="2"/>
        <v>0.23099999999999454</v>
      </c>
      <c r="J20" s="20">
        <v>16</v>
      </c>
      <c r="K20" s="18">
        <v>44.846499999999999</v>
      </c>
      <c r="L20" s="18">
        <v>45.043500000000002</v>
      </c>
      <c r="M20" s="18">
        <f t="shared" si="3"/>
        <v>0.19700000000000273</v>
      </c>
      <c r="N20" s="19">
        <f t="shared" si="4"/>
        <v>78.800000000001091</v>
      </c>
      <c r="O20" s="73">
        <v>28</v>
      </c>
      <c r="P20" s="18">
        <v>45.583199999999998</v>
      </c>
      <c r="Q20" s="18">
        <v>45.6785</v>
      </c>
      <c r="R20" s="18">
        <f t="shared" si="5"/>
        <v>9.5300000000001717E-2</v>
      </c>
      <c r="S20" s="19">
        <f t="shared" si="6"/>
        <v>38.120000000000687</v>
      </c>
      <c r="T20" s="20">
        <v>40</v>
      </c>
      <c r="U20" s="20">
        <v>44.720399999999998</v>
      </c>
      <c r="V20" s="20">
        <v>44.765799999999999</v>
      </c>
      <c r="W20" s="18">
        <f t="shared" si="25"/>
        <v>4.5400000000000773E-2</v>
      </c>
      <c r="X20" s="19">
        <f t="shared" si="7"/>
        <v>18.160000000000309</v>
      </c>
      <c r="Y20" s="20">
        <v>52</v>
      </c>
      <c r="Z20" s="20">
        <v>45.801099999999998</v>
      </c>
      <c r="AA20" s="20">
        <v>45.822299999999998</v>
      </c>
      <c r="AB20" s="18">
        <f t="shared" si="8"/>
        <v>1.420000000000033E-2</v>
      </c>
      <c r="AC20" s="19">
        <f t="shared" si="0"/>
        <v>5.6800000000001321</v>
      </c>
      <c r="AD20" s="19">
        <f t="shared" si="9"/>
        <v>0.23099999999999454</v>
      </c>
      <c r="AE20" s="21">
        <f t="shared" si="10"/>
        <v>20.968999999998914</v>
      </c>
      <c r="AF20" s="21">
        <f t="shared" si="11"/>
        <v>40.680000000000405</v>
      </c>
      <c r="AG20" s="19">
        <f t="shared" si="12"/>
        <v>19.960000000000377</v>
      </c>
      <c r="AH20" s="21">
        <f t="shared" si="13"/>
        <v>12.480000000000178</v>
      </c>
      <c r="AI20" s="19">
        <f t="shared" si="14"/>
        <v>5.6800000000001321</v>
      </c>
      <c r="AJ20" s="21">
        <f t="shared" si="15"/>
        <v>38.120000000000687</v>
      </c>
      <c r="AK20" s="21">
        <f t="shared" si="16"/>
        <v>61.879999999999313</v>
      </c>
      <c r="AL20" s="33">
        <v>1.2421603727758486</v>
      </c>
      <c r="AM20" s="95">
        <f t="shared" si="17"/>
        <v>0.28693904611121424</v>
      </c>
      <c r="AN20" s="95">
        <f t="shared" si="18"/>
        <v>1.8308235791505467</v>
      </c>
      <c r="AO20" s="95">
        <f t="shared" si="19"/>
        <v>50.531083964522026</v>
      </c>
      <c r="AP20" s="95">
        <f t="shared" si="20"/>
        <v>24.793521040606407</v>
      </c>
      <c r="AQ20" s="95">
        <f t="shared" si="21"/>
        <v>15.502161452242811</v>
      </c>
      <c r="AR20" s="95">
        <f t="shared" si="22"/>
        <v>7.0554709173669838</v>
      </c>
      <c r="AS20" s="95">
        <f t="shared" si="23"/>
        <v>47.351153410216199</v>
      </c>
      <c r="AT20" s="95">
        <f t="shared" si="24"/>
        <v>52.648846589783787</v>
      </c>
      <c r="AU20" s="20"/>
      <c r="AV20" s="20"/>
      <c r="AW20" s="20"/>
      <c r="AX20" s="19"/>
    </row>
    <row r="21" spans="1:50" s="17" customFormat="1" ht="15.6" x14ac:dyDescent="0.3">
      <c r="A21" s="3">
        <v>19</v>
      </c>
      <c r="B21" s="39">
        <v>5</v>
      </c>
      <c r="C21" s="37" t="s">
        <v>45</v>
      </c>
      <c r="D21" s="36" t="s">
        <v>50</v>
      </c>
      <c r="E21" s="72" t="s">
        <v>20</v>
      </c>
      <c r="F21" s="18">
        <v>42.424900000000001</v>
      </c>
      <c r="G21" s="18">
        <v>42.436199999999999</v>
      </c>
      <c r="H21" s="18">
        <f t="shared" si="26"/>
        <v>1.1299999999998533E-2</v>
      </c>
      <c r="I21" s="19">
        <f t="shared" si="2"/>
        <v>0.11299999999998533</v>
      </c>
      <c r="J21" s="20">
        <v>17</v>
      </c>
      <c r="K21" s="18">
        <v>42.897500000000001</v>
      </c>
      <c r="L21" s="18">
        <v>43.091799999999999</v>
      </c>
      <c r="M21" s="18">
        <f t="shared" si="3"/>
        <v>0.19429999999999836</v>
      </c>
      <c r="N21" s="19">
        <f t="shared" si="4"/>
        <v>77.719999999999345</v>
      </c>
      <c r="O21" s="73">
        <v>29</v>
      </c>
      <c r="P21" s="18">
        <v>43.651600000000002</v>
      </c>
      <c r="Q21" s="18">
        <v>43.746000000000002</v>
      </c>
      <c r="R21" s="18">
        <f t="shared" si="5"/>
        <v>9.4400000000000261E-2</v>
      </c>
      <c r="S21" s="19">
        <f t="shared" si="6"/>
        <v>37.760000000000105</v>
      </c>
      <c r="T21" s="20">
        <v>41</v>
      </c>
      <c r="U21" s="20">
        <v>45.430100000000003</v>
      </c>
      <c r="V21" s="20">
        <v>45.4754</v>
      </c>
      <c r="W21" s="20">
        <f>V21-U21</f>
        <v>4.5299999999997453E-2</v>
      </c>
      <c r="X21" s="19">
        <f t="shared" si="7"/>
        <v>18.119999999998981</v>
      </c>
      <c r="Y21" s="20">
        <v>53</v>
      </c>
      <c r="Z21" s="20">
        <v>44.354500000000002</v>
      </c>
      <c r="AA21" s="20">
        <v>44.377299999999998</v>
      </c>
      <c r="AB21" s="18">
        <f t="shared" si="8"/>
        <v>1.5799999999996601E-2</v>
      </c>
      <c r="AC21" s="19">
        <f t="shared" si="0"/>
        <v>6.3199999999986405</v>
      </c>
      <c r="AD21" s="19">
        <f t="shared" si="9"/>
        <v>0.11299999999998533</v>
      </c>
      <c r="AE21" s="21">
        <f t="shared" si="10"/>
        <v>22.16700000000067</v>
      </c>
      <c r="AF21" s="21">
        <f t="shared" si="11"/>
        <v>39.959999999999241</v>
      </c>
      <c r="AG21" s="19">
        <f t="shared" si="12"/>
        <v>19.640000000001123</v>
      </c>
      <c r="AH21" s="21">
        <f t="shared" si="13"/>
        <v>11.800000000000342</v>
      </c>
      <c r="AI21" s="19">
        <f t="shared" si="14"/>
        <v>6.3199999999986405</v>
      </c>
      <c r="AJ21" s="21">
        <f t="shared" si="15"/>
        <v>37.760000000000105</v>
      </c>
      <c r="AK21" s="21">
        <f t="shared" si="16"/>
        <v>62.239999999999895</v>
      </c>
      <c r="AL21" s="33">
        <v>1.1769401510059625</v>
      </c>
      <c r="AM21" s="95">
        <f t="shared" si="17"/>
        <v>0.13299423706365651</v>
      </c>
      <c r="AN21" s="95">
        <f t="shared" si="18"/>
        <v>8.3952172267537151</v>
      </c>
      <c r="AO21" s="95">
        <f t="shared" si="19"/>
        <v>47.030528434197365</v>
      </c>
      <c r="AP21" s="95">
        <f t="shared" si="20"/>
        <v>23.115104565758426</v>
      </c>
      <c r="AQ21" s="95">
        <f t="shared" si="21"/>
        <v>13.88789378187076</v>
      </c>
      <c r="AR21" s="95">
        <f t="shared" si="22"/>
        <v>7.4382617543560832</v>
      </c>
      <c r="AS21" s="95">
        <f t="shared" si="23"/>
        <v>44.441260101985272</v>
      </c>
      <c r="AT21" s="95">
        <f t="shared" si="24"/>
        <v>55.558739898014736</v>
      </c>
      <c r="AU21" s="20"/>
      <c r="AV21" s="20"/>
      <c r="AW21" s="20"/>
      <c r="AX21" s="19"/>
    </row>
    <row r="22" spans="1:50" s="17" customFormat="1" ht="15.6" x14ac:dyDescent="0.3">
      <c r="A22" s="3">
        <v>20</v>
      </c>
      <c r="B22" s="39">
        <v>6</v>
      </c>
      <c r="C22" s="37" t="s">
        <v>45</v>
      </c>
      <c r="D22" s="36" t="s">
        <v>51</v>
      </c>
      <c r="E22" s="72" t="s">
        <v>21</v>
      </c>
      <c r="F22" s="18">
        <v>44.681800000000003</v>
      </c>
      <c r="G22" s="18">
        <v>44.7943</v>
      </c>
      <c r="H22" s="18">
        <f t="shared" si="26"/>
        <v>0.11249999999999716</v>
      </c>
      <c r="I22" s="19">
        <f t="shared" si="2"/>
        <v>1.1249999999999716</v>
      </c>
      <c r="J22" s="20">
        <v>18</v>
      </c>
      <c r="K22" s="18">
        <v>44.564100000000003</v>
      </c>
      <c r="L22" s="18">
        <v>44.724699999999999</v>
      </c>
      <c r="M22" s="18">
        <f t="shared" si="3"/>
        <v>0.16059999999999519</v>
      </c>
      <c r="N22" s="19">
        <f t="shared" si="4"/>
        <v>64.239999999998076</v>
      </c>
      <c r="O22" s="73">
        <v>30</v>
      </c>
      <c r="P22" s="18">
        <v>42.825600000000001</v>
      </c>
      <c r="Q22" s="18">
        <v>42.913499999999999</v>
      </c>
      <c r="R22" s="18">
        <f t="shared" si="5"/>
        <v>8.7899999999997647E-2</v>
      </c>
      <c r="S22" s="19">
        <f t="shared" si="6"/>
        <v>35.159999999999059</v>
      </c>
      <c r="T22" s="20">
        <v>42</v>
      </c>
      <c r="U22" s="20">
        <v>42.569200000000002</v>
      </c>
      <c r="V22" s="20">
        <v>42.614699999999999</v>
      </c>
      <c r="W22" s="18">
        <f t="shared" ref="W22:W32" si="27">V22-U22</f>
        <v>4.5499999999996987E-2</v>
      </c>
      <c r="X22" s="19">
        <f t="shared" si="7"/>
        <v>18.199999999998795</v>
      </c>
      <c r="Y22" s="20">
        <v>54</v>
      </c>
      <c r="Z22" s="20">
        <v>43.671599999999998</v>
      </c>
      <c r="AA22" s="20">
        <v>43.691400000000002</v>
      </c>
      <c r="AB22" s="18">
        <f t="shared" si="8"/>
        <v>1.2800000000003593E-2</v>
      </c>
      <c r="AC22" s="19">
        <f t="shared" si="0"/>
        <v>5.1200000000014372</v>
      </c>
      <c r="AD22" s="19">
        <f t="shared" si="9"/>
        <v>1.1249999999999716</v>
      </c>
      <c r="AE22" s="21">
        <f t="shared" si="10"/>
        <v>34.635000000001952</v>
      </c>
      <c r="AF22" s="21">
        <f t="shared" si="11"/>
        <v>29.079999999999018</v>
      </c>
      <c r="AG22" s="19">
        <f t="shared" si="12"/>
        <v>16.960000000000264</v>
      </c>
      <c r="AH22" s="21">
        <f t="shared" si="13"/>
        <v>13.079999999997359</v>
      </c>
      <c r="AI22" s="19">
        <f t="shared" si="14"/>
        <v>5.1200000000014372</v>
      </c>
      <c r="AJ22" s="21">
        <f t="shared" si="15"/>
        <v>35.159999999999059</v>
      </c>
      <c r="AK22" s="21">
        <f t="shared" si="16"/>
        <v>64.840000000000941</v>
      </c>
      <c r="AL22" s="33">
        <v>1.2333834161626283</v>
      </c>
      <c r="AM22" s="95">
        <f t="shared" si="17"/>
        <v>1.3875563431829216</v>
      </c>
      <c r="AN22" s="95">
        <f t="shared" si="18"/>
        <v>19.379893002532214</v>
      </c>
      <c r="AO22" s="95">
        <f t="shared" si="19"/>
        <v>35.866789742008017</v>
      </c>
      <c r="AP22" s="95">
        <f t="shared" si="20"/>
        <v>20.918182738118499</v>
      </c>
      <c r="AQ22" s="95">
        <f t="shared" si="21"/>
        <v>16.132655083403918</v>
      </c>
      <c r="AR22" s="95">
        <f t="shared" si="22"/>
        <v>6.3149230907544291</v>
      </c>
      <c r="AS22" s="95">
        <f t="shared" si="23"/>
        <v>43.365760912276848</v>
      </c>
      <c r="AT22" s="95">
        <f t="shared" si="24"/>
        <v>56.634239087723152</v>
      </c>
    </row>
    <row r="23" spans="1:50" s="17" customFormat="1" ht="15.6" x14ac:dyDescent="0.3">
      <c r="A23" s="3">
        <v>21</v>
      </c>
      <c r="B23" s="39">
        <v>7</v>
      </c>
      <c r="C23" s="37" t="s">
        <v>45</v>
      </c>
      <c r="D23" s="36" t="s">
        <v>52</v>
      </c>
      <c r="E23" s="72" t="s">
        <v>22</v>
      </c>
      <c r="F23" s="18">
        <v>45.781599999999997</v>
      </c>
      <c r="G23" s="18">
        <v>46.029499999999999</v>
      </c>
      <c r="H23" s="18">
        <f t="shared" si="26"/>
        <v>0.24790000000000134</v>
      </c>
      <c r="I23" s="19">
        <f t="shared" si="2"/>
        <v>2.4790000000000134</v>
      </c>
      <c r="J23" s="20">
        <v>19</v>
      </c>
      <c r="K23" s="18">
        <v>46.425400000000003</v>
      </c>
      <c r="L23" s="18">
        <v>46.497900000000001</v>
      </c>
      <c r="M23" s="18">
        <f t="shared" si="3"/>
        <v>7.249999999999801E-2</v>
      </c>
      <c r="N23" s="19">
        <f t="shared" si="4"/>
        <v>28.999999999999204</v>
      </c>
      <c r="O23" s="73">
        <v>31</v>
      </c>
      <c r="P23" s="18">
        <v>45.839500000000001</v>
      </c>
      <c r="Q23" s="18">
        <v>45.876899999999999</v>
      </c>
      <c r="R23" s="18">
        <f t="shared" si="5"/>
        <v>3.7399999999998101E-2</v>
      </c>
      <c r="S23" s="19">
        <f t="shared" si="6"/>
        <v>14.959999999999239</v>
      </c>
      <c r="T23" s="20">
        <v>43</v>
      </c>
      <c r="U23" s="20">
        <v>41.943600000000004</v>
      </c>
      <c r="V23" s="20">
        <v>41.976199999999999</v>
      </c>
      <c r="W23" s="18">
        <f t="shared" si="27"/>
        <v>3.2599999999995077E-2</v>
      </c>
      <c r="X23" s="19">
        <f t="shared" si="7"/>
        <v>13.039999999998033</v>
      </c>
      <c r="Y23" s="20">
        <v>55</v>
      </c>
      <c r="Z23" s="20">
        <v>47.239600000000003</v>
      </c>
      <c r="AA23" s="20">
        <v>47.262799999999999</v>
      </c>
      <c r="AB23" s="18">
        <f t="shared" si="8"/>
        <v>1.6199999999995669E-2</v>
      </c>
      <c r="AC23" s="19">
        <f t="shared" si="0"/>
        <v>6.4799999999982676</v>
      </c>
      <c r="AD23" s="19">
        <f t="shared" si="9"/>
        <v>2.4790000000000134</v>
      </c>
      <c r="AE23" s="21">
        <f t="shared" si="10"/>
        <v>68.521000000000782</v>
      </c>
      <c r="AF23" s="21">
        <f t="shared" si="11"/>
        <v>14.039999999999965</v>
      </c>
      <c r="AG23" s="19">
        <f t="shared" si="12"/>
        <v>1.9200000000012061</v>
      </c>
      <c r="AH23" s="21">
        <f t="shared" si="13"/>
        <v>6.5599999999997651</v>
      </c>
      <c r="AI23" s="19">
        <f t="shared" si="14"/>
        <v>6.4799999999982676</v>
      </c>
      <c r="AJ23" s="21">
        <f t="shared" si="15"/>
        <v>14.959999999999237</v>
      </c>
      <c r="AK23" s="21">
        <f t="shared" si="16"/>
        <v>85.040000000000759</v>
      </c>
      <c r="AL23" s="33">
        <v>1.0454773594353108</v>
      </c>
      <c r="AM23" s="95">
        <f t="shared" si="17"/>
        <v>2.5917383740401494</v>
      </c>
      <c r="AN23" s="95">
        <f t="shared" si="18"/>
        <v>67.089418202336674</v>
      </c>
      <c r="AO23" s="95">
        <f t="shared" si="19"/>
        <v>14.678502126471727</v>
      </c>
      <c r="AP23" s="95">
        <f t="shared" si="20"/>
        <v>2.0073165301170577</v>
      </c>
      <c r="AQ23" s="95">
        <f t="shared" si="21"/>
        <v>6.8583314778953932</v>
      </c>
      <c r="AR23" s="95">
        <f t="shared" si="22"/>
        <v>6.7746932891390026</v>
      </c>
      <c r="AS23" s="95">
        <f t="shared" si="23"/>
        <v>15.640341297151455</v>
      </c>
      <c r="AT23" s="95">
        <f t="shared" si="24"/>
        <v>84.359658702848549</v>
      </c>
    </row>
    <row r="24" spans="1:50" s="17" customFormat="1" ht="15.6" x14ac:dyDescent="0.3">
      <c r="A24" s="3">
        <v>22</v>
      </c>
      <c r="B24" s="39">
        <v>8</v>
      </c>
      <c r="C24" s="37" t="s">
        <v>45</v>
      </c>
      <c r="D24" s="36" t="s">
        <v>53</v>
      </c>
      <c r="E24" s="72" t="s">
        <v>23</v>
      </c>
      <c r="F24" s="18">
        <v>46.921999999999997</v>
      </c>
      <c r="G24" s="18">
        <v>47.048999999999999</v>
      </c>
      <c r="H24" s="18">
        <f t="shared" si="26"/>
        <v>0.12700000000000244</v>
      </c>
      <c r="I24" s="19">
        <f t="shared" si="2"/>
        <v>1.2700000000000244</v>
      </c>
      <c r="J24" s="20">
        <v>20</v>
      </c>
      <c r="K24" s="18">
        <v>43.858499999999999</v>
      </c>
      <c r="L24" s="18">
        <v>43.947800000000001</v>
      </c>
      <c r="M24" s="18">
        <f t="shared" si="3"/>
        <v>8.9300000000001489E-2</v>
      </c>
      <c r="N24" s="19">
        <f t="shared" si="4"/>
        <v>35.720000000000596</v>
      </c>
      <c r="O24" s="73">
        <v>32</v>
      </c>
      <c r="P24" s="18">
        <v>42.535800000000002</v>
      </c>
      <c r="Q24" s="18">
        <v>42.575400000000002</v>
      </c>
      <c r="R24" s="18">
        <f t="shared" si="5"/>
        <v>3.960000000000008E-2</v>
      </c>
      <c r="S24" s="19">
        <f t="shared" si="6"/>
        <v>15.840000000000034</v>
      </c>
      <c r="T24" s="20">
        <v>44</v>
      </c>
      <c r="U24" s="20">
        <v>47.790199999999999</v>
      </c>
      <c r="V24" s="20">
        <v>47.823599999999999</v>
      </c>
      <c r="W24" s="18">
        <f t="shared" si="27"/>
        <v>3.3400000000000318E-2</v>
      </c>
      <c r="X24" s="19">
        <f t="shared" si="7"/>
        <v>13.360000000000127</v>
      </c>
      <c r="Y24" s="20">
        <v>56</v>
      </c>
      <c r="Z24" s="20">
        <v>45.712200000000003</v>
      </c>
      <c r="AA24" s="20">
        <v>45.734400000000001</v>
      </c>
      <c r="AB24" s="18">
        <f t="shared" si="8"/>
        <v>1.5199999999998E-2</v>
      </c>
      <c r="AC24" s="19">
        <f t="shared" si="0"/>
        <v>6.0799999999991998</v>
      </c>
      <c r="AD24" s="19">
        <f t="shared" si="9"/>
        <v>1.2700000000000244</v>
      </c>
      <c r="AE24" s="21">
        <f t="shared" si="10"/>
        <v>63.00999999999938</v>
      </c>
      <c r="AF24" s="21">
        <f t="shared" si="11"/>
        <v>19.880000000000564</v>
      </c>
      <c r="AG24" s="19">
        <f t="shared" si="12"/>
        <v>2.4799999999999063</v>
      </c>
      <c r="AH24" s="21">
        <f t="shared" si="13"/>
        <v>7.2800000000009275</v>
      </c>
      <c r="AI24" s="19">
        <f t="shared" si="14"/>
        <v>6.0799999999991998</v>
      </c>
      <c r="AJ24" s="21">
        <f t="shared" si="15"/>
        <v>15.840000000000032</v>
      </c>
      <c r="AK24" s="21">
        <f t="shared" si="16"/>
        <v>84.159999999999968</v>
      </c>
      <c r="AL24" s="33">
        <v>1.0950966258827615</v>
      </c>
      <c r="AM24" s="95">
        <f t="shared" si="17"/>
        <v>1.3907727148711337</v>
      </c>
      <c r="AN24" s="95">
        <f t="shared" si="18"/>
        <v>59.492375808595973</v>
      </c>
      <c r="AO24" s="95">
        <f t="shared" si="19"/>
        <v>21.770520922549917</v>
      </c>
      <c r="AP24" s="95">
        <f t="shared" si="20"/>
        <v>2.7158396321891458</v>
      </c>
      <c r="AQ24" s="95">
        <f t="shared" si="21"/>
        <v>7.9723034364275192</v>
      </c>
      <c r="AR24" s="95">
        <f t="shared" si="22"/>
        <v>6.6581874853663132</v>
      </c>
      <c r="AS24" s="95">
        <f t="shared" si="23"/>
        <v>17.346330553982977</v>
      </c>
      <c r="AT24" s="95">
        <f t="shared" si="24"/>
        <v>82.65366944601702</v>
      </c>
    </row>
    <row r="25" spans="1:50" s="17" customFormat="1" ht="15.6" x14ac:dyDescent="0.3">
      <c r="A25" s="3">
        <v>23</v>
      </c>
      <c r="B25" s="39">
        <v>9</v>
      </c>
      <c r="C25" s="37" t="s">
        <v>45</v>
      </c>
      <c r="D25" s="36" t="s">
        <v>54</v>
      </c>
      <c r="E25" s="72" t="s">
        <v>24</v>
      </c>
      <c r="F25" s="18">
        <v>48.478000000000002</v>
      </c>
      <c r="G25" s="18">
        <v>48.5642</v>
      </c>
      <c r="H25" s="18">
        <f t="shared" si="26"/>
        <v>8.6199999999998056E-2</v>
      </c>
      <c r="I25" s="19">
        <f t="shared" si="2"/>
        <v>0.86199999999998056</v>
      </c>
      <c r="J25" s="20">
        <v>21</v>
      </c>
      <c r="K25" s="18">
        <v>41.787300000000002</v>
      </c>
      <c r="L25" s="18">
        <v>41.814999999999998</v>
      </c>
      <c r="M25" s="18">
        <f t="shared" si="3"/>
        <v>2.7699999999995839E-2</v>
      </c>
      <c r="N25" s="19">
        <f t="shared" si="4"/>
        <v>11.079999999998336</v>
      </c>
      <c r="O25" s="73">
        <v>33</v>
      </c>
      <c r="P25" s="18">
        <v>45.390300000000003</v>
      </c>
      <c r="Q25" s="18">
        <v>45.408499999999997</v>
      </c>
      <c r="R25" s="18">
        <f t="shared" si="5"/>
        <v>1.8199999999993111E-2</v>
      </c>
      <c r="S25" s="19">
        <f t="shared" si="6"/>
        <v>7.2799999999972442</v>
      </c>
      <c r="T25" s="20">
        <v>45</v>
      </c>
      <c r="U25" s="20">
        <v>44.901200000000003</v>
      </c>
      <c r="V25" s="20">
        <v>44.917999999999999</v>
      </c>
      <c r="W25" s="18">
        <f t="shared" si="27"/>
        <v>1.6799999999996373E-2</v>
      </c>
      <c r="X25" s="19">
        <f t="shared" si="7"/>
        <v>6.7199999999985494</v>
      </c>
      <c r="Y25" s="20">
        <v>57</v>
      </c>
      <c r="Z25" s="20">
        <v>45.584099999999999</v>
      </c>
      <c r="AA25" s="20">
        <v>45.595500000000001</v>
      </c>
      <c r="AB25" s="18">
        <f t="shared" si="8"/>
        <v>4.4000000000018529E-3</v>
      </c>
      <c r="AC25" s="19">
        <f t="shared" si="0"/>
        <v>1.7600000000007412</v>
      </c>
      <c r="AD25" s="19">
        <f t="shared" si="9"/>
        <v>0.86199999999998056</v>
      </c>
      <c r="AE25" s="21">
        <f t="shared" si="10"/>
        <v>88.058000000001684</v>
      </c>
      <c r="AF25" s="21">
        <f t="shared" si="11"/>
        <v>3.8000000000010914</v>
      </c>
      <c r="AG25" s="19">
        <f t="shared" si="12"/>
        <v>0.55999999999869488</v>
      </c>
      <c r="AH25" s="21">
        <f t="shared" si="13"/>
        <v>4.9599999999978079</v>
      </c>
      <c r="AI25" s="19">
        <f t="shared" si="14"/>
        <v>1.7600000000007412</v>
      </c>
      <c r="AJ25" s="21">
        <f t="shared" si="15"/>
        <v>7.2799999999972442</v>
      </c>
      <c r="AK25" s="21">
        <f t="shared" si="16"/>
        <v>92.720000000002756</v>
      </c>
      <c r="AL25" s="33">
        <v>1.0167907004734011</v>
      </c>
      <c r="AM25" s="95">
        <f t="shared" si="17"/>
        <v>0.87647358380805207</v>
      </c>
      <c r="AN25" s="95">
        <f t="shared" si="18"/>
        <v>87.85748545494836</v>
      </c>
      <c r="AO25" s="95">
        <f t="shared" si="19"/>
        <v>3.8638046618000339</v>
      </c>
      <c r="AP25" s="95">
        <f t="shared" si="20"/>
        <v>0.56940279226377755</v>
      </c>
      <c r="AQ25" s="95">
        <f t="shared" si="21"/>
        <v>5.0432818743458405</v>
      </c>
      <c r="AR25" s="95">
        <f t="shared" si="22"/>
        <v>1.7895516328339396</v>
      </c>
      <c r="AS25" s="95">
        <f t="shared" si="23"/>
        <v>7.4022362994435573</v>
      </c>
      <c r="AT25" s="95">
        <f t="shared" si="24"/>
        <v>92.597763700556442</v>
      </c>
    </row>
    <row r="26" spans="1:50" s="17" customFormat="1" ht="15.6" x14ac:dyDescent="0.3">
      <c r="A26" s="3">
        <v>24</v>
      </c>
      <c r="B26" s="39">
        <v>10</v>
      </c>
      <c r="C26" s="37" t="s">
        <v>45</v>
      </c>
      <c r="D26" s="36" t="s">
        <v>55</v>
      </c>
      <c r="E26" s="72" t="s">
        <v>25</v>
      </c>
      <c r="F26" s="18">
        <v>41.474899999999998</v>
      </c>
      <c r="G26" s="18">
        <v>41.487900000000003</v>
      </c>
      <c r="H26" s="18">
        <f t="shared" si="26"/>
        <v>1.300000000000523E-2</v>
      </c>
      <c r="I26" s="19">
        <f t="shared" si="2"/>
        <v>0.1300000000000523</v>
      </c>
      <c r="J26" s="20">
        <v>22</v>
      </c>
      <c r="K26" s="18">
        <v>41.483600000000003</v>
      </c>
      <c r="L26" s="18">
        <v>41.646299999999997</v>
      </c>
      <c r="M26" s="18">
        <f t="shared" si="3"/>
        <v>0.16269999999999385</v>
      </c>
      <c r="N26" s="19">
        <f t="shared" si="4"/>
        <v>65.07999999999754</v>
      </c>
      <c r="O26" s="73">
        <v>34</v>
      </c>
      <c r="P26" s="18">
        <v>43.213799999999999</v>
      </c>
      <c r="Q26" s="18">
        <v>43.2652</v>
      </c>
      <c r="R26" s="18">
        <f t="shared" si="5"/>
        <v>5.1400000000001E-2</v>
      </c>
      <c r="S26" s="19">
        <f t="shared" si="6"/>
        <v>20.5600000000004</v>
      </c>
      <c r="T26" s="20">
        <v>46</v>
      </c>
      <c r="U26" s="20">
        <v>43.322800000000001</v>
      </c>
      <c r="V26" s="20">
        <v>43.3628</v>
      </c>
      <c r="W26" s="18">
        <f t="shared" si="27"/>
        <v>3.9999999999999147E-2</v>
      </c>
      <c r="X26" s="19">
        <f t="shared" si="7"/>
        <v>15.999999999999657</v>
      </c>
      <c r="Y26" s="20">
        <v>58</v>
      </c>
      <c r="Z26" s="20">
        <v>41.997199999999999</v>
      </c>
      <c r="AA26" s="20">
        <v>42.0197</v>
      </c>
      <c r="AB26" s="18">
        <f t="shared" si="8"/>
        <v>1.5500000000000853E-2</v>
      </c>
      <c r="AC26" s="19">
        <f t="shared" si="0"/>
        <v>6.2000000000003412</v>
      </c>
      <c r="AD26" s="19">
        <f t="shared" si="9"/>
        <v>0.1300000000000523</v>
      </c>
      <c r="AE26" s="21">
        <f t="shared" si="10"/>
        <v>34.790000000002408</v>
      </c>
      <c r="AF26" s="21">
        <f t="shared" si="11"/>
        <v>44.51999999999714</v>
      </c>
      <c r="AG26" s="19">
        <f t="shared" si="12"/>
        <v>4.560000000000743</v>
      </c>
      <c r="AH26" s="21">
        <f t="shared" si="13"/>
        <v>9.799999999999315</v>
      </c>
      <c r="AI26" s="19">
        <f t="shared" si="14"/>
        <v>6.2000000000003412</v>
      </c>
      <c r="AJ26" s="21">
        <f t="shared" si="15"/>
        <v>20.5600000000004</v>
      </c>
      <c r="AK26" s="21">
        <f t="shared" si="16"/>
        <v>79.4399999999996</v>
      </c>
      <c r="AL26" s="33">
        <v>1.2481539978673768</v>
      </c>
      <c r="AM26" s="95">
        <f t="shared" si="17"/>
        <v>0.16226001972282425</v>
      </c>
      <c r="AN26" s="95">
        <f t="shared" si="18"/>
        <v>18.60787779907136</v>
      </c>
      <c r="AO26" s="95">
        <f t="shared" si="19"/>
        <v>55.567815985052043</v>
      </c>
      <c r="AP26" s="95">
        <f t="shared" si="20"/>
        <v>5.6915822302761656</v>
      </c>
      <c r="AQ26" s="95">
        <f t="shared" si="21"/>
        <v>12.231909179099437</v>
      </c>
      <c r="AR26" s="95">
        <f t="shared" si="22"/>
        <v>7.7385547867781623</v>
      </c>
      <c r="AS26" s="95">
        <f t="shared" si="23"/>
        <v>25.662046196153767</v>
      </c>
      <c r="AT26" s="95">
        <f t="shared" si="24"/>
        <v>74.337953803846233</v>
      </c>
    </row>
    <row r="27" spans="1:50" s="17" customFormat="1" ht="15.6" x14ac:dyDescent="0.3">
      <c r="A27" s="3">
        <v>25</v>
      </c>
      <c r="B27" s="39">
        <v>11</v>
      </c>
      <c r="C27" s="37" t="s">
        <v>45</v>
      </c>
      <c r="D27" s="36" t="s">
        <v>56</v>
      </c>
      <c r="E27" s="72" t="s">
        <v>26</v>
      </c>
      <c r="F27" s="18">
        <v>46.028399999999998</v>
      </c>
      <c r="G27" s="18">
        <v>46.0809</v>
      </c>
      <c r="H27" s="18">
        <f t="shared" si="26"/>
        <v>5.250000000000199E-2</v>
      </c>
      <c r="I27" s="19">
        <f t="shared" si="2"/>
        <v>0.5250000000000199</v>
      </c>
      <c r="J27" s="20">
        <v>23</v>
      </c>
      <c r="K27" s="18">
        <v>47.3827</v>
      </c>
      <c r="L27" s="18">
        <v>47.409300000000002</v>
      </c>
      <c r="M27" s="18">
        <f t="shared" si="3"/>
        <v>2.6600000000001955E-2</v>
      </c>
      <c r="N27" s="19">
        <f t="shared" si="4"/>
        <v>10.640000000000782</v>
      </c>
      <c r="O27" s="73">
        <v>35</v>
      </c>
      <c r="P27" s="18">
        <v>45.279600000000002</v>
      </c>
      <c r="Q27" s="18">
        <v>45.294199999999996</v>
      </c>
      <c r="R27" s="18">
        <f t="shared" si="5"/>
        <v>1.4599999999994395E-2</v>
      </c>
      <c r="S27" s="19">
        <f t="shared" si="6"/>
        <v>5.8399999999977581</v>
      </c>
      <c r="T27" s="20">
        <v>47</v>
      </c>
      <c r="U27" s="20">
        <v>45.084899999999998</v>
      </c>
      <c r="V27" s="20">
        <v>45.0959</v>
      </c>
      <c r="W27" s="18">
        <f t="shared" si="27"/>
        <v>1.1000000000002785E-2</v>
      </c>
      <c r="X27" s="19">
        <f t="shared" si="7"/>
        <v>4.4000000000011141</v>
      </c>
      <c r="Y27" s="20">
        <v>59</v>
      </c>
      <c r="Z27" s="20">
        <v>45.983899999999998</v>
      </c>
      <c r="AA27" s="20">
        <v>45.994</v>
      </c>
      <c r="AB27" s="18">
        <f t="shared" si="8"/>
        <v>3.10000000000133E-3</v>
      </c>
      <c r="AC27" s="19">
        <f t="shared" si="0"/>
        <v>1.240000000000532</v>
      </c>
      <c r="AD27" s="19">
        <f t="shared" si="9"/>
        <v>0.5250000000000199</v>
      </c>
      <c r="AE27" s="21">
        <f t="shared" si="10"/>
        <v>88.834999999999198</v>
      </c>
      <c r="AF27" s="21">
        <f t="shared" si="11"/>
        <v>4.8000000000030241</v>
      </c>
      <c r="AG27" s="19">
        <f t="shared" si="12"/>
        <v>1.439999999996644</v>
      </c>
      <c r="AH27" s="21">
        <f t="shared" si="13"/>
        <v>3.1600000000005819</v>
      </c>
      <c r="AI27" s="19">
        <f t="shared" si="14"/>
        <v>1.240000000000532</v>
      </c>
      <c r="AJ27" s="21">
        <f t="shared" si="15"/>
        <v>5.8399999999977581</v>
      </c>
      <c r="AK27" s="21">
        <f t="shared" si="16"/>
        <v>94.160000000002242</v>
      </c>
      <c r="AL27" s="33">
        <v>1.0079972575664642</v>
      </c>
      <c r="AM27" s="95">
        <f t="shared" si="17"/>
        <v>0.52919856022241374</v>
      </c>
      <c r="AN27" s="95">
        <f t="shared" si="18"/>
        <v>88.745710619269616</v>
      </c>
      <c r="AO27" s="95">
        <f t="shared" si="19"/>
        <v>4.8383868363220763</v>
      </c>
      <c r="AP27" s="95">
        <f t="shared" si="20"/>
        <v>1.4515160508923255</v>
      </c>
      <c r="AQ27" s="95">
        <f t="shared" si="21"/>
        <v>3.1852713339106136</v>
      </c>
      <c r="AR27" s="95">
        <f t="shared" si="22"/>
        <v>1.249916599382952</v>
      </c>
      <c r="AS27" s="95">
        <f t="shared" si="23"/>
        <v>5.8867039841858908</v>
      </c>
      <c r="AT27" s="95">
        <f t="shared" si="24"/>
        <v>94.1132960158141</v>
      </c>
    </row>
    <row r="28" spans="1:50" s="17" customFormat="1" ht="15.6" x14ac:dyDescent="0.3">
      <c r="A28" s="3">
        <v>26</v>
      </c>
      <c r="B28" s="39">
        <v>12</v>
      </c>
      <c r="C28" s="37" t="s">
        <v>45</v>
      </c>
      <c r="D28" s="36" t="s">
        <v>57</v>
      </c>
      <c r="E28" s="72" t="s">
        <v>27</v>
      </c>
      <c r="F28" s="18">
        <v>45.107900000000001</v>
      </c>
      <c r="G28" s="18">
        <v>48.161000000000001</v>
      </c>
      <c r="H28" s="18">
        <f t="shared" si="26"/>
        <v>3.0531000000000006</v>
      </c>
      <c r="I28" s="19">
        <f t="shared" si="2"/>
        <v>30.531000000000006</v>
      </c>
      <c r="J28" s="20">
        <v>24</v>
      </c>
      <c r="K28" s="18">
        <v>42.783099999999997</v>
      </c>
      <c r="L28" s="18">
        <v>42.794699999999999</v>
      </c>
      <c r="M28" s="18">
        <f t="shared" si="3"/>
        <v>1.1600000000001387E-2</v>
      </c>
      <c r="N28" s="19">
        <f t="shared" si="4"/>
        <v>4.6400000000005548</v>
      </c>
      <c r="O28" s="73">
        <v>36</v>
      </c>
      <c r="P28" s="18">
        <v>45.4221</v>
      </c>
      <c r="Q28" s="18">
        <v>45.431399999999996</v>
      </c>
      <c r="R28" s="18">
        <f t="shared" si="5"/>
        <v>9.2999999999960892E-3</v>
      </c>
      <c r="S28" s="19">
        <f t="shared" si="6"/>
        <v>3.7199999999984357</v>
      </c>
      <c r="T28" s="20">
        <v>48</v>
      </c>
      <c r="U28" s="20">
        <v>45.4863</v>
      </c>
      <c r="V28" s="20">
        <v>45.494700000000002</v>
      </c>
      <c r="W28" s="18">
        <f t="shared" si="27"/>
        <v>8.4000000000017394E-3</v>
      </c>
      <c r="X28" s="19">
        <f t="shared" si="7"/>
        <v>3.3600000000006958</v>
      </c>
      <c r="Y28" s="20">
        <v>60</v>
      </c>
      <c r="Z28" s="20">
        <v>46.085999999999999</v>
      </c>
      <c r="AA28" s="20">
        <v>46.093699999999998</v>
      </c>
      <c r="AB28" s="18">
        <f t="shared" si="8"/>
        <v>6.9999999999981796E-4</v>
      </c>
      <c r="AC28" s="19">
        <f t="shared" si="0"/>
        <v>0.2799999999999272</v>
      </c>
      <c r="AD28" s="19">
        <f t="shared" si="9"/>
        <v>30.531000000000006</v>
      </c>
      <c r="AE28" s="21">
        <f t="shared" si="10"/>
        <v>64.828999999999439</v>
      </c>
      <c r="AF28" s="21">
        <f t="shared" si="11"/>
        <v>0.92000000000211912</v>
      </c>
      <c r="AG28" s="19">
        <f t="shared" si="12"/>
        <v>0.35999999999773991</v>
      </c>
      <c r="AH28" s="21">
        <f t="shared" si="13"/>
        <v>3.0800000000007683</v>
      </c>
      <c r="AI28" s="19">
        <f t="shared" si="14"/>
        <v>0.2799999999999272</v>
      </c>
      <c r="AJ28" s="21">
        <f t="shared" si="15"/>
        <v>3.7199999999984357</v>
      </c>
      <c r="AK28" s="21">
        <f t="shared" si="16"/>
        <v>96.280000000001564</v>
      </c>
      <c r="AL28" s="33">
        <v>1.0027722326157158</v>
      </c>
      <c r="AM28" s="95">
        <f t="shared" si="17"/>
        <v>30.615639033990426</v>
      </c>
      <c r="AN28" s="95">
        <f t="shared" si="18"/>
        <v>64.731497806672095</v>
      </c>
      <c r="AO28" s="95">
        <f t="shared" si="19"/>
        <v>0.92255045400858349</v>
      </c>
      <c r="AP28" s="95">
        <f t="shared" si="20"/>
        <v>0.36099800373939134</v>
      </c>
      <c r="AQ28" s="95">
        <f t="shared" si="21"/>
        <v>3.0885384764571753</v>
      </c>
      <c r="AR28" s="95">
        <f t="shared" si="22"/>
        <v>0.28077622513232742</v>
      </c>
      <c r="AS28" s="95">
        <f t="shared" si="23"/>
        <v>3.730312705328894</v>
      </c>
      <c r="AT28" s="95">
        <f t="shared" si="24"/>
        <v>96.269687294671115</v>
      </c>
    </row>
    <row r="29" spans="1:50" s="17" customFormat="1" ht="15.6" x14ac:dyDescent="0.3">
      <c r="A29" s="3">
        <v>27</v>
      </c>
      <c r="B29" s="39">
        <v>13</v>
      </c>
      <c r="C29" s="37" t="s">
        <v>45</v>
      </c>
      <c r="D29" s="36" t="s">
        <v>58</v>
      </c>
      <c r="E29" s="72" t="s">
        <v>16</v>
      </c>
      <c r="F29" s="18">
        <v>29.448599999999999</v>
      </c>
      <c r="G29" s="18">
        <v>35.533099999999997</v>
      </c>
      <c r="H29" s="18">
        <f>G29-F29</f>
        <v>6.0844999999999985</v>
      </c>
      <c r="I29" s="19">
        <f t="shared" si="2"/>
        <v>60.844999999999985</v>
      </c>
      <c r="J29" s="20">
        <v>13</v>
      </c>
      <c r="K29" s="18">
        <v>48.101599999999998</v>
      </c>
      <c r="L29" s="18">
        <v>48.113599999999998</v>
      </c>
      <c r="M29" s="18">
        <f t="shared" si="3"/>
        <v>1.2000000000000455E-2</v>
      </c>
      <c r="N29" s="19">
        <f t="shared" si="4"/>
        <v>4.8000000000001819</v>
      </c>
      <c r="O29" s="73">
        <v>25</v>
      </c>
      <c r="P29" s="18">
        <v>45.262300000000003</v>
      </c>
      <c r="Q29" s="18">
        <v>45.272399999999998</v>
      </c>
      <c r="R29" s="18">
        <f t="shared" ref="R29:R61" si="28">Q29-P29</f>
        <v>1.0099999999994225E-2</v>
      </c>
      <c r="S29" s="19">
        <f t="shared" si="6"/>
        <v>4.0399999999976899</v>
      </c>
      <c r="T29" s="20">
        <v>37</v>
      </c>
      <c r="U29" s="20">
        <v>43.072699999999998</v>
      </c>
      <c r="V29" s="20">
        <v>43.082099999999997</v>
      </c>
      <c r="W29" s="18">
        <f t="shared" si="27"/>
        <v>9.3999999999994088E-3</v>
      </c>
      <c r="X29" s="19">
        <f t="shared" si="7"/>
        <v>3.7599999999997635</v>
      </c>
      <c r="Y29" s="20">
        <v>49</v>
      </c>
      <c r="Z29" s="20">
        <v>44.7014</v>
      </c>
      <c r="AA29" s="20">
        <v>44.712600000000002</v>
      </c>
      <c r="AB29" s="18">
        <f t="shared" ref="AB29:AB61" si="29">AA29-Z29-0.007</f>
        <v>4.2000000000023191E-3</v>
      </c>
      <c r="AC29" s="19">
        <f t="shared" si="0"/>
        <v>1.6800000000009276</v>
      </c>
      <c r="AD29" s="19">
        <f t="shared" ref="AD29:AD61" si="30">H29*100/(10)</f>
        <v>60.844999999999985</v>
      </c>
      <c r="AE29" s="21">
        <f t="shared" ref="AE29:AE61" si="31">100-(AD29+AF29+AG29+AH29+AI29)</f>
        <v>34.354999999999833</v>
      </c>
      <c r="AF29" s="21">
        <f t="shared" ref="AF29:AF61" si="32">N29-S29</f>
        <v>0.76000000000249202</v>
      </c>
      <c r="AG29" s="19">
        <f t="shared" ref="AG29:AG61" si="33">S29-X29</f>
        <v>0.27999999999792635</v>
      </c>
      <c r="AH29" s="21">
        <f t="shared" ref="AH29:AH61" si="34">X29-AC29</f>
        <v>2.0799999999988357</v>
      </c>
      <c r="AI29" s="19">
        <f t="shared" ref="AI29:AI61" si="35">AC29</f>
        <v>1.6800000000009276</v>
      </c>
      <c r="AJ29" s="21">
        <f t="shared" ref="AJ29:AJ61" si="36">AG29+AH29+AI29</f>
        <v>4.0399999999976899</v>
      </c>
      <c r="AK29" s="21">
        <f t="shared" ref="AK29:AK61" si="37">AF29+AE29+AD29</f>
        <v>95.96000000000231</v>
      </c>
      <c r="AL29" s="33">
        <v>1.0078937862551087</v>
      </c>
      <c r="AM29" s="95">
        <f t="shared" ref="AM29:AM61" si="38">AD29*AL29</f>
        <v>61.325297424692074</v>
      </c>
      <c r="AN29" s="95">
        <f t="shared" ref="AN29:AN61" si="39">100-(AM29+AO29+AP29+AQ29+AR29)</f>
        <v>33.836812401283211</v>
      </c>
      <c r="AO29" s="95">
        <f t="shared" ref="AO29:AO61" si="40">AF29*AL29</f>
        <v>0.7659992775563943</v>
      </c>
      <c r="AP29" s="95">
        <f t="shared" ref="AP29:AP61" si="41">AG29*AL29</f>
        <v>0.28221026014934042</v>
      </c>
      <c r="AQ29" s="95">
        <f t="shared" ref="AQ29:AQ61" si="42">AH29*AL29</f>
        <v>2.0964190754094525</v>
      </c>
      <c r="AR29" s="95">
        <f t="shared" ref="AR29:AR61" si="43">AI29*AL29</f>
        <v>1.6932615609095176</v>
      </c>
      <c r="AS29" s="95">
        <f t="shared" ref="AS29:AS61" si="44">SUM(AP29:AR29)</f>
        <v>4.0718908964683109</v>
      </c>
      <c r="AT29" s="95">
        <f t="shared" ref="AT29:AT61" si="45">SUM(AM29:AO29)</f>
        <v>95.928109103531668</v>
      </c>
    </row>
    <row r="30" spans="1:50" s="17" customFormat="1" ht="15.6" x14ac:dyDescent="0.3">
      <c r="A30" s="3">
        <v>28</v>
      </c>
      <c r="B30" s="39">
        <v>14</v>
      </c>
      <c r="C30" s="37" t="s">
        <v>45</v>
      </c>
      <c r="D30" s="36" t="s">
        <v>59</v>
      </c>
      <c r="E30" s="72" t="s">
        <v>17</v>
      </c>
      <c r="F30" s="18">
        <v>39.075200000000002</v>
      </c>
      <c r="G30" s="18">
        <v>40.111800000000002</v>
      </c>
      <c r="H30" s="18">
        <f t="shared" ref="H30:H40" si="46">G30-F30</f>
        <v>1.0366</v>
      </c>
      <c r="I30" s="19">
        <f t="shared" si="2"/>
        <v>10.366</v>
      </c>
      <c r="J30" s="20">
        <v>14</v>
      </c>
      <c r="K30" s="18">
        <v>34.4315</v>
      </c>
      <c r="L30" s="18">
        <v>34.440300000000001</v>
      </c>
      <c r="M30" s="18">
        <f t="shared" si="3"/>
        <v>8.8000000000008072E-3</v>
      </c>
      <c r="N30" s="19">
        <f t="shared" si="4"/>
        <v>3.5200000000003229</v>
      </c>
      <c r="O30" s="73">
        <v>26</v>
      </c>
      <c r="P30" s="18">
        <v>45.386499999999998</v>
      </c>
      <c r="Q30" s="18">
        <v>45.392200000000003</v>
      </c>
      <c r="R30" s="18">
        <f t="shared" si="28"/>
        <v>5.7000000000044793E-3</v>
      </c>
      <c r="S30" s="19">
        <f t="shared" si="6"/>
        <v>2.2800000000017917</v>
      </c>
      <c r="T30" s="20">
        <v>38</v>
      </c>
      <c r="U30" s="20">
        <v>42.729100000000003</v>
      </c>
      <c r="V30" s="20">
        <v>42.734000000000002</v>
      </c>
      <c r="W30" s="18">
        <f t="shared" si="27"/>
        <v>4.8999999999992383E-3</v>
      </c>
      <c r="X30" s="19">
        <f t="shared" si="7"/>
        <v>1.9599999999996953</v>
      </c>
      <c r="Y30" s="20">
        <v>50</v>
      </c>
      <c r="Z30" s="20">
        <v>47.762500000000003</v>
      </c>
      <c r="AA30" s="20">
        <v>47.7712</v>
      </c>
      <c r="AB30" s="18">
        <f t="shared" si="29"/>
        <v>1.6999999999974874E-3</v>
      </c>
      <c r="AC30" s="19">
        <f t="shared" si="0"/>
        <v>0.67999999999899485</v>
      </c>
      <c r="AD30" s="19">
        <f t="shared" si="30"/>
        <v>10.366</v>
      </c>
      <c r="AE30" s="21">
        <f t="shared" si="31"/>
        <v>86.113999999999677</v>
      </c>
      <c r="AF30" s="21">
        <f t="shared" si="32"/>
        <v>1.2399999999985312</v>
      </c>
      <c r="AG30" s="19">
        <f t="shared" si="33"/>
        <v>0.32000000000209639</v>
      </c>
      <c r="AH30" s="21">
        <f t="shared" si="34"/>
        <v>1.2800000000007006</v>
      </c>
      <c r="AI30" s="19">
        <f t="shared" si="35"/>
        <v>0.67999999999899485</v>
      </c>
      <c r="AJ30" s="21">
        <f t="shared" si="36"/>
        <v>2.2800000000017917</v>
      </c>
      <c r="AK30" s="21">
        <f t="shared" si="37"/>
        <v>97.719999999998208</v>
      </c>
      <c r="AL30" s="33">
        <v>1.0070028718743342</v>
      </c>
      <c r="AM30" s="95">
        <f t="shared" si="38"/>
        <v>10.438591769849348</v>
      </c>
      <c r="AN30" s="95">
        <f t="shared" si="39"/>
        <v>86.016758121152677</v>
      </c>
      <c r="AO30" s="95">
        <f t="shared" si="40"/>
        <v>1.2486835611226954</v>
      </c>
      <c r="AP30" s="95">
        <f t="shared" si="41"/>
        <v>0.322240919001898</v>
      </c>
      <c r="AQ30" s="95">
        <f t="shared" si="42"/>
        <v>1.2889636759998533</v>
      </c>
      <c r="AR30" s="95">
        <f t="shared" si="43"/>
        <v>0.68476195287353514</v>
      </c>
      <c r="AS30" s="95">
        <f t="shared" si="44"/>
        <v>2.2959665478752864</v>
      </c>
      <c r="AT30" s="95">
        <f t="shared" si="45"/>
        <v>97.704033452124719</v>
      </c>
      <c r="AU30" s="20"/>
      <c r="AV30" s="20"/>
      <c r="AW30" s="20"/>
      <c r="AX30" s="19"/>
    </row>
    <row r="31" spans="1:50" s="17" customFormat="1" ht="15.6" x14ac:dyDescent="0.3">
      <c r="A31" s="3">
        <v>29</v>
      </c>
      <c r="B31" s="39" t="s">
        <v>60</v>
      </c>
      <c r="C31" s="37" t="s">
        <v>45</v>
      </c>
      <c r="D31" s="36" t="s">
        <v>59</v>
      </c>
      <c r="E31" s="72" t="s">
        <v>18</v>
      </c>
      <c r="F31" s="18">
        <v>45.682099999999998</v>
      </c>
      <c r="G31" s="18">
        <v>46.076000000000001</v>
      </c>
      <c r="H31" s="18">
        <f t="shared" si="46"/>
        <v>0.39390000000000214</v>
      </c>
      <c r="I31" s="19">
        <f t="shared" si="2"/>
        <v>3.9390000000000214</v>
      </c>
      <c r="J31" s="20">
        <v>15</v>
      </c>
      <c r="K31" s="18">
        <v>42.910499999999999</v>
      </c>
      <c r="L31" s="18">
        <v>42.916899999999998</v>
      </c>
      <c r="M31" s="18">
        <f t="shared" si="3"/>
        <v>6.3999999999992951E-3</v>
      </c>
      <c r="N31" s="19">
        <f t="shared" si="4"/>
        <v>2.5599999999997181</v>
      </c>
      <c r="O31" s="73">
        <v>27</v>
      </c>
      <c r="P31" s="18">
        <v>49.244599999999998</v>
      </c>
      <c r="Q31" s="18">
        <v>49.249899999999997</v>
      </c>
      <c r="R31" s="18">
        <f t="shared" si="28"/>
        <v>5.2999999999983061E-3</v>
      </c>
      <c r="S31" s="19">
        <f t="shared" si="6"/>
        <v>2.1199999999993224</v>
      </c>
      <c r="T31" s="20">
        <v>39</v>
      </c>
      <c r="U31" s="20">
        <v>44.108199999999997</v>
      </c>
      <c r="V31" s="20">
        <v>44.113300000000002</v>
      </c>
      <c r="W31" s="18">
        <f t="shared" si="27"/>
        <v>5.1000000000058776E-3</v>
      </c>
      <c r="X31" s="19">
        <f t="shared" si="7"/>
        <v>2.040000000002351</v>
      </c>
      <c r="Y31" s="20">
        <v>51</v>
      </c>
      <c r="Z31" s="20">
        <v>47.373899999999999</v>
      </c>
      <c r="AA31" s="20">
        <v>47.381900000000002</v>
      </c>
      <c r="AB31" s="18">
        <f t="shared" si="29"/>
        <v>1.0000000000026715E-3</v>
      </c>
      <c r="AC31" s="19">
        <f t="shared" si="0"/>
        <v>0.40000000000106856</v>
      </c>
      <c r="AD31" s="19">
        <f t="shared" si="30"/>
        <v>3.9390000000000214</v>
      </c>
      <c r="AE31" s="21">
        <f t="shared" si="31"/>
        <v>93.501000000000261</v>
      </c>
      <c r="AF31" s="21">
        <f t="shared" si="32"/>
        <v>0.44000000000039563</v>
      </c>
      <c r="AG31" s="19">
        <f t="shared" si="33"/>
        <v>7.9999999996971383E-2</v>
      </c>
      <c r="AH31" s="21">
        <f t="shared" si="34"/>
        <v>1.6400000000012824</v>
      </c>
      <c r="AI31" s="19">
        <f t="shared" si="35"/>
        <v>0.40000000000106856</v>
      </c>
      <c r="AJ31" s="21">
        <f t="shared" si="36"/>
        <v>2.1199999999993224</v>
      </c>
      <c r="AK31" s="21">
        <f t="shared" si="37"/>
        <v>97.880000000000678</v>
      </c>
      <c r="AL31" s="33">
        <v>1.0016551146076802</v>
      </c>
      <c r="AM31" s="95">
        <f t="shared" si="38"/>
        <v>3.9455194964396738</v>
      </c>
      <c r="AN31" s="95">
        <f t="shared" si="39"/>
        <v>93.49024341016495</v>
      </c>
      <c r="AO31" s="95">
        <f t="shared" si="40"/>
        <v>0.44072825042777558</v>
      </c>
      <c r="AP31" s="95">
        <f t="shared" si="41"/>
        <v>8.0132409165580787E-2</v>
      </c>
      <c r="AQ31" s="95">
        <f t="shared" si="42"/>
        <v>1.6427143879578801</v>
      </c>
      <c r="AR31" s="95">
        <f t="shared" si="43"/>
        <v>0.40066204584414239</v>
      </c>
      <c r="AS31" s="95">
        <f t="shared" si="44"/>
        <v>2.1235088429676034</v>
      </c>
      <c r="AT31" s="95">
        <f t="shared" si="45"/>
        <v>97.876491157032405</v>
      </c>
      <c r="AU31" s="20"/>
      <c r="AV31" s="20"/>
      <c r="AW31" s="20"/>
      <c r="AX31" s="19"/>
    </row>
    <row r="32" spans="1:50" s="17" customFormat="1" ht="15.6" x14ac:dyDescent="0.3">
      <c r="A32" s="3">
        <v>30</v>
      </c>
      <c r="B32" s="39">
        <v>15</v>
      </c>
      <c r="C32" s="37" t="s">
        <v>45</v>
      </c>
      <c r="D32" s="36" t="s">
        <v>61</v>
      </c>
      <c r="E32" s="72" t="s">
        <v>19</v>
      </c>
      <c r="F32" s="18">
        <v>46.67</v>
      </c>
      <c r="G32" s="18">
        <v>46.794400000000003</v>
      </c>
      <c r="H32" s="18">
        <f t="shared" si="46"/>
        <v>0.1244000000000014</v>
      </c>
      <c r="I32" s="19">
        <f t="shared" si="2"/>
        <v>1.244000000000014</v>
      </c>
      <c r="J32" s="20">
        <v>16</v>
      </c>
      <c r="K32" s="18">
        <v>45.043500000000002</v>
      </c>
      <c r="L32" s="18">
        <v>45.186199999999999</v>
      </c>
      <c r="M32" s="18">
        <f t="shared" si="3"/>
        <v>0.14269999999999783</v>
      </c>
      <c r="N32" s="19">
        <f t="shared" si="4"/>
        <v>57.079999999999131</v>
      </c>
      <c r="O32" s="73">
        <v>28</v>
      </c>
      <c r="P32" s="18">
        <v>45.6785</v>
      </c>
      <c r="Q32" s="18">
        <v>45.7682</v>
      </c>
      <c r="R32" s="18">
        <f t="shared" si="28"/>
        <v>8.9700000000000557E-2</v>
      </c>
      <c r="S32" s="19">
        <f t="shared" si="6"/>
        <v>35.880000000000223</v>
      </c>
      <c r="T32" s="20">
        <v>40</v>
      </c>
      <c r="U32" s="20">
        <v>44.765799999999999</v>
      </c>
      <c r="V32" s="20">
        <v>44.833300000000001</v>
      </c>
      <c r="W32" s="18">
        <f t="shared" si="27"/>
        <v>6.7500000000002558E-2</v>
      </c>
      <c r="X32" s="19">
        <f t="shared" si="7"/>
        <v>27.000000000001023</v>
      </c>
      <c r="Y32" s="20">
        <v>52</v>
      </c>
      <c r="Z32" s="20">
        <v>45.822299999999998</v>
      </c>
      <c r="AA32" s="20">
        <v>45.846699999999998</v>
      </c>
      <c r="AB32" s="18">
        <f t="shared" si="29"/>
        <v>1.7399999999999978E-2</v>
      </c>
      <c r="AC32" s="19">
        <f t="shared" si="0"/>
        <v>6.9599999999999911</v>
      </c>
      <c r="AD32" s="19">
        <f t="shared" si="30"/>
        <v>1.244000000000014</v>
      </c>
      <c r="AE32" s="21">
        <f t="shared" si="31"/>
        <v>41.676000000000855</v>
      </c>
      <c r="AF32" s="21">
        <f t="shared" si="32"/>
        <v>21.199999999998909</v>
      </c>
      <c r="AG32" s="19">
        <f t="shared" si="33"/>
        <v>8.8799999999991996</v>
      </c>
      <c r="AH32" s="21">
        <f t="shared" si="34"/>
        <v>20.040000000001033</v>
      </c>
      <c r="AI32" s="19">
        <f t="shared" si="35"/>
        <v>6.9599999999999911</v>
      </c>
      <c r="AJ32" s="21">
        <f t="shared" si="36"/>
        <v>35.880000000000223</v>
      </c>
      <c r="AK32" s="21">
        <f t="shared" si="37"/>
        <v>64.119999999999777</v>
      </c>
      <c r="AL32" s="33">
        <v>1.1792946686871471</v>
      </c>
      <c r="AM32" s="95">
        <f t="shared" si="38"/>
        <v>1.4670425678468275</v>
      </c>
      <c r="AN32" s="95">
        <f t="shared" si="39"/>
        <v>31.21881774349184</v>
      </c>
      <c r="AO32" s="95">
        <f t="shared" si="40"/>
        <v>25.001046976166229</v>
      </c>
      <c r="AP32" s="95">
        <f t="shared" si="41"/>
        <v>10.472136657940922</v>
      </c>
      <c r="AQ32" s="95">
        <f t="shared" si="42"/>
        <v>23.633065160491647</v>
      </c>
      <c r="AR32" s="95">
        <f t="shared" si="43"/>
        <v>8.2078908940625332</v>
      </c>
      <c r="AS32" s="95">
        <f t="shared" si="44"/>
        <v>42.313092712495106</v>
      </c>
      <c r="AT32" s="95">
        <f t="shared" si="45"/>
        <v>57.686907287504894</v>
      </c>
      <c r="AU32" s="20"/>
      <c r="AV32" s="20"/>
      <c r="AW32" s="20"/>
      <c r="AX32" s="19"/>
    </row>
    <row r="33" spans="1:53" s="17" customFormat="1" ht="15.6" x14ac:dyDescent="0.3">
      <c r="A33" s="3">
        <v>31</v>
      </c>
      <c r="B33" s="39" t="s">
        <v>62</v>
      </c>
      <c r="C33" s="37" t="s">
        <v>45</v>
      </c>
      <c r="D33" s="36" t="s">
        <v>61</v>
      </c>
      <c r="E33" s="72" t="s">
        <v>20</v>
      </c>
      <c r="F33" s="18">
        <v>42.436199999999999</v>
      </c>
      <c r="G33" s="18">
        <v>42.576799999999999</v>
      </c>
      <c r="H33" s="18">
        <f t="shared" si="46"/>
        <v>0.14059999999999917</v>
      </c>
      <c r="I33" s="19">
        <f t="shared" si="2"/>
        <v>1.4059999999999917</v>
      </c>
      <c r="J33" s="20">
        <v>17</v>
      </c>
      <c r="K33" s="18">
        <v>43.091799999999999</v>
      </c>
      <c r="L33" s="18">
        <v>43.239100000000001</v>
      </c>
      <c r="M33" s="18">
        <f t="shared" si="3"/>
        <v>0.14730000000000132</v>
      </c>
      <c r="N33" s="19">
        <f t="shared" si="4"/>
        <v>58.92000000000052</v>
      </c>
      <c r="O33" s="73">
        <v>29</v>
      </c>
      <c r="P33" s="18">
        <v>43.746000000000002</v>
      </c>
      <c r="Q33" s="18">
        <v>43.834800000000001</v>
      </c>
      <c r="R33" s="18">
        <f t="shared" si="28"/>
        <v>8.8799999999999102E-2</v>
      </c>
      <c r="S33" s="19">
        <f t="shared" si="6"/>
        <v>35.519999999999641</v>
      </c>
      <c r="T33" s="20">
        <v>41</v>
      </c>
      <c r="U33" s="20">
        <v>45.4754</v>
      </c>
      <c r="V33" s="20">
        <v>45.5426</v>
      </c>
      <c r="W33" s="20">
        <f>V33-U33</f>
        <v>6.7199999999999704E-2</v>
      </c>
      <c r="X33" s="19">
        <f t="shared" si="7"/>
        <v>26.879999999999885</v>
      </c>
      <c r="Y33" s="20">
        <v>53</v>
      </c>
      <c r="Z33" s="20">
        <v>44.377299999999998</v>
      </c>
      <c r="AA33" s="20">
        <v>44.402999999999999</v>
      </c>
      <c r="AB33" s="18">
        <f t="shared" si="29"/>
        <v>1.8700000000000501E-2</v>
      </c>
      <c r="AC33" s="19">
        <f t="shared" si="0"/>
        <v>7.4800000000002003</v>
      </c>
      <c r="AD33" s="19">
        <f t="shared" si="30"/>
        <v>1.4059999999999917</v>
      </c>
      <c r="AE33" s="21">
        <f t="shared" si="31"/>
        <v>39.673999999999488</v>
      </c>
      <c r="AF33" s="21">
        <f t="shared" si="32"/>
        <v>23.40000000000088</v>
      </c>
      <c r="AG33" s="19">
        <f t="shared" si="33"/>
        <v>8.6399999999997554</v>
      </c>
      <c r="AH33" s="21">
        <f t="shared" si="34"/>
        <v>19.399999999999686</v>
      </c>
      <c r="AI33" s="19">
        <f t="shared" si="35"/>
        <v>7.4800000000002003</v>
      </c>
      <c r="AJ33" s="21">
        <f t="shared" si="36"/>
        <v>35.519999999999641</v>
      </c>
      <c r="AK33" s="21">
        <f t="shared" si="37"/>
        <v>64.480000000000359</v>
      </c>
      <c r="AL33" s="33">
        <v>1.1697856395336466</v>
      </c>
      <c r="AM33" s="95">
        <f t="shared" si="38"/>
        <v>1.6447186091842974</v>
      </c>
      <c r="AN33" s="95">
        <f t="shared" si="39"/>
        <v>29.431511509492637</v>
      </c>
      <c r="AO33" s="95">
        <f t="shared" si="40"/>
        <v>27.372983965088359</v>
      </c>
      <c r="AP33" s="95">
        <f t="shared" si="41"/>
        <v>10.10694792557042</v>
      </c>
      <c r="AQ33" s="95">
        <f t="shared" si="42"/>
        <v>22.693841406952377</v>
      </c>
      <c r="AR33" s="95">
        <f t="shared" si="43"/>
        <v>8.7499965837119102</v>
      </c>
      <c r="AS33" s="95">
        <f t="shared" si="44"/>
        <v>41.550785916234709</v>
      </c>
      <c r="AT33" s="95">
        <f t="shared" si="45"/>
        <v>58.449214083765298</v>
      </c>
      <c r="AU33" s="20"/>
      <c r="AV33" s="20"/>
      <c r="AW33" s="20"/>
      <c r="AX33" s="19"/>
    </row>
    <row r="34" spans="1:53" s="17" customFormat="1" ht="15.6" x14ac:dyDescent="0.3">
      <c r="A34" s="3">
        <v>32</v>
      </c>
      <c r="B34" s="39">
        <v>16</v>
      </c>
      <c r="C34" s="37" t="s">
        <v>45</v>
      </c>
      <c r="D34" s="36" t="s">
        <v>63</v>
      </c>
      <c r="E34" s="72" t="s">
        <v>21</v>
      </c>
      <c r="F34" s="18">
        <v>44.7943</v>
      </c>
      <c r="G34" s="18">
        <v>44.953800000000001</v>
      </c>
      <c r="H34" s="18">
        <f t="shared" si="46"/>
        <v>0.15950000000000131</v>
      </c>
      <c r="I34" s="19">
        <f t="shared" si="2"/>
        <v>1.5950000000000131</v>
      </c>
      <c r="J34" s="20">
        <v>18</v>
      </c>
      <c r="K34" s="18">
        <v>44.724699999999999</v>
      </c>
      <c r="L34" s="18">
        <v>44.879600000000003</v>
      </c>
      <c r="M34" s="18">
        <f t="shared" si="3"/>
        <v>0.15490000000000492</v>
      </c>
      <c r="N34" s="19">
        <f t="shared" si="4"/>
        <v>61.960000000001969</v>
      </c>
      <c r="O34" s="73">
        <v>30</v>
      </c>
      <c r="P34" s="18">
        <v>42.913499999999999</v>
      </c>
      <c r="Q34" s="18">
        <v>43.006100000000004</v>
      </c>
      <c r="R34" s="18">
        <f t="shared" si="28"/>
        <v>9.2600000000004457E-2</v>
      </c>
      <c r="S34" s="19">
        <f t="shared" si="6"/>
        <v>37.040000000001783</v>
      </c>
      <c r="T34" s="20">
        <v>42</v>
      </c>
      <c r="U34" s="20">
        <v>42.614699999999999</v>
      </c>
      <c r="V34" s="20">
        <v>42.682499999999997</v>
      </c>
      <c r="W34" s="18">
        <f t="shared" ref="W34:W44" si="47">V34-U34</f>
        <v>6.7799999999998306E-2</v>
      </c>
      <c r="X34" s="19">
        <f t="shared" si="7"/>
        <v>27.119999999999322</v>
      </c>
      <c r="Y34" s="20">
        <v>54</v>
      </c>
      <c r="Z34" s="20">
        <v>43.691400000000002</v>
      </c>
      <c r="AA34" s="20">
        <v>43.717399999999998</v>
      </c>
      <c r="AB34" s="18">
        <f t="shared" si="29"/>
        <v>1.8999999999996249E-2</v>
      </c>
      <c r="AC34" s="19">
        <f t="shared" si="0"/>
        <v>7.5999999999984995</v>
      </c>
      <c r="AD34" s="19">
        <f t="shared" si="30"/>
        <v>1.5950000000000131</v>
      </c>
      <c r="AE34" s="21">
        <f t="shared" si="31"/>
        <v>36.444999999998018</v>
      </c>
      <c r="AF34" s="21">
        <f t="shared" si="32"/>
        <v>24.920000000000186</v>
      </c>
      <c r="AG34" s="19">
        <f t="shared" si="33"/>
        <v>9.9200000000024602</v>
      </c>
      <c r="AH34" s="21">
        <f t="shared" si="34"/>
        <v>19.520000000000824</v>
      </c>
      <c r="AI34" s="19">
        <f t="shared" si="35"/>
        <v>7.5999999999984995</v>
      </c>
      <c r="AJ34" s="21">
        <f t="shared" si="36"/>
        <v>37.040000000001783</v>
      </c>
      <c r="AK34" s="21">
        <f t="shared" si="37"/>
        <v>62.959999999998217</v>
      </c>
      <c r="AL34" s="33">
        <v>1.1228741797355406</v>
      </c>
      <c r="AM34" s="95">
        <f t="shared" si="38"/>
        <v>1.790984316678202</v>
      </c>
      <c r="AN34" s="95">
        <f t="shared" si="39"/>
        <v>28.635731506905486</v>
      </c>
      <c r="AO34" s="95">
        <f t="shared" si="40"/>
        <v>27.982024559009883</v>
      </c>
      <c r="AP34" s="95">
        <f t="shared" si="41"/>
        <v>11.138911862979326</v>
      </c>
      <c r="AQ34" s="95">
        <f t="shared" si="42"/>
        <v>21.918503988438676</v>
      </c>
      <c r="AR34" s="95">
        <f t="shared" si="43"/>
        <v>8.5338437659884239</v>
      </c>
      <c r="AS34" s="95">
        <f t="shared" si="44"/>
        <v>41.591259617406422</v>
      </c>
      <c r="AT34" s="95">
        <f t="shared" si="45"/>
        <v>58.408740382593571</v>
      </c>
    </row>
    <row r="35" spans="1:53" s="17" customFormat="1" ht="15.6" x14ac:dyDescent="0.3">
      <c r="A35" s="3">
        <v>33</v>
      </c>
      <c r="B35" s="39">
        <v>17</v>
      </c>
      <c r="C35" s="37" t="s">
        <v>45</v>
      </c>
      <c r="D35" s="36" t="s">
        <v>64</v>
      </c>
      <c r="E35" s="72" t="s">
        <v>22</v>
      </c>
      <c r="F35" s="18">
        <v>46.029499999999999</v>
      </c>
      <c r="G35" s="18">
        <v>46.133339999999997</v>
      </c>
      <c r="H35" s="18">
        <f t="shared" si="46"/>
        <v>0.10383999999999816</v>
      </c>
      <c r="I35" s="19">
        <f t="shared" si="2"/>
        <v>1.0383999999999816</v>
      </c>
      <c r="J35" s="20">
        <v>19</v>
      </c>
      <c r="K35" s="18">
        <v>46.497900000000001</v>
      </c>
      <c r="L35" s="18">
        <v>46.651499999999999</v>
      </c>
      <c r="M35" s="18">
        <f t="shared" si="3"/>
        <v>0.15359999999999729</v>
      </c>
      <c r="N35" s="19">
        <f t="shared" si="4"/>
        <v>61.439999999998918</v>
      </c>
      <c r="O35" s="73">
        <v>31</v>
      </c>
      <c r="P35" s="18">
        <v>45.876899999999999</v>
      </c>
      <c r="Q35" s="18">
        <v>45.974699999999999</v>
      </c>
      <c r="R35" s="18">
        <f t="shared" si="28"/>
        <v>9.7799999999999443E-2</v>
      </c>
      <c r="S35" s="19">
        <f t="shared" si="6"/>
        <v>39.119999999999777</v>
      </c>
      <c r="T35" s="20">
        <v>43</v>
      </c>
      <c r="U35" s="20">
        <v>41.976199999999999</v>
      </c>
      <c r="V35" s="20">
        <v>42.0518</v>
      </c>
      <c r="W35" s="18">
        <f t="shared" si="47"/>
        <v>7.5600000000001444E-2</v>
      </c>
      <c r="X35" s="19">
        <f t="shared" si="7"/>
        <v>30.240000000000578</v>
      </c>
      <c r="Y35" s="20">
        <v>55</v>
      </c>
      <c r="Z35" s="20">
        <v>47.262799999999999</v>
      </c>
      <c r="AA35" s="20">
        <v>47.292700000000004</v>
      </c>
      <c r="AB35" s="18">
        <f t="shared" si="29"/>
        <v>2.2900000000004923E-2</v>
      </c>
      <c r="AC35" s="19">
        <f t="shared" si="0"/>
        <v>9.1600000000019683</v>
      </c>
      <c r="AD35" s="19">
        <f t="shared" si="30"/>
        <v>1.0383999999999816</v>
      </c>
      <c r="AE35" s="21">
        <f t="shared" si="31"/>
        <v>37.521600000001101</v>
      </c>
      <c r="AF35" s="21">
        <f t="shared" si="32"/>
        <v>22.319999999999141</v>
      </c>
      <c r="AG35" s="19">
        <f t="shared" si="33"/>
        <v>8.8799999999991996</v>
      </c>
      <c r="AH35" s="21">
        <f t="shared" si="34"/>
        <v>21.079999999998609</v>
      </c>
      <c r="AI35" s="19">
        <f t="shared" si="35"/>
        <v>9.1600000000019683</v>
      </c>
      <c r="AJ35" s="21">
        <f t="shared" si="36"/>
        <v>39.119999999999777</v>
      </c>
      <c r="AK35" s="21">
        <f t="shared" si="37"/>
        <v>60.880000000000223</v>
      </c>
      <c r="AL35" s="33">
        <v>1.1541443048526046</v>
      </c>
      <c r="AM35" s="95">
        <f t="shared" si="38"/>
        <v>1.1984634461589232</v>
      </c>
      <c r="AN35" s="95">
        <f t="shared" si="39"/>
        <v>27.890910463698305</v>
      </c>
      <c r="AO35" s="95">
        <f t="shared" si="40"/>
        <v>25.760500884309142</v>
      </c>
      <c r="AP35" s="95">
        <f t="shared" si="41"/>
        <v>10.248801427090205</v>
      </c>
      <c r="AQ35" s="95">
        <f t="shared" si="42"/>
        <v>24.3293619462913</v>
      </c>
      <c r="AR35" s="95">
        <f t="shared" si="43"/>
        <v>10.57196183245213</v>
      </c>
      <c r="AS35" s="95">
        <f t="shared" si="44"/>
        <v>45.150125205833639</v>
      </c>
      <c r="AT35" s="95">
        <f t="shared" si="45"/>
        <v>54.849874794166368</v>
      </c>
    </row>
    <row r="36" spans="1:53" s="17" customFormat="1" ht="15.6" x14ac:dyDescent="0.3">
      <c r="A36" s="3">
        <v>34</v>
      </c>
      <c r="B36" s="39">
        <v>18</v>
      </c>
      <c r="C36" s="37" t="s">
        <v>45</v>
      </c>
      <c r="D36" s="36" t="s">
        <v>65</v>
      </c>
      <c r="E36" s="72" t="s">
        <v>23</v>
      </c>
      <c r="F36" s="18">
        <v>47.048999999999999</v>
      </c>
      <c r="G36" s="18">
        <v>47.1706</v>
      </c>
      <c r="H36" s="18">
        <f t="shared" si="46"/>
        <v>0.12160000000000082</v>
      </c>
      <c r="I36" s="19">
        <f t="shared" si="2"/>
        <v>1.2160000000000082</v>
      </c>
      <c r="J36" s="20">
        <v>20</v>
      </c>
      <c r="K36" s="18">
        <v>43.947800000000001</v>
      </c>
      <c r="L36" s="18">
        <v>44.091099999999997</v>
      </c>
      <c r="M36" s="18">
        <f t="shared" si="3"/>
        <v>0.14329999999999643</v>
      </c>
      <c r="N36" s="19">
        <f t="shared" si="4"/>
        <v>57.319999999998572</v>
      </c>
      <c r="O36" s="73">
        <v>32</v>
      </c>
      <c r="P36" s="18">
        <v>42.575400000000002</v>
      </c>
      <c r="Q36" s="18">
        <v>42.6629</v>
      </c>
      <c r="R36" s="18">
        <f t="shared" si="28"/>
        <v>8.7499999999998579E-2</v>
      </c>
      <c r="S36" s="19">
        <f t="shared" si="6"/>
        <v>34.999999999999432</v>
      </c>
      <c r="T36" s="20">
        <v>44</v>
      </c>
      <c r="U36" s="20">
        <v>47.823599999999999</v>
      </c>
      <c r="V36" s="20">
        <v>47.892099999999999</v>
      </c>
      <c r="W36" s="18">
        <f t="shared" si="47"/>
        <v>6.8500000000000227E-2</v>
      </c>
      <c r="X36" s="19">
        <f t="shared" si="7"/>
        <v>27.400000000000091</v>
      </c>
      <c r="Y36" s="20">
        <v>56</v>
      </c>
      <c r="Z36" s="20">
        <v>45.734400000000001</v>
      </c>
      <c r="AA36" s="20">
        <v>45.764600000000002</v>
      </c>
      <c r="AB36" s="18">
        <f t="shared" si="29"/>
        <v>2.3200000000000671E-2</v>
      </c>
      <c r="AC36" s="19">
        <f t="shared" si="0"/>
        <v>9.2800000000002694</v>
      </c>
      <c r="AD36" s="19">
        <f t="shared" si="30"/>
        <v>1.2160000000000082</v>
      </c>
      <c r="AE36" s="21">
        <f t="shared" si="31"/>
        <v>41.46400000000142</v>
      </c>
      <c r="AF36" s="21">
        <f t="shared" si="32"/>
        <v>22.319999999999141</v>
      </c>
      <c r="AG36" s="19">
        <f t="shared" si="33"/>
        <v>7.5999999999993406</v>
      </c>
      <c r="AH36" s="21">
        <f t="shared" si="34"/>
        <v>18.11999999999982</v>
      </c>
      <c r="AI36" s="19">
        <f t="shared" si="35"/>
        <v>9.2800000000002694</v>
      </c>
      <c r="AJ36" s="21">
        <f t="shared" si="36"/>
        <v>34.999999999999432</v>
      </c>
      <c r="AK36" s="21">
        <f t="shared" si="37"/>
        <v>65.000000000000568</v>
      </c>
      <c r="AL36" s="33">
        <v>1.1351589305956971</v>
      </c>
      <c r="AM36" s="95">
        <f t="shared" si="38"/>
        <v>1.3803532596043768</v>
      </c>
      <c r="AN36" s="95">
        <f t="shared" si="39"/>
        <v>33.552336838651883</v>
      </c>
      <c r="AO36" s="95">
        <f t="shared" si="40"/>
        <v>25.336747330894983</v>
      </c>
      <c r="AP36" s="95">
        <f t="shared" si="41"/>
        <v>8.6272078725265491</v>
      </c>
      <c r="AQ36" s="95">
        <f t="shared" si="42"/>
        <v>20.569079822393824</v>
      </c>
      <c r="AR36" s="95">
        <f t="shared" si="43"/>
        <v>10.534274875928375</v>
      </c>
      <c r="AS36" s="95">
        <f t="shared" si="44"/>
        <v>39.730562570848747</v>
      </c>
      <c r="AT36" s="95">
        <f t="shared" si="45"/>
        <v>60.269437429151239</v>
      </c>
    </row>
    <row r="37" spans="1:53" s="3" customFormat="1" ht="15.6" x14ac:dyDescent="0.3">
      <c r="A37" s="3">
        <v>35</v>
      </c>
      <c r="B37" s="39">
        <v>19</v>
      </c>
      <c r="C37" s="37" t="s">
        <v>45</v>
      </c>
      <c r="D37" s="36" t="s">
        <v>66</v>
      </c>
      <c r="E37" s="72" t="s">
        <v>24</v>
      </c>
      <c r="F37" s="18">
        <v>48.5642</v>
      </c>
      <c r="G37" s="18">
        <v>48.691499999999998</v>
      </c>
      <c r="H37" s="18">
        <f t="shared" si="46"/>
        <v>0.12729999999999819</v>
      </c>
      <c r="I37" s="19">
        <f t="shared" si="2"/>
        <v>1.2729999999999819</v>
      </c>
      <c r="J37" s="20">
        <v>21</v>
      </c>
      <c r="K37" s="18">
        <v>41.814999999999998</v>
      </c>
      <c r="L37" s="18">
        <v>41.944699999999997</v>
      </c>
      <c r="M37" s="18">
        <f t="shared" si="3"/>
        <v>0.1296999999999997</v>
      </c>
      <c r="N37" s="19">
        <f t="shared" si="4"/>
        <v>51.879999999999882</v>
      </c>
      <c r="O37" s="73">
        <v>33</v>
      </c>
      <c r="P37" s="18">
        <v>45.408499999999997</v>
      </c>
      <c r="Q37" s="18">
        <v>45.478999999999999</v>
      </c>
      <c r="R37" s="18">
        <f t="shared" si="28"/>
        <v>7.0500000000002672E-2</v>
      </c>
      <c r="S37" s="19">
        <f t="shared" si="6"/>
        <v>28.200000000001069</v>
      </c>
      <c r="T37" s="20">
        <v>45</v>
      </c>
      <c r="U37" s="20">
        <v>44.917999999999999</v>
      </c>
      <c r="V37" s="20">
        <v>44.9724</v>
      </c>
      <c r="W37" s="18">
        <f t="shared" si="47"/>
        <v>5.4400000000001114E-2</v>
      </c>
      <c r="X37" s="19">
        <f t="shared" si="7"/>
        <v>21.760000000000442</v>
      </c>
      <c r="Y37" s="20">
        <v>57</v>
      </c>
      <c r="Z37" s="20">
        <v>45.595500000000001</v>
      </c>
      <c r="AA37" s="20">
        <v>45.620699999999999</v>
      </c>
      <c r="AB37" s="18">
        <f t="shared" si="29"/>
        <v>1.8199999999998114E-2</v>
      </c>
      <c r="AC37" s="19">
        <f t="shared" si="0"/>
        <v>7.2799999999992453</v>
      </c>
      <c r="AD37" s="19">
        <f t="shared" si="30"/>
        <v>1.2729999999999819</v>
      </c>
      <c r="AE37" s="21">
        <f t="shared" si="31"/>
        <v>46.847000000000136</v>
      </c>
      <c r="AF37" s="21">
        <f t="shared" si="32"/>
        <v>23.679999999998813</v>
      </c>
      <c r="AG37" s="19">
        <f t="shared" si="33"/>
        <v>6.4400000000006266</v>
      </c>
      <c r="AH37" s="21">
        <f t="shared" si="34"/>
        <v>14.480000000001198</v>
      </c>
      <c r="AI37" s="19">
        <f t="shared" si="35"/>
        <v>7.2799999999992453</v>
      </c>
      <c r="AJ37" s="21">
        <f t="shared" si="36"/>
        <v>28.200000000001069</v>
      </c>
      <c r="AK37" s="21">
        <f t="shared" si="37"/>
        <v>71.799999999998931</v>
      </c>
      <c r="AL37" s="33">
        <v>1.1679385798312558</v>
      </c>
      <c r="AM37" s="95">
        <f t="shared" si="38"/>
        <v>1.4867858121251676</v>
      </c>
      <c r="AN37" s="95">
        <f t="shared" si="39"/>
        <v>37.920560666229413</v>
      </c>
      <c r="AO37" s="95">
        <f t="shared" si="40"/>
        <v>27.65678557040275</v>
      </c>
      <c r="AP37" s="95">
        <f t="shared" si="41"/>
        <v>7.5215244541140196</v>
      </c>
      <c r="AQ37" s="95">
        <f t="shared" si="42"/>
        <v>16.911750635957983</v>
      </c>
      <c r="AR37" s="95">
        <f t="shared" si="43"/>
        <v>8.50259286117066</v>
      </c>
      <c r="AS37" s="95">
        <f t="shared" si="44"/>
        <v>32.935867951242663</v>
      </c>
      <c r="AT37" s="95">
        <f t="shared" si="45"/>
        <v>67.06413204875733</v>
      </c>
      <c r="AU37" s="17"/>
      <c r="AV37" s="17"/>
      <c r="AW37" s="17"/>
      <c r="AX37" s="17"/>
      <c r="AY37" s="17"/>
      <c r="AZ37" s="17"/>
      <c r="BA37" s="17"/>
    </row>
    <row r="38" spans="1:53" s="7" customFormat="1" ht="15.6" x14ac:dyDescent="0.3">
      <c r="A38" s="7">
        <v>36</v>
      </c>
      <c r="B38" s="40">
        <v>1</v>
      </c>
      <c r="C38" s="25" t="s">
        <v>96</v>
      </c>
      <c r="D38" s="26" t="s">
        <v>86</v>
      </c>
      <c r="E38" s="27" t="s">
        <v>25</v>
      </c>
      <c r="F38" s="28">
        <v>41.487900000000003</v>
      </c>
      <c r="G38" s="28">
        <v>41.634599999999999</v>
      </c>
      <c r="H38" s="28">
        <f t="shared" si="46"/>
        <v>0.14669999999999561</v>
      </c>
      <c r="I38" s="16">
        <f t="shared" si="2"/>
        <v>1.4669999999999561</v>
      </c>
      <c r="J38" s="29">
        <v>22</v>
      </c>
      <c r="K38" s="28">
        <v>41.646299999999997</v>
      </c>
      <c r="L38" s="28">
        <v>41.812899999999999</v>
      </c>
      <c r="M38" s="28">
        <f t="shared" si="3"/>
        <v>0.16660000000000252</v>
      </c>
      <c r="N38" s="16">
        <f t="shared" si="4"/>
        <v>66.64000000000101</v>
      </c>
      <c r="O38" s="70">
        <v>34</v>
      </c>
      <c r="P38" s="28">
        <v>43.2652</v>
      </c>
      <c r="Q38" s="28">
        <v>43.359400000000001</v>
      </c>
      <c r="R38" s="28">
        <f t="shared" si="28"/>
        <v>9.4200000000000728E-2</v>
      </c>
      <c r="S38" s="16">
        <f t="shared" si="6"/>
        <v>37.680000000000291</v>
      </c>
      <c r="T38" s="29">
        <v>46</v>
      </c>
      <c r="U38" s="29">
        <v>43.3628</v>
      </c>
      <c r="V38" s="29">
        <v>43.4148</v>
      </c>
      <c r="W38" s="28">
        <f t="shared" si="47"/>
        <v>5.1999999999999602E-2</v>
      </c>
      <c r="X38" s="16">
        <f t="shared" si="7"/>
        <v>20.799999999999841</v>
      </c>
      <c r="Y38" s="29">
        <v>58</v>
      </c>
      <c r="Z38" s="29">
        <v>42.0197</v>
      </c>
      <c r="AA38" s="29">
        <v>42.044899999999998</v>
      </c>
      <c r="AB38" s="28">
        <f t="shared" si="29"/>
        <v>1.8199999999998114E-2</v>
      </c>
      <c r="AC38" s="16">
        <f t="shared" si="0"/>
        <v>7.2799999999992453</v>
      </c>
      <c r="AD38" s="16">
        <f t="shared" si="30"/>
        <v>1.4669999999999561</v>
      </c>
      <c r="AE38" s="30">
        <f t="shared" si="31"/>
        <v>31.892999999999034</v>
      </c>
      <c r="AF38" s="30">
        <f t="shared" si="32"/>
        <v>28.960000000000719</v>
      </c>
      <c r="AG38" s="16">
        <f t="shared" si="33"/>
        <v>16.88000000000045</v>
      </c>
      <c r="AH38" s="30">
        <f t="shared" si="34"/>
        <v>13.520000000000596</v>
      </c>
      <c r="AI38" s="16">
        <f t="shared" si="35"/>
        <v>7.2799999999992453</v>
      </c>
      <c r="AJ38" s="30">
        <f t="shared" si="36"/>
        <v>37.680000000000291</v>
      </c>
      <c r="AK38" s="30">
        <f t="shared" si="37"/>
        <v>62.319999999999709</v>
      </c>
      <c r="AL38" s="45">
        <v>1.1947806920484449</v>
      </c>
      <c r="AM38" s="95">
        <f t="shared" si="38"/>
        <v>1.7527432752350163</v>
      </c>
      <c r="AN38" s="95">
        <f t="shared" si="39"/>
        <v>18.627071406655404</v>
      </c>
      <c r="AO38" s="95">
        <f t="shared" si="40"/>
        <v>34.600848841723824</v>
      </c>
      <c r="AP38" s="95">
        <f t="shared" si="41"/>
        <v>20.16789808177829</v>
      </c>
      <c r="AQ38" s="95">
        <f t="shared" si="42"/>
        <v>16.153434956495687</v>
      </c>
      <c r="AR38" s="95">
        <f t="shared" si="43"/>
        <v>8.6980034381117779</v>
      </c>
      <c r="AS38" s="95">
        <f t="shared" si="44"/>
        <v>45.019336476385753</v>
      </c>
      <c r="AT38" s="95">
        <f t="shared" si="45"/>
        <v>54.98066352361424</v>
      </c>
      <c r="AU38" s="31"/>
      <c r="AV38" s="31"/>
      <c r="AW38" s="31"/>
      <c r="AX38" s="31"/>
      <c r="AY38" s="31"/>
      <c r="AZ38" s="31"/>
      <c r="BA38" s="31"/>
    </row>
    <row r="39" spans="1:53" s="7" customFormat="1" ht="15.6" x14ac:dyDescent="0.3">
      <c r="A39" s="7">
        <v>37</v>
      </c>
      <c r="B39" s="40">
        <v>2</v>
      </c>
      <c r="C39" s="25" t="s">
        <v>96</v>
      </c>
      <c r="D39" s="26" t="s">
        <v>87</v>
      </c>
      <c r="E39" s="27" t="s">
        <v>26</v>
      </c>
      <c r="F39" s="28">
        <v>46.0809</v>
      </c>
      <c r="G39" s="28">
        <v>47.524999999999999</v>
      </c>
      <c r="H39" s="28">
        <f t="shared" si="46"/>
        <v>1.4440999999999988</v>
      </c>
      <c r="I39" s="16">
        <f t="shared" si="2"/>
        <v>14.440999999999988</v>
      </c>
      <c r="J39" s="29">
        <v>23</v>
      </c>
      <c r="K39" s="28">
        <v>47.409300000000002</v>
      </c>
      <c r="L39" s="28">
        <v>47.470100000000002</v>
      </c>
      <c r="M39" s="28">
        <f t="shared" si="3"/>
        <v>6.0800000000000409E-2</v>
      </c>
      <c r="N39" s="16">
        <f t="shared" si="4"/>
        <v>24.320000000000164</v>
      </c>
      <c r="O39" s="70">
        <v>35</v>
      </c>
      <c r="P39" s="28">
        <v>45.294199999999996</v>
      </c>
      <c r="Q39" s="28">
        <v>45.333599999999997</v>
      </c>
      <c r="R39" s="28">
        <f t="shared" si="28"/>
        <v>3.9400000000000546E-2</v>
      </c>
      <c r="S39" s="16">
        <f t="shared" si="6"/>
        <v>15.760000000000218</v>
      </c>
      <c r="T39" s="29">
        <v>47</v>
      </c>
      <c r="U39" s="29">
        <v>45.0959</v>
      </c>
      <c r="V39" s="29">
        <v>45.123600000000003</v>
      </c>
      <c r="W39" s="28">
        <f t="shared" si="47"/>
        <v>2.7700000000002944E-2</v>
      </c>
      <c r="X39" s="16">
        <f t="shared" si="7"/>
        <v>11.08000000000118</v>
      </c>
      <c r="Y39" s="29">
        <v>59</v>
      </c>
      <c r="Z39" s="29">
        <v>45.994</v>
      </c>
      <c r="AA39" s="29">
        <v>46.0105</v>
      </c>
      <c r="AB39" s="28">
        <f t="shared" si="29"/>
        <v>9.500000000000626E-3</v>
      </c>
      <c r="AC39" s="16">
        <f t="shared" si="0"/>
        <v>3.8000000000002503</v>
      </c>
      <c r="AD39" s="16">
        <f t="shared" si="30"/>
        <v>14.440999999999988</v>
      </c>
      <c r="AE39" s="30">
        <f t="shared" si="31"/>
        <v>61.238999999999841</v>
      </c>
      <c r="AF39" s="30">
        <f t="shared" si="32"/>
        <v>8.5599999999999454</v>
      </c>
      <c r="AG39" s="16">
        <f t="shared" si="33"/>
        <v>4.6799999999990387</v>
      </c>
      <c r="AH39" s="30">
        <f t="shared" si="34"/>
        <v>7.2800000000009293</v>
      </c>
      <c r="AI39" s="16">
        <f t="shared" si="35"/>
        <v>3.8000000000002503</v>
      </c>
      <c r="AJ39" s="30">
        <f t="shared" si="36"/>
        <v>15.760000000000218</v>
      </c>
      <c r="AK39" s="30">
        <f t="shared" si="37"/>
        <v>84.239999999999768</v>
      </c>
      <c r="AL39" s="45">
        <v>1.0657043654132468</v>
      </c>
      <c r="AM39" s="95">
        <f t="shared" si="38"/>
        <v>15.389836740932683</v>
      </c>
      <c r="AN39" s="95">
        <f t="shared" si="39"/>
        <v>58.692233092216981</v>
      </c>
      <c r="AO39" s="95">
        <f t="shared" si="40"/>
        <v>9.1224293679373343</v>
      </c>
      <c r="AP39" s="95">
        <f t="shared" si="41"/>
        <v>4.9874964301329703</v>
      </c>
      <c r="AQ39" s="95">
        <f t="shared" si="42"/>
        <v>7.7583277802094264</v>
      </c>
      <c r="AR39" s="95">
        <f t="shared" si="43"/>
        <v>4.0496765885706045</v>
      </c>
      <c r="AS39" s="95">
        <f t="shared" si="44"/>
        <v>16.795500798913</v>
      </c>
      <c r="AT39" s="95">
        <f t="shared" si="45"/>
        <v>83.204499201086989</v>
      </c>
      <c r="AU39" s="31"/>
      <c r="AV39" s="31"/>
      <c r="AW39" s="31"/>
      <c r="AX39" s="31"/>
      <c r="AY39" s="31"/>
      <c r="AZ39" s="31"/>
      <c r="BA39" s="31"/>
    </row>
    <row r="40" spans="1:53" s="7" customFormat="1" ht="15.6" x14ac:dyDescent="0.3">
      <c r="A40" s="7">
        <v>38</v>
      </c>
      <c r="B40" s="40">
        <v>3</v>
      </c>
      <c r="C40" s="25" t="s">
        <v>96</v>
      </c>
      <c r="D40" s="26" t="s">
        <v>88</v>
      </c>
      <c r="E40" s="27" t="s">
        <v>27</v>
      </c>
      <c r="F40" s="28">
        <v>48.161000000000001</v>
      </c>
      <c r="G40" s="28">
        <v>48.177300000000002</v>
      </c>
      <c r="H40" s="28">
        <f t="shared" si="46"/>
        <v>1.6300000000001091E-2</v>
      </c>
      <c r="I40" s="16">
        <f t="shared" si="2"/>
        <v>0.16300000000001091</v>
      </c>
      <c r="J40" s="29">
        <v>24</v>
      </c>
      <c r="K40" s="28">
        <v>42.794699999999999</v>
      </c>
      <c r="L40" s="28">
        <v>42.829500000000003</v>
      </c>
      <c r="M40" s="28">
        <f t="shared" si="3"/>
        <v>3.4800000000004161E-2</v>
      </c>
      <c r="N40" s="16">
        <f t="shared" si="4"/>
        <v>13.920000000001664</v>
      </c>
      <c r="O40" s="70">
        <v>36</v>
      </c>
      <c r="P40" s="28">
        <v>45.431399999999996</v>
      </c>
      <c r="Q40" s="28">
        <v>45.451599999999999</v>
      </c>
      <c r="R40" s="28">
        <f t="shared" si="28"/>
        <v>2.020000000000266E-2</v>
      </c>
      <c r="S40" s="16">
        <f t="shared" si="6"/>
        <v>8.0800000000010641</v>
      </c>
      <c r="T40" s="29">
        <v>48</v>
      </c>
      <c r="U40" s="29">
        <v>45.494700000000002</v>
      </c>
      <c r="V40" s="29">
        <v>45.514499999999998</v>
      </c>
      <c r="W40" s="28">
        <f t="shared" si="47"/>
        <v>1.9799999999996487E-2</v>
      </c>
      <c r="X40" s="16">
        <f t="shared" si="7"/>
        <v>7.9199999999985948</v>
      </c>
      <c r="Y40" s="29">
        <v>60</v>
      </c>
      <c r="Z40" s="29">
        <v>46.093699999999998</v>
      </c>
      <c r="AA40" s="29">
        <v>46.109699999999997</v>
      </c>
      <c r="AB40" s="28">
        <f t="shared" si="29"/>
        <v>8.9999999999982386E-3</v>
      </c>
      <c r="AC40" s="16">
        <f t="shared" si="0"/>
        <v>3.5999999999992953</v>
      </c>
      <c r="AD40" s="16">
        <f t="shared" si="30"/>
        <v>0.16300000000001091</v>
      </c>
      <c r="AE40" s="30">
        <f t="shared" si="31"/>
        <v>85.916999999998325</v>
      </c>
      <c r="AF40" s="30">
        <f t="shared" si="32"/>
        <v>5.8400000000006003</v>
      </c>
      <c r="AG40" s="16">
        <f t="shared" si="33"/>
        <v>0.16000000000246928</v>
      </c>
      <c r="AH40" s="30">
        <f t="shared" si="34"/>
        <v>4.3199999999992995</v>
      </c>
      <c r="AI40" s="16">
        <f t="shared" si="35"/>
        <v>3.5999999999992953</v>
      </c>
      <c r="AJ40" s="30">
        <f t="shared" si="36"/>
        <v>8.0800000000010641</v>
      </c>
      <c r="AK40" s="30">
        <f t="shared" si="37"/>
        <v>91.919999999998936</v>
      </c>
      <c r="AL40" s="45">
        <v>1.07002371487332</v>
      </c>
      <c r="AM40" s="95">
        <f t="shared" si="38"/>
        <v>0.17441386552436283</v>
      </c>
      <c r="AN40" s="95">
        <f t="shared" si="39"/>
        <v>84.930856023437244</v>
      </c>
      <c r="AO40" s="95">
        <f t="shared" si="40"/>
        <v>6.2489384948608313</v>
      </c>
      <c r="AP40" s="95">
        <f t="shared" si="41"/>
        <v>0.1712037943823734</v>
      </c>
      <c r="AQ40" s="95">
        <f t="shared" si="42"/>
        <v>4.6225024482519927</v>
      </c>
      <c r="AR40" s="95">
        <f t="shared" si="43"/>
        <v>3.8520853735431979</v>
      </c>
      <c r="AS40" s="95">
        <f t="shared" si="44"/>
        <v>8.645791616177565</v>
      </c>
      <c r="AT40" s="95">
        <f t="shared" si="45"/>
        <v>91.354208383822439</v>
      </c>
      <c r="AU40" s="31"/>
      <c r="AV40" s="31"/>
      <c r="AW40" s="31"/>
      <c r="AX40" s="31"/>
      <c r="AY40" s="31"/>
      <c r="AZ40" s="31"/>
      <c r="BA40" s="31"/>
    </row>
    <row r="41" spans="1:53" s="7" customFormat="1" ht="15.6" x14ac:dyDescent="0.3">
      <c r="A41" s="7">
        <v>39</v>
      </c>
      <c r="B41" s="40">
        <v>4</v>
      </c>
      <c r="C41" s="25" t="s">
        <v>96</v>
      </c>
      <c r="D41" s="26" t="s">
        <v>54</v>
      </c>
      <c r="E41" s="27" t="s">
        <v>16</v>
      </c>
      <c r="F41" s="28">
        <v>28.073</v>
      </c>
      <c r="G41" s="28">
        <v>28.1751</v>
      </c>
      <c r="H41" s="28">
        <f>G41-F41</f>
        <v>0.10210000000000008</v>
      </c>
      <c r="I41" s="16">
        <f t="shared" si="2"/>
        <v>1.0210000000000008</v>
      </c>
      <c r="J41" s="29">
        <v>13</v>
      </c>
      <c r="K41" s="28">
        <v>47.838900000000002</v>
      </c>
      <c r="L41" s="28">
        <v>47.904699999999998</v>
      </c>
      <c r="M41" s="28">
        <f t="shared" si="3"/>
        <v>6.5799999999995862E-2</v>
      </c>
      <c r="N41" s="16">
        <f t="shared" si="4"/>
        <v>26.319999999998345</v>
      </c>
      <c r="O41" s="70">
        <v>25</v>
      </c>
      <c r="P41" s="28">
        <v>45.147799999999997</v>
      </c>
      <c r="Q41" s="28">
        <v>45.182499999999997</v>
      </c>
      <c r="R41" s="28">
        <f t="shared" si="28"/>
        <v>3.4700000000000841E-2</v>
      </c>
      <c r="S41" s="16">
        <f t="shared" si="6"/>
        <v>13.880000000000337</v>
      </c>
      <c r="T41" s="29">
        <v>37</v>
      </c>
      <c r="U41" s="29">
        <v>42.982399999999998</v>
      </c>
      <c r="V41" s="29">
        <v>43.008699999999997</v>
      </c>
      <c r="W41" s="28">
        <f t="shared" si="47"/>
        <v>2.6299999999999102E-2</v>
      </c>
      <c r="X41" s="16">
        <f t="shared" si="7"/>
        <v>10.519999999999639</v>
      </c>
      <c r="Y41" s="29">
        <v>49</v>
      </c>
      <c r="Z41" s="29">
        <v>44.638500000000001</v>
      </c>
      <c r="AA41" s="29">
        <v>44.658799999999999</v>
      </c>
      <c r="AB41" s="28">
        <f t="shared" si="29"/>
        <v>1.3299999999998875E-2</v>
      </c>
      <c r="AC41" s="16">
        <f t="shared" si="0"/>
        <v>5.31999999999955</v>
      </c>
      <c r="AD41" s="16">
        <f t="shared" si="30"/>
        <v>1.0210000000000008</v>
      </c>
      <c r="AE41" s="30">
        <f t="shared" si="31"/>
        <v>72.659000000001654</v>
      </c>
      <c r="AF41" s="30">
        <f t="shared" si="32"/>
        <v>12.439999999998008</v>
      </c>
      <c r="AG41" s="16">
        <f t="shared" si="33"/>
        <v>3.3600000000006975</v>
      </c>
      <c r="AH41" s="30">
        <f t="shared" si="34"/>
        <v>5.200000000000089</v>
      </c>
      <c r="AI41" s="16">
        <f t="shared" si="35"/>
        <v>5.31999999999955</v>
      </c>
      <c r="AJ41" s="30">
        <f t="shared" si="36"/>
        <v>13.880000000000337</v>
      </c>
      <c r="AK41" s="30">
        <f t="shared" si="37"/>
        <v>86.119999999999663</v>
      </c>
      <c r="AL41" s="45">
        <v>1.1839789265756235</v>
      </c>
      <c r="AM41" s="95">
        <f t="shared" si="38"/>
        <v>1.2088424840337126</v>
      </c>
      <c r="AN41" s="95">
        <f t="shared" si="39"/>
        <v>67.628832168497837</v>
      </c>
      <c r="AO41" s="95">
        <f t="shared" si="40"/>
        <v>14.728697846598399</v>
      </c>
      <c r="AP41" s="95">
        <f t="shared" si="41"/>
        <v>3.9781691932949208</v>
      </c>
      <c r="AQ41" s="95">
        <f t="shared" si="42"/>
        <v>6.1566904181933477</v>
      </c>
      <c r="AR41" s="95">
        <f t="shared" si="43"/>
        <v>6.298767889381784</v>
      </c>
      <c r="AS41" s="95">
        <f t="shared" si="44"/>
        <v>16.433627500870053</v>
      </c>
      <c r="AT41" s="95">
        <f t="shared" si="45"/>
        <v>83.56637249912994</v>
      </c>
      <c r="AU41" s="31"/>
      <c r="AV41" s="31"/>
      <c r="AW41" s="31"/>
      <c r="AX41" s="31"/>
      <c r="AY41" s="31"/>
      <c r="AZ41" s="31"/>
      <c r="BA41" s="31"/>
    </row>
    <row r="42" spans="1:53" s="7" customFormat="1" ht="15.6" x14ac:dyDescent="0.3">
      <c r="A42" s="7">
        <v>40</v>
      </c>
      <c r="B42" s="40">
        <v>5</v>
      </c>
      <c r="C42" s="25" t="s">
        <v>96</v>
      </c>
      <c r="D42" s="26" t="s">
        <v>55</v>
      </c>
      <c r="E42" s="27" t="s">
        <v>17</v>
      </c>
      <c r="F42" s="28">
        <v>38.928600000000003</v>
      </c>
      <c r="G42" s="28">
        <v>38.951599999999999</v>
      </c>
      <c r="H42" s="28">
        <f t="shared" ref="H42:H52" si="48">G42-F42</f>
        <v>2.2999999999996135E-2</v>
      </c>
      <c r="I42" s="16">
        <f t="shared" si="2"/>
        <v>0.22999999999996135</v>
      </c>
      <c r="J42" s="29">
        <v>14</v>
      </c>
      <c r="K42" s="28">
        <v>34.0381</v>
      </c>
      <c r="L42" s="28">
        <v>34.133699999999997</v>
      </c>
      <c r="M42" s="28">
        <f t="shared" si="3"/>
        <v>9.5599999999997465E-2</v>
      </c>
      <c r="N42" s="16">
        <f t="shared" si="4"/>
        <v>38.239999999998986</v>
      </c>
      <c r="O42" s="70">
        <v>26</v>
      </c>
      <c r="P42" s="28">
        <v>45.250999999999998</v>
      </c>
      <c r="Q42" s="28">
        <v>45.2926</v>
      </c>
      <c r="R42" s="28">
        <f t="shared" si="28"/>
        <v>4.1600000000002524E-2</v>
      </c>
      <c r="S42" s="16">
        <f t="shared" si="6"/>
        <v>16.640000000001013</v>
      </c>
      <c r="T42" s="29">
        <v>38</v>
      </c>
      <c r="U42" s="29">
        <v>42.619100000000003</v>
      </c>
      <c r="V42" s="29">
        <v>42.654000000000003</v>
      </c>
      <c r="W42" s="28">
        <f t="shared" si="47"/>
        <v>3.4900000000000375E-2</v>
      </c>
      <c r="X42" s="16">
        <f t="shared" si="7"/>
        <v>13.960000000000148</v>
      </c>
      <c r="Y42" s="29">
        <v>50</v>
      </c>
      <c r="Z42" s="29">
        <v>47.686</v>
      </c>
      <c r="AA42" s="29">
        <v>47.71</v>
      </c>
      <c r="AB42" s="28">
        <f t="shared" si="29"/>
        <v>1.700000000000091E-2</v>
      </c>
      <c r="AC42" s="16">
        <f t="shared" si="0"/>
        <v>6.800000000000364</v>
      </c>
      <c r="AD42" s="16">
        <f t="shared" si="30"/>
        <v>0.22999999999996135</v>
      </c>
      <c r="AE42" s="30">
        <f t="shared" si="31"/>
        <v>61.530000000001053</v>
      </c>
      <c r="AF42" s="30">
        <f t="shared" si="32"/>
        <v>21.599999999997973</v>
      </c>
      <c r="AG42" s="16">
        <f t="shared" si="33"/>
        <v>2.6800000000008648</v>
      </c>
      <c r="AH42" s="30">
        <f t="shared" si="34"/>
        <v>7.1599999999997843</v>
      </c>
      <c r="AI42" s="16">
        <f t="shared" si="35"/>
        <v>6.800000000000364</v>
      </c>
      <c r="AJ42" s="30">
        <f t="shared" si="36"/>
        <v>16.640000000001013</v>
      </c>
      <c r="AK42" s="30">
        <f t="shared" si="37"/>
        <v>83.35999999999899</v>
      </c>
      <c r="AL42" s="45">
        <v>1.2097406895818201</v>
      </c>
      <c r="AM42" s="95">
        <f t="shared" si="38"/>
        <v>0.27824035860377189</v>
      </c>
      <c r="AN42" s="95">
        <f t="shared" si="39"/>
        <v>53.461275671788655</v>
      </c>
      <c r="AO42" s="95">
        <f t="shared" si="40"/>
        <v>26.130398894964863</v>
      </c>
      <c r="AP42" s="95">
        <f t="shared" si="41"/>
        <v>3.2421050480803242</v>
      </c>
      <c r="AQ42" s="95">
        <f t="shared" si="42"/>
        <v>8.6617433374055715</v>
      </c>
      <c r="AR42" s="95">
        <f t="shared" si="43"/>
        <v>8.2262366891568171</v>
      </c>
      <c r="AS42" s="95">
        <f t="shared" si="44"/>
        <v>20.130085074642714</v>
      </c>
      <c r="AT42" s="95">
        <f t="shared" si="45"/>
        <v>79.869914925357293</v>
      </c>
      <c r="AU42" s="29"/>
      <c r="AV42" s="29"/>
      <c r="AW42" s="29"/>
      <c r="AX42" s="16"/>
      <c r="AY42" s="31"/>
      <c r="AZ42" s="31"/>
      <c r="BA42" s="31"/>
    </row>
    <row r="43" spans="1:53" s="7" customFormat="1" ht="15.6" x14ac:dyDescent="0.3">
      <c r="A43" s="7">
        <v>41</v>
      </c>
      <c r="B43" s="40">
        <v>6</v>
      </c>
      <c r="C43" s="25" t="s">
        <v>96</v>
      </c>
      <c r="D43" s="26" t="s">
        <v>89</v>
      </c>
      <c r="E43" s="27" t="s">
        <v>18</v>
      </c>
      <c r="F43" s="28">
        <v>45.231900000000003</v>
      </c>
      <c r="G43" s="28">
        <v>45.944699999999997</v>
      </c>
      <c r="H43" s="28">
        <f t="shared" si="48"/>
        <v>0.71279999999999433</v>
      </c>
      <c r="I43" s="16">
        <f t="shared" si="2"/>
        <v>7.1279999999999433</v>
      </c>
      <c r="J43" s="29">
        <v>15</v>
      </c>
      <c r="K43" s="28">
        <v>42.65</v>
      </c>
      <c r="L43" s="28">
        <v>42.7087</v>
      </c>
      <c r="M43" s="28">
        <f t="shared" si="3"/>
        <v>5.8700000000001751E-2</v>
      </c>
      <c r="N43" s="16">
        <f t="shared" si="4"/>
        <v>23.480000000000697</v>
      </c>
      <c r="O43" s="70">
        <v>27</v>
      </c>
      <c r="P43" s="28">
        <v>49.133400000000002</v>
      </c>
      <c r="Q43" s="28">
        <v>49.170900000000003</v>
      </c>
      <c r="R43" s="28">
        <f t="shared" si="28"/>
        <v>3.7500000000001421E-2</v>
      </c>
      <c r="S43" s="16">
        <f t="shared" si="6"/>
        <v>15.000000000000567</v>
      </c>
      <c r="T43" s="29">
        <v>39</v>
      </c>
      <c r="U43" s="29">
        <v>44.017200000000003</v>
      </c>
      <c r="V43" s="29">
        <v>44.049700000000001</v>
      </c>
      <c r="W43" s="28">
        <f t="shared" si="47"/>
        <v>3.2499999999998863E-2</v>
      </c>
      <c r="X43" s="16">
        <f t="shared" si="7"/>
        <v>12.999999999999545</v>
      </c>
      <c r="Y43" s="29">
        <v>51</v>
      </c>
      <c r="Z43" s="29">
        <v>47.3108</v>
      </c>
      <c r="AA43" s="29">
        <v>47.335700000000003</v>
      </c>
      <c r="AB43" s="28">
        <f t="shared" si="29"/>
        <v>1.7900000000002365E-2</v>
      </c>
      <c r="AC43" s="16">
        <f t="shared" si="0"/>
        <v>7.1600000000009461</v>
      </c>
      <c r="AD43" s="16">
        <f t="shared" si="30"/>
        <v>7.1279999999999433</v>
      </c>
      <c r="AE43" s="30">
        <f t="shared" si="31"/>
        <v>69.391999999999356</v>
      </c>
      <c r="AF43" s="30">
        <f t="shared" si="32"/>
        <v>8.4800000000001301</v>
      </c>
      <c r="AG43" s="16">
        <f t="shared" si="33"/>
        <v>2.0000000000010214</v>
      </c>
      <c r="AH43" s="30">
        <f t="shared" si="34"/>
        <v>5.8399999999985992</v>
      </c>
      <c r="AI43" s="16">
        <f t="shared" si="35"/>
        <v>7.1600000000009461</v>
      </c>
      <c r="AJ43" s="30">
        <f t="shared" si="36"/>
        <v>15.000000000000567</v>
      </c>
      <c r="AK43" s="30">
        <f t="shared" si="37"/>
        <v>84.999999999999432</v>
      </c>
      <c r="AL43" s="45">
        <v>1.0947115954470195</v>
      </c>
      <c r="AM43" s="95">
        <f t="shared" si="38"/>
        <v>7.8031042523462926</v>
      </c>
      <c r="AN43" s="95">
        <f t="shared" si="39"/>
        <v>66.493067486556924</v>
      </c>
      <c r="AO43" s="95">
        <f t="shared" si="40"/>
        <v>9.283154329390868</v>
      </c>
      <c r="AP43" s="95">
        <f t="shared" si="41"/>
        <v>2.1894231908951571</v>
      </c>
      <c r="AQ43" s="95">
        <f t="shared" si="42"/>
        <v>6.39311571740906</v>
      </c>
      <c r="AR43" s="95">
        <f t="shared" si="43"/>
        <v>7.8381350234016951</v>
      </c>
      <c r="AS43" s="95">
        <f t="shared" si="44"/>
        <v>16.420673931705913</v>
      </c>
      <c r="AT43" s="95">
        <f t="shared" si="45"/>
        <v>83.57932606829408</v>
      </c>
      <c r="AU43" s="29"/>
      <c r="AV43" s="29"/>
      <c r="AW43" s="29"/>
      <c r="AX43" s="16"/>
      <c r="AY43" s="31"/>
      <c r="AZ43" s="31"/>
      <c r="BA43" s="31"/>
    </row>
    <row r="44" spans="1:53" s="7" customFormat="1" ht="15.6" x14ac:dyDescent="0.3">
      <c r="A44" s="7">
        <v>42</v>
      </c>
      <c r="B44" s="40">
        <v>7</v>
      </c>
      <c r="C44" s="25" t="s">
        <v>96</v>
      </c>
      <c r="D44" s="26" t="s">
        <v>90</v>
      </c>
      <c r="E44" s="27" t="s">
        <v>19</v>
      </c>
      <c r="F44" s="28">
        <v>46.588299999999997</v>
      </c>
      <c r="G44" s="28">
        <v>46.613100000000003</v>
      </c>
      <c r="H44" s="28">
        <f t="shared" si="48"/>
        <v>2.480000000000615E-2</v>
      </c>
      <c r="I44" s="16">
        <f t="shared" si="2"/>
        <v>0.2480000000000615</v>
      </c>
      <c r="J44" s="29">
        <v>16</v>
      </c>
      <c r="K44" s="28">
        <v>44.816000000000003</v>
      </c>
      <c r="L44" s="28">
        <v>44.831600000000002</v>
      </c>
      <c r="M44" s="28">
        <f t="shared" si="3"/>
        <v>1.559999999999917E-2</v>
      </c>
      <c r="N44" s="16">
        <f t="shared" si="4"/>
        <v>6.239999999999668</v>
      </c>
      <c r="O44" s="70">
        <v>28</v>
      </c>
      <c r="P44" s="28">
        <v>45.566000000000003</v>
      </c>
      <c r="Q44" s="28">
        <v>45.578400000000002</v>
      </c>
      <c r="R44" s="28">
        <f t="shared" si="28"/>
        <v>1.2399999999999523E-2</v>
      </c>
      <c r="S44" s="16">
        <f t="shared" si="6"/>
        <v>4.959999999999809</v>
      </c>
      <c r="T44" s="29">
        <v>40</v>
      </c>
      <c r="U44" s="29">
        <v>44.703099999999999</v>
      </c>
      <c r="V44" s="29">
        <v>44.713000000000001</v>
      </c>
      <c r="W44" s="28">
        <f t="shared" si="47"/>
        <v>9.9000000000017963E-3</v>
      </c>
      <c r="X44" s="16">
        <f t="shared" si="7"/>
        <v>3.9600000000007185</v>
      </c>
      <c r="Y44" s="29">
        <v>52</v>
      </c>
      <c r="Z44" s="29">
        <v>45.787799999999997</v>
      </c>
      <c r="AA44" s="29">
        <v>45.7988</v>
      </c>
      <c r="AB44" s="28">
        <f t="shared" si="29"/>
        <v>4.0000000000027852E-3</v>
      </c>
      <c r="AC44" s="16">
        <f t="shared" si="0"/>
        <v>1.6000000000011141</v>
      </c>
      <c r="AD44" s="16">
        <f t="shared" si="30"/>
        <v>0.2480000000000615</v>
      </c>
      <c r="AE44" s="30">
        <f t="shared" si="31"/>
        <v>93.51200000000027</v>
      </c>
      <c r="AF44" s="30">
        <f t="shared" si="32"/>
        <v>1.279999999999859</v>
      </c>
      <c r="AG44" s="16">
        <f t="shared" si="33"/>
        <v>0.99999999999909051</v>
      </c>
      <c r="AH44" s="30">
        <f t="shared" si="34"/>
        <v>2.3599999999996042</v>
      </c>
      <c r="AI44" s="16">
        <f t="shared" si="35"/>
        <v>1.6000000000011141</v>
      </c>
      <c r="AJ44" s="30">
        <f t="shared" si="36"/>
        <v>4.959999999999809</v>
      </c>
      <c r="AK44" s="30">
        <f t="shared" si="37"/>
        <v>95.040000000000191</v>
      </c>
      <c r="AL44" s="45">
        <v>1.0411005367464905</v>
      </c>
      <c r="AM44" s="95">
        <f t="shared" si="38"/>
        <v>0.25819293311319369</v>
      </c>
      <c r="AN44" s="95">
        <f t="shared" si="39"/>
        <v>93.245339717589047</v>
      </c>
      <c r="AO44" s="95">
        <f t="shared" si="40"/>
        <v>1.3326086870353611</v>
      </c>
      <c r="AP44" s="95">
        <f t="shared" si="41"/>
        <v>1.0411005367455437</v>
      </c>
      <c r="AQ44" s="95">
        <f t="shared" si="42"/>
        <v>2.4569972667213054</v>
      </c>
      <c r="AR44" s="95">
        <f t="shared" si="43"/>
        <v>1.6657608587955446</v>
      </c>
      <c r="AS44" s="95">
        <f t="shared" si="44"/>
        <v>5.1638586622623937</v>
      </c>
      <c r="AT44" s="95">
        <f t="shared" si="45"/>
        <v>94.836141337737601</v>
      </c>
      <c r="AU44" s="29"/>
      <c r="AV44" s="29"/>
      <c r="AW44" s="29"/>
      <c r="AX44" s="16"/>
      <c r="AY44" s="31"/>
      <c r="AZ44" s="31"/>
      <c r="BA44" s="31"/>
    </row>
    <row r="45" spans="1:53" s="7" customFormat="1" ht="15.6" x14ac:dyDescent="0.3">
      <c r="A45" s="7">
        <v>43</v>
      </c>
      <c r="B45" s="40">
        <v>8</v>
      </c>
      <c r="C45" s="25" t="s">
        <v>96</v>
      </c>
      <c r="D45" s="26" t="s">
        <v>34</v>
      </c>
      <c r="E45" s="27" t="s">
        <v>20</v>
      </c>
      <c r="F45" s="28">
        <v>42.418999999999997</v>
      </c>
      <c r="G45" s="28">
        <v>42.4544</v>
      </c>
      <c r="H45" s="28">
        <f t="shared" si="48"/>
        <v>3.5400000000002763E-2</v>
      </c>
      <c r="I45" s="16">
        <f t="shared" si="2"/>
        <v>0.35400000000002763</v>
      </c>
      <c r="J45" s="29">
        <v>17</v>
      </c>
      <c r="K45" s="28">
        <v>42.728400000000001</v>
      </c>
      <c r="L45" s="28">
        <v>42.737200000000001</v>
      </c>
      <c r="M45" s="28">
        <f t="shared" si="3"/>
        <v>8.8000000000008072E-3</v>
      </c>
      <c r="N45" s="16">
        <f t="shared" si="4"/>
        <v>3.5200000000003229</v>
      </c>
      <c r="O45" s="70">
        <v>29</v>
      </c>
      <c r="P45" s="28">
        <v>43.594700000000003</v>
      </c>
      <c r="Q45" s="28">
        <v>43.601999999999997</v>
      </c>
      <c r="R45" s="28">
        <f t="shared" si="28"/>
        <v>7.2999999999936449E-3</v>
      </c>
      <c r="S45" s="16">
        <f t="shared" si="6"/>
        <v>2.919999999997458</v>
      </c>
      <c r="T45" s="29">
        <v>41</v>
      </c>
      <c r="U45" s="29">
        <v>45.384399999999999</v>
      </c>
      <c r="V45" s="29">
        <v>45.390999999999998</v>
      </c>
      <c r="W45" s="29">
        <f>V45-U45</f>
        <v>6.599999999998829E-3</v>
      </c>
      <c r="X45" s="16">
        <f t="shared" si="7"/>
        <v>2.6399999999995316</v>
      </c>
      <c r="Y45" s="29">
        <v>53</v>
      </c>
      <c r="Z45" s="29">
        <v>44.3247</v>
      </c>
      <c r="AA45" s="29">
        <v>44.3322</v>
      </c>
      <c r="AB45" s="28">
        <f t="shared" si="29"/>
        <v>5.0000000000028407E-4</v>
      </c>
      <c r="AC45" s="16">
        <f t="shared" si="0"/>
        <v>0.20000000000011364</v>
      </c>
      <c r="AD45" s="16">
        <f t="shared" si="30"/>
        <v>0.35400000000002763</v>
      </c>
      <c r="AE45" s="30">
        <f t="shared" si="31"/>
        <v>96.12599999999965</v>
      </c>
      <c r="AF45" s="30">
        <f t="shared" si="32"/>
        <v>0.60000000000286491</v>
      </c>
      <c r="AG45" s="16">
        <f t="shared" si="33"/>
        <v>0.27999999999792635</v>
      </c>
      <c r="AH45" s="30">
        <f t="shared" si="34"/>
        <v>2.4399999999994177</v>
      </c>
      <c r="AI45" s="16">
        <f t="shared" si="35"/>
        <v>0.20000000000011364</v>
      </c>
      <c r="AJ45" s="30">
        <f t="shared" si="36"/>
        <v>2.919999999997458</v>
      </c>
      <c r="AK45" s="30">
        <f t="shared" si="37"/>
        <v>97.080000000002542</v>
      </c>
      <c r="AL45" s="45">
        <v>1.0344158977497411</v>
      </c>
      <c r="AM45" s="95">
        <f t="shared" si="38"/>
        <v>0.36618322780343693</v>
      </c>
      <c r="AN45" s="95">
        <f t="shared" si="39"/>
        <v>95.992672812117135</v>
      </c>
      <c r="AO45" s="95">
        <f t="shared" si="40"/>
        <v>0.62064953865280814</v>
      </c>
      <c r="AP45" s="95">
        <f t="shared" si="41"/>
        <v>0.28963645136778249</v>
      </c>
      <c r="AQ45" s="95">
        <f t="shared" si="42"/>
        <v>2.5239747905087659</v>
      </c>
      <c r="AR45" s="95">
        <f t="shared" si="43"/>
        <v>0.20688317955006577</v>
      </c>
      <c r="AS45" s="95">
        <f t="shared" si="44"/>
        <v>3.0204944214266143</v>
      </c>
      <c r="AT45" s="95">
        <f t="shared" si="45"/>
        <v>96.979505578573381</v>
      </c>
      <c r="AU45" s="29"/>
      <c r="AV45" s="29"/>
      <c r="AW45" s="29"/>
      <c r="AX45" s="16"/>
      <c r="AY45" s="31"/>
      <c r="AZ45" s="31"/>
      <c r="BA45" s="31"/>
    </row>
    <row r="46" spans="1:53" s="7" customFormat="1" ht="15.6" x14ac:dyDescent="0.3">
      <c r="A46" s="7">
        <v>44</v>
      </c>
      <c r="B46" s="40">
        <v>9</v>
      </c>
      <c r="C46" s="25" t="s">
        <v>96</v>
      </c>
      <c r="D46" s="26" t="s">
        <v>91</v>
      </c>
      <c r="E46" s="27" t="s">
        <v>21</v>
      </c>
      <c r="F46" s="28">
        <v>44.67</v>
      </c>
      <c r="G46" s="28">
        <v>44.949100000000001</v>
      </c>
      <c r="H46" s="28">
        <f t="shared" si="48"/>
        <v>0.27909999999999968</v>
      </c>
      <c r="I46" s="16">
        <f t="shared" si="2"/>
        <v>2.7909999999999968</v>
      </c>
      <c r="J46" s="29">
        <v>18</v>
      </c>
      <c r="K46" s="28">
        <v>44.376800000000003</v>
      </c>
      <c r="L46" s="28">
        <v>44.387</v>
      </c>
      <c r="M46" s="28">
        <f t="shared" si="3"/>
        <v>1.0199999999997544E-2</v>
      </c>
      <c r="N46" s="16">
        <f t="shared" si="4"/>
        <v>4.0799999999990177</v>
      </c>
      <c r="O46" s="70">
        <v>30</v>
      </c>
      <c r="P46" s="28">
        <v>42.768999999999998</v>
      </c>
      <c r="Q46" s="28">
        <v>42.777200000000001</v>
      </c>
      <c r="R46" s="28">
        <f t="shared" si="28"/>
        <v>8.2000000000022055E-3</v>
      </c>
      <c r="S46" s="16">
        <f t="shared" si="6"/>
        <v>3.2800000000008822</v>
      </c>
      <c r="T46" s="29">
        <v>42</v>
      </c>
      <c r="U46" s="29">
        <v>42.529600000000002</v>
      </c>
      <c r="V46" s="29">
        <v>42.536299999999997</v>
      </c>
      <c r="W46" s="28">
        <f t="shared" ref="W46:W56" si="49">V46-U46</f>
        <v>6.6999999999950433E-3</v>
      </c>
      <c r="X46" s="16">
        <f t="shared" si="7"/>
        <v>2.6799999999980173</v>
      </c>
      <c r="Y46" s="29">
        <v>54</v>
      </c>
      <c r="Z46" s="29">
        <v>43.652700000000003</v>
      </c>
      <c r="AA46" s="29">
        <v>43.660699999999999</v>
      </c>
      <c r="AB46" s="28">
        <f t="shared" si="29"/>
        <v>9.9999999999556607E-4</v>
      </c>
      <c r="AC46" s="16">
        <f t="shared" si="0"/>
        <v>0.39999999999822644</v>
      </c>
      <c r="AD46" s="16">
        <f t="shared" si="30"/>
        <v>2.7909999999999968</v>
      </c>
      <c r="AE46" s="30">
        <f t="shared" si="31"/>
        <v>93.129000000000985</v>
      </c>
      <c r="AF46" s="30">
        <f t="shared" si="32"/>
        <v>0.79999999999813554</v>
      </c>
      <c r="AG46" s="16">
        <f t="shared" si="33"/>
        <v>0.60000000000286491</v>
      </c>
      <c r="AH46" s="30">
        <f t="shared" si="34"/>
        <v>2.2799999999997906</v>
      </c>
      <c r="AI46" s="16">
        <f t="shared" si="35"/>
        <v>0.39999999999822644</v>
      </c>
      <c r="AJ46" s="30">
        <f t="shared" si="36"/>
        <v>3.2800000000008822</v>
      </c>
      <c r="AK46" s="30">
        <f t="shared" si="37"/>
        <v>96.719999999999118</v>
      </c>
      <c r="AL46" s="45">
        <v>1.0354070653327836</v>
      </c>
      <c r="AM46" s="95">
        <f t="shared" si="38"/>
        <v>2.8898211193437957</v>
      </c>
      <c r="AN46" s="95">
        <f t="shared" si="39"/>
        <v>92.88571805409947</v>
      </c>
      <c r="AO46" s="95">
        <f t="shared" si="40"/>
        <v>0.82832565226429644</v>
      </c>
      <c r="AP46" s="95">
        <f t="shared" si="41"/>
        <v>0.62124423920263649</v>
      </c>
      <c r="AQ46" s="95">
        <f t="shared" si="42"/>
        <v>2.3607281089585297</v>
      </c>
      <c r="AR46" s="95">
        <f t="shared" si="43"/>
        <v>0.41416282613127708</v>
      </c>
      <c r="AS46" s="95">
        <f t="shared" si="44"/>
        <v>3.3961351742924437</v>
      </c>
      <c r="AT46" s="95">
        <f t="shared" si="45"/>
        <v>96.603864825707561</v>
      </c>
      <c r="AU46" s="31"/>
      <c r="AV46" s="31"/>
      <c r="AW46" s="31"/>
      <c r="AX46" s="31"/>
      <c r="AY46" s="31"/>
      <c r="AZ46" s="31"/>
      <c r="BA46" s="31"/>
    </row>
    <row r="47" spans="1:53" s="7" customFormat="1" ht="15.6" x14ac:dyDescent="0.3">
      <c r="A47" s="7">
        <v>45</v>
      </c>
      <c r="B47" s="40">
        <v>10</v>
      </c>
      <c r="C47" s="25" t="s">
        <v>96</v>
      </c>
      <c r="D47" s="26" t="s">
        <v>92</v>
      </c>
      <c r="E47" s="27" t="s">
        <v>22</v>
      </c>
      <c r="F47" s="28">
        <v>45.7759</v>
      </c>
      <c r="G47" s="28">
        <v>49.443899999999999</v>
      </c>
      <c r="H47" s="28">
        <f t="shared" si="48"/>
        <v>3.6679999999999993</v>
      </c>
      <c r="I47" s="16">
        <f t="shared" si="2"/>
        <v>36.679999999999993</v>
      </c>
      <c r="J47" s="29">
        <v>19</v>
      </c>
      <c r="K47" s="28">
        <v>46.195500000000003</v>
      </c>
      <c r="L47" s="28">
        <v>46.229700000000001</v>
      </c>
      <c r="M47" s="28">
        <f t="shared" si="3"/>
        <v>3.4199999999998454E-2</v>
      </c>
      <c r="N47" s="16">
        <f t="shared" si="4"/>
        <v>13.679999999999382</v>
      </c>
      <c r="O47" s="70">
        <v>31</v>
      </c>
      <c r="P47" s="28">
        <v>45.827399999999997</v>
      </c>
      <c r="Q47" s="28">
        <v>45.854599999999998</v>
      </c>
      <c r="R47" s="28">
        <f t="shared" si="28"/>
        <v>2.7200000000000557E-2</v>
      </c>
      <c r="S47" s="16">
        <f t="shared" si="6"/>
        <v>10.880000000000221</v>
      </c>
      <c r="T47" s="29">
        <v>43</v>
      </c>
      <c r="U47" s="29">
        <v>41.932299999999998</v>
      </c>
      <c r="V47" s="29">
        <v>41.958199999999998</v>
      </c>
      <c r="W47" s="28">
        <f t="shared" si="49"/>
        <v>2.5900000000000034E-2</v>
      </c>
      <c r="X47" s="16">
        <f t="shared" si="7"/>
        <v>10.360000000000015</v>
      </c>
      <c r="Y47" s="29">
        <v>55</v>
      </c>
      <c r="Z47" s="29">
        <v>47.230699999999999</v>
      </c>
      <c r="AA47" s="29">
        <v>47.249600000000001</v>
      </c>
      <c r="AB47" s="28">
        <f t="shared" si="29"/>
        <v>1.1900000000002138E-2</v>
      </c>
      <c r="AC47" s="16">
        <f t="shared" si="0"/>
        <v>4.7600000000008551</v>
      </c>
      <c r="AD47" s="16">
        <f t="shared" si="30"/>
        <v>36.679999999999993</v>
      </c>
      <c r="AE47" s="30">
        <f t="shared" si="31"/>
        <v>49.640000000000619</v>
      </c>
      <c r="AF47" s="30">
        <f t="shared" si="32"/>
        <v>2.7999999999991605</v>
      </c>
      <c r="AG47" s="16">
        <f t="shared" si="33"/>
        <v>0.52000000000020563</v>
      </c>
      <c r="AH47" s="30">
        <f t="shared" si="34"/>
        <v>5.5999999999991603</v>
      </c>
      <c r="AI47" s="16">
        <f t="shared" si="35"/>
        <v>4.7600000000008551</v>
      </c>
      <c r="AJ47" s="30">
        <f t="shared" si="36"/>
        <v>10.880000000000221</v>
      </c>
      <c r="AK47" s="30">
        <f t="shared" si="37"/>
        <v>89.119999999999777</v>
      </c>
      <c r="AL47" s="45">
        <v>1.120770915071533</v>
      </c>
      <c r="AM47" s="95">
        <f t="shared" si="38"/>
        <v>41.109877164823821</v>
      </c>
      <c r="AN47" s="95">
        <f t="shared" si="39"/>
        <v>43.557976716998297</v>
      </c>
      <c r="AO47" s="95">
        <f t="shared" si="40"/>
        <v>3.1381585621993517</v>
      </c>
      <c r="AP47" s="95">
        <f t="shared" si="41"/>
        <v>0.58280087583742768</v>
      </c>
      <c r="AQ47" s="95">
        <f t="shared" si="42"/>
        <v>6.2763171243996441</v>
      </c>
      <c r="AR47" s="95">
        <f t="shared" si="43"/>
        <v>5.3348695557414558</v>
      </c>
      <c r="AS47" s="95">
        <f t="shared" si="44"/>
        <v>12.193987555978527</v>
      </c>
      <c r="AT47" s="95">
        <f t="shared" si="45"/>
        <v>87.806012444021462</v>
      </c>
      <c r="AU47" s="31"/>
      <c r="AV47" s="31"/>
      <c r="AW47" s="31"/>
      <c r="AX47" s="31"/>
      <c r="AY47" s="31"/>
      <c r="AZ47" s="31"/>
      <c r="BA47" s="31"/>
    </row>
    <row r="48" spans="1:53" s="7" customFormat="1" ht="15.6" x14ac:dyDescent="0.3">
      <c r="A48" s="7">
        <v>46</v>
      </c>
      <c r="B48" s="40">
        <v>11</v>
      </c>
      <c r="C48" s="25" t="s">
        <v>96</v>
      </c>
      <c r="D48" s="26" t="s">
        <v>93</v>
      </c>
      <c r="E48" s="27" t="s">
        <v>23</v>
      </c>
      <c r="F48" s="28">
        <v>46.897500000000001</v>
      </c>
      <c r="G48" s="28">
        <v>50.7652</v>
      </c>
      <c r="H48" s="28">
        <f t="shared" si="48"/>
        <v>3.8676999999999992</v>
      </c>
      <c r="I48" s="16">
        <f t="shared" si="2"/>
        <v>38.676999999999992</v>
      </c>
      <c r="J48" s="29">
        <v>20</v>
      </c>
      <c r="K48" s="28">
        <v>43.658200000000001</v>
      </c>
      <c r="L48" s="28">
        <v>43.663899999999998</v>
      </c>
      <c r="M48" s="28">
        <f t="shared" si="3"/>
        <v>5.6999999999973738E-3</v>
      </c>
      <c r="N48" s="16">
        <f t="shared" si="4"/>
        <v>2.2799999999989495</v>
      </c>
      <c r="O48" s="70">
        <v>32</v>
      </c>
      <c r="P48" s="28">
        <v>42.450899999999997</v>
      </c>
      <c r="Q48" s="28">
        <v>42.456000000000003</v>
      </c>
      <c r="R48" s="28">
        <f t="shared" si="28"/>
        <v>5.1000000000058776E-3</v>
      </c>
      <c r="S48" s="16">
        <f t="shared" si="6"/>
        <v>2.040000000002351</v>
      </c>
      <c r="T48" s="29">
        <v>44</v>
      </c>
      <c r="U48" s="29">
        <v>47.012599999999999</v>
      </c>
      <c r="V48" s="29">
        <v>47.016100000000002</v>
      </c>
      <c r="W48" s="28">
        <f t="shared" si="49"/>
        <v>3.5000000000025011E-3</v>
      </c>
      <c r="X48" s="16">
        <f t="shared" si="7"/>
        <v>1.4000000000010004</v>
      </c>
      <c r="Y48" s="29">
        <v>56</v>
      </c>
      <c r="Z48" s="29">
        <v>45.692</v>
      </c>
      <c r="AA48" s="29">
        <v>45.699100000000001</v>
      </c>
      <c r="AB48" s="28">
        <f t="shared" si="29"/>
        <v>1.000000000012163E-4</v>
      </c>
      <c r="AC48" s="16">
        <f t="shared" si="0"/>
        <v>4.0000000000486521E-2</v>
      </c>
      <c r="AD48" s="16">
        <f t="shared" si="30"/>
        <v>38.676999999999992</v>
      </c>
      <c r="AE48" s="30">
        <f t="shared" si="31"/>
        <v>59.043000000001058</v>
      </c>
      <c r="AF48" s="30">
        <f t="shared" si="32"/>
        <v>0.23999999999659849</v>
      </c>
      <c r="AG48" s="16">
        <f t="shared" si="33"/>
        <v>0.6400000000013506</v>
      </c>
      <c r="AH48" s="30">
        <f t="shared" si="34"/>
        <v>1.3600000000005139</v>
      </c>
      <c r="AI48" s="16">
        <f t="shared" si="35"/>
        <v>4.0000000000486521E-2</v>
      </c>
      <c r="AJ48" s="30">
        <f t="shared" si="36"/>
        <v>2.0400000000023506</v>
      </c>
      <c r="AK48" s="30">
        <f t="shared" si="37"/>
        <v>97.959999999997649</v>
      </c>
      <c r="AL48" s="45">
        <v>1.0103745465973146</v>
      </c>
      <c r="AM48" s="95">
        <f t="shared" si="38"/>
        <v>39.078256338744332</v>
      </c>
      <c r="AN48" s="95">
        <f t="shared" si="39"/>
        <v>58.618089695014845</v>
      </c>
      <c r="AO48" s="95">
        <f t="shared" si="40"/>
        <v>0.2424898911799187</v>
      </c>
      <c r="AP48" s="95">
        <f t="shared" si="41"/>
        <v>0.64663970982364594</v>
      </c>
      <c r="AQ48" s="95">
        <f t="shared" si="42"/>
        <v>1.374109383372867</v>
      </c>
      <c r="AR48" s="95">
        <f t="shared" si="43"/>
        <v>4.0414981864384157E-2</v>
      </c>
      <c r="AS48" s="95">
        <f t="shared" si="44"/>
        <v>2.0611640750608973</v>
      </c>
      <c r="AT48" s="95">
        <f t="shared" si="45"/>
        <v>97.938835924939085</v>
      </c>
      <c r="AU48" s="31"/>
      <c r="AV48" s="31"/>
      <c r="AW48" s="31"/>
      <c r="AX48" s="31"/>
      <c r="AY48" s="31"/>
      <c r="AZ48" s="31"/>
      <c r="BA48" s="31"/>
    </row>
    <row r="49" spans="1:53" s="7" customFormat="1" ht="15.6" x14ac:dyDescent="0.3">
      <c r="A49" s="7">
        <v>47</v>
      </c>
      <c r="B49" s="40">
        <v>12</v>
      </c>
      <c r="C49" s="25" t="s">
        <v>96</v>
      </c>
      <c r="D49" s="26" t="s">
        <v>94</v>
      </c>
      <c r="E49" s="27" t="s">
        <v>24</v>
      </c>
      <c r="F49" s="28">
        <v>48.4099</v>
      </c>
      <c r="G49" s="28">
        <v>54.106999999999999</v>
      </c>
      <c r="H49" s="28">
        <f t="shared" si="48"/>
        <v>5.6970999999999989</v>
      </c>
      <c r="I49" s="16">
        <f t="shared" si="2"/>
        <v>56.970999999999989</v>
      </c>
      <c r="J49" s="29">
        <v>21</v>
      </c>
      <c r="K49" s="28">
        <v>41.620899999999999</v>
      </c>
      <c r="L49" s="28">
        <v>41.6417</v>
      </c>
      <c r="M49" s="28">
        <f t="shared" si="3"/>
        <v>2.0800000000001262E-2</v>
      </c>
      <c r="N49" s="16">
        <f t="shared" si="4"/>
        <v>8.3200000000005065</v>
      </c>
      <c r="O49" s="70">
        <v>33</v>
      </c>
      <c r="P49" s="28">
        <v>45.356299999999997</v>
      </c>
      <c r="Q49" s="28">
        <v>45.375500000000002</v>
      </c>
      <c r="R49" s="28">
        <f t="shared" si="28"/>
        <v>1.9200000000004991E-2</v>
      </c>
      <c r="S49" s="16">
        <f t="shared" si="6"/>
        <v>7.6800000000019963</v>
      </c>
      <c r="T49" s="29">
        <v>45</v>
      </c>
      <c r="U49" s="29">
        <v>44.878100000000003</v>
      </c>
      <c r="V49" s="29">
        <v>44.8919</v>
      </c>
      <c r="W49" s="28">
        <f t="shared" si="49"/>
        <v>1.379999999999626E-2</v>
      </c>
      <c r="X49" s="16">
        <f t="shared" si="7"/>
        <v>5.5199999999985039</v>
      </c>
      <c r="Y49" s="29">
        <v>57</v>
      </c>
      <c r="Z49" s="29">
        <v>45.570700000000002</v>
      </c>
      <c r="AA49" s="29">
        <v>45.581400000000002</v>
      </c>
      <c r="AB49" s="28">
        <f t="shared" si="29"/>
        <v>3.6999999999999316E-3</v>
      </c>
      <c r="AC49" s="16">
        <f t="shared" si="0"/>
        <v>1.4799999999999727</v>
      </c>
      <c r="AD49" s="16">
        <f t="shared" si="30"/>
        <v>56.970999999999989</v>
      </c>
      <c r="AE49" s="30">
        <f t="shared" si="31"/>
        <v>34.708999999999506</v>
      </c>
      <c r="AF49" s="30">
        <f t="shared" si="32"/>
        <v>0.63999999999851021</v>
      </c>
      <c r="AG49" s="16">
        <f t="shared" si="33"/>
        <v>2.1600000000034925</v>
      </c>
      <c r="AH49" s="30">
        <f t="shared" si="34"/>
        <v>4.039999999998531</v>
      </c>
      <c r="AI49" s="16">
        <f t="shared" si="35"/>
        <v>1.4799999999999727</v>
      </c>
      <c r="AJ49" s="30">
        <f t="shared" si="36"/>
        <v>7.6800000000019963</v>
      </c>
      <c r="AK49" s="30">
        <f t="shared" si="37"/>
        <v>92.319999999998004</v>
      </c>
      <c r="AL49" s="45">
        <v>1.1321766664910282</v>
      </c>
      <c r="AM49" s="95">
        <f t="shared" si="38"/>
        <v>64.501236866660363</v>
      </c>
      <c r="AN49" s="95">
        <f t="shared" si="39"/>
        <v>26.079053268133706</v>
      </c>
      <c r="AO49" s="95">
        <f t="shared" si="40"/>
        <v>0.72459306655257139</v>
      </c>
      <c r="AP49" s="95">
        <f t="shared" si="41"/>
        <v>2.445501599624575</v>
      </c>
      <c r="AQ49" s="95">
        <f t="shared" si="42"/>
        <v>4.5739937326220907</v>
      </c>
      <c r="AR49" s="95">
        <f t="shared" si="43"/>
        <v>1.6756214664066909</v>
      </c>
      <c r="AS49" s="95">
        <f t="shared" si="44"/>
        <v>8.6951167986533573</v>
      </c>
      <c r="AT49" s="95">
        <f t="shared" si="45"/>
        <v>91.304883201346641</v>
      </c>
      <c r="AU49" s="31"/>
      <c r="AV49" s="31"/>
      <c r="AW49" s="31"/>
      <c r="AX49" s="31"/>
      <c r="AY49" s="31"/>
      <c r="AZ49" s="31"/>
      <c r="BA49" s="31"/>
    </row>
    <row r="50" spans="1:53" s="7" customFormat="1" ht="15.6" x14ac:dyDescent="0.3">
      <c r="A50" s="7">
        <v>48</v>
      </c>
      <c r="B50" s="40">
        <v>13</v>
      </c>
      <c r="C50" s="25" t="s">
        <v>96</v>
      </c>
      <c r="D50" s="26" t="s">
        <v>95</v>
      </c>
      <c r="E50" s="27" t="s">
        <v>25</v>
      </c>
      <c r="F50" s="28">
        <v>41.449399999999997</v>
      </c>
      <c r="G50" s="28">
        <v>47.144799999999996</v>
      </c>
      <c r="H50" s="28">
        <f t="shared" si="48"/>
        <v>5.6953999999999994</v>
      </c>
      <c r="I50" s="16">
        <f t="shared" si="2"/>
        <v>56.953999999999994</v>
      </c>
      <c r="J50" s="29">
        <v>22</v>
      </c>
      <c r="K50" s="28">
        <v>41.296100000000003</v>
      </c>
      <c r="L50" s="28">
        <v>41.301600000000001</v>
      </c>
      <c r="M50" s="28">
        <f t="shared" si="3"/>
        <v>5.49999999999784E-3</v>
      </c>
      <c r="N50" s="16">
        <f t="shared" si="4"/>
        <v>2.199999999999136</v>
      </c>
      <c r="O50" s="70">
        <v>34</v>
      </c>
      <c r="P50" s="28">
        <v>43.161099999999998</v>
      </c>
      <c r="Q50" s="28">
        <v>43.1661</v>
      </c>
      <c r="R50" s="28">
        <f t="shared" si="28"/>
        <v>5.000000000002558E-3</v>
      </c>
      <c r="S50" s="16">
        <f t="shared" si="6"/>
        <v>2.0000000000010232</v>
      </c>
      <c r="T50" s="29">
        <v>46</v>
      </c>
      <c r="U50" s="29">
        <v>43.290900000000001</v>
      </c>
      <c r="V50" s="29">
        <v>43.295000000000002</v>
      </c>
      <c r="W50" s="28">
        <f t="shared" si="49"/>
        <v>4.1000000000011028E-3</v>
      </c>
      <c r="X50" s="16">
        <f t="shared" si="7"/>
        <v>1.6400000000004411</v>
      </c>
      <c r="Y50" s="29">
        <v>58</v>
      </c>
      <c r="Z50" s="29">
        <v>41.9786</v>
      </c>
      <c r="AA50" s="29">
        <v>41.985900000000001</v>
      </c>
      <c r="AB50" s="28">
        <f t="shared" si="29"/>
        <v>3.0000000000075019E-4</v>
      </c>
      <c r="AC50" s="16">
        <f t="shared" si="0"/>
        <v>0.12000000000030006</v>
      </c>
      <c r="AD50" s="16">
        <f t="shared" si="30"/>
        <v>56.953999999999994</v>
      </c>
      <c r="AE50" s="30">
        <f t="shared" si="31"/>
        <v>40.846000000000871</v>
      </c>
      <c r="AF50" s="30">
        <f t="shared" si="32"/>
        <v>0.1999999999981128</v>
      </c>
      <c r="AG50" s="16">
        <f t="shared" si="33"/>
        <v>0.36000000000058208</v>
      </c>
      <c r="AH50" s="30">
        <f t="shared" si="34"/>
        <v>1.520000000000141</v>
      </c>
      <c r="AI50" s="16">
        <f t="shared" si="35"/>
        <v>0.12000000000030006</v>
      </c>
      <c r="AJ50" s="30">
        <f t="shared" si="36"/>
        <v>2.0000000000010232</v>
      </c>
      <c r="AK50" s="30">
        <f t="shared" si="37"/>
        <v>97.999999999998977</v>
      </c>
      <c r="AL50" s="45">
        <v>1.0239647902376463</v>
      </c>
      <c r="AM50" s="95">
        <f t="shared" si="38"/>
        <v>58.3188906631949</v>
      </c>
      <c r="AN50" s="95">
        <f t="shared" si="39"/>
        <v>39.428386798283164</v>
      </c>
      <c r="AO50" s="95">
        <f t="shared" si="40"/>
        <v>0.20479295804559683</v>
      </c>
      <c r="AP50" s="95">
        <f t="shared" si="41"/>
        <v>0.36862732448614871</v>
      </c>
      <c r="AQ50" s="95">
        <f t="shared" si="42"/>
        <v>1.5564264811613668</v>
      </c>
      <c r="AR50" s="95">
        <f t="shared" si="43"/>
        <v>0.12287577482882481</v>
      </c>
      <c r="AS50" s="95">
        <f t="shared" si="44"/>
        <v>2.0479295804763402</v>
      </c>
      <c r="AT50" s="95">
        <f t="shared" si="45"/>
        <v>97.952070419523665</v>
      </c>
      <c r="AU50" s="31"/>
      <c r="AV50" s="31"/>
      <c r="AW50" s="31"/>
      <c r="AX50" s="31"/>
      <c r="AY50" s="31"/>
      <c r="AZ50" s="31"/>
      <c r="BA50" s="31"/>
    </row>
    <row r="51" spans="1:53" s="41" customFormat="1" ht="15.6" x14ac:dyDescent="0.3">
      <c r="A51" s="41">
        <v>49</v>
      </c>
      <c r="B51" s="42">
        <v>1</v>
      </c>
      <c r="C51" s="43" t="s">
        <v>107</v>
      </c>
      <c r="D51" s="44" t="s">
        <v>97</v>
      </c>
      <c r="E51" s="85" t="s">
        <v>26</v>
      </c>
      <c r="F51" s="86">
        <v>45.864600000000003</v>
      </c>
      <c r="G51" s="86">
        <v>45.893599999999999</v>
      </c>
      <c r="H51" s="86">
        <f t="shared" si="48"/>
        <v>2.8999999999996362E-2</v>
      </c>
      <c r="I51" s="87">
        <f t="shared" si="2"/>
        <v>0.28999999999996362</v>
      </c>
      <c r="J51" s="88">
        <v>23</v>
      </c>
      <c r="K51" s="86">
        <v>47.284799999999997</v>
      </c>
      <c r="L51" s="86">
        <v>47.450899999999997</v>
      </c>
      <c r="M51" s="86">
        <f t="shared" si="3"/>
        <v>0.16610000000000014</v>
      </c>
      <c r="N51" s="87">
        <f t="shared" si="4"/>
        <v>66.440000000000055</v>
      </c>
      <c r="O51" s="89">
        <v>35</v>
      </c>
      <c r="P51" s="86">
        <v>45.244199999999999</v>
      </c>
      <c r="Q51" s="86">
        <v>45.302999999999997</v>
      </c>
      <c r="R51" s="86">
        <f t="shared" si="28"/>
        <v>5.8799999999997965E-2</v>
      </c>
      <c r="S51" s="87">
        <f t="shared" si="6"/>
        <v>23.519999999999186</v>
      </c>
      <c r="T51" s="88">
        <v>47</v>
      </c>
      <c r="U51" s="88">
        <v>45.063699999999997</v>
      </c>
      <c r="V51" s="88">
        <v>45.113599999999998</v>
      </c>
      <c r="W51" s="86">
        <f t="shared" si="49"/>
        <v>4.9900000000000944E-2</v>
      </c>
      <c r="X51" s="87">
        <f t="shared" si="7"/>
        <v>19.960000000000377</v>
      </c>
      <c r="Y51" s="88">
        <v>59</v>
      </c>
      <c r="Z51" s="88">
        <v>45.972999999999999</v>
      </c>
      <c r="AA51" s="88">
        <v>46.011699999999998</v>
      </c>
      <c r="AB51" s="86">
        <f t="shared" si="29"/>
        <v>3.1699999999998625E-2</v>
      </c>
      <c r="AC51" s="87">
        <f t="shared" si="0"/>
        <v>12.679999999999451</v>
      </c>
      <c r="AD51" s="87">
        <f t="shared" si="30"/>
        <v>0.28999999999996362</v>
      </c>
      <c r="AE51" s="90">
        <f t="shared" si="31"/>
        <v>33.269999999999982</v>
      </c>
      <c r="AF51" s="90">
        <f t="shared" si="32"/>
        <v>42.920000000000869</v>
      </c>
      <c r="AG51" s="87">
        <f t="shared" si="33"/>
        <v>3.5599999999988086</v>
      </c>
      <c r="AH51" s="90">
        <f t="shared" si="34"/>
        <v>7.2800000000009266</v>
      </c>
      <c r="AI51" s="87">
        <f t="shared" si="35"/>
        <v>12.679999999999451</v>
      </c>
      <c r="AJ51" s="90">
        <f t="shared" si="36"/>
        <v>23.519999999999186</v>
      </c>
      <c r="AK51" s="90">
        <f t="shared" si="37"/>
        <v>76.480000000000814</v>
      </c>
      <c r="AL51" s="91">
        <v>1.1331049978897147</v>
      </c>
      <c r="AM51" s="95">
        <f t="shared" si="38"/>
        <v>0.32860044938797606</v>
      </c>
      <c r="AN51" s="95">
        <f t="shared" si="39"/>
        <v>24.387903490819312</v>
      </c>
      <c r="AO51" s="95">
        <f t="shared" si="40"/>
        <v>48.632866509427544</v>
      </c>
      <c r="AP51" s="95">
        <f t="shared" si="41"/>
        <v>4.0338537924860347</v>
      </c>
      <c r="AQ51" s="95">
        <f t="shared" si="42"/>
        <v>8.2490043846381731</v>
      </c>
      <c r="AR51" s="95">
        <f t="shared" si="43"/>
        <v>14.367771373240961</v>
      </c>
      <c r="AS51" s="95">
        <f t="shared" si="44"/>
        <v>26.650629550365167</v>
      </c>
      <c r="AT51" s="95">
        <f t="shared" si="45"/>
        <v>73.349370449634833</v>
      </c>
      <c r="AU51" s="92"/>
      <c r="AV51" s="92"/>
      <c r="AW51" s="92"/>
      <c r="AX51" s="92"/>
      <c r="AY51" s="92"/>
      <c r="AZ51" s="92"/>
      <c r="BA51" s="92"/>
    </row>
    <row r="52" spans="1:53" s="41" customFormat="1" ht="15.6" x14ac:dyDescent="0.3">
      <c r="A52" s="41">
        <v>50</v>
      </c>
      <c r="B52" s="42">
        <v>2</v>
      </c>
      <c r="C52" s="43" t="s">
        <v>107</v>
      </c>
      <c r="D52" s="44" t="s">
        <v>98</v>
      </c>
      <c r="E52" s="85" t="s">
        <v>27</v>
      </c>
      <c r="F52" s="86">
        <v>43.475999999999999</v>
      </c>
      <c r="G52" s="86">
        <v>43.954300000000003</v>
      </c>
      <c r="H52" s="86">
        <f t="shared" si="48"/>
        <v>0.47830000000000439</v>
      </c>
      <c r="I52" s="87">
        <f t="shared" si="2"/>
        <v>4.7830000000000439</v>
      </c>
      <c r="J52" s="88">
        <v>24</v>
      </c>
      <c r="K52" s="86">
        <v>42.7605</v>
      </c>
      <c r="L52" s="86">
        <v>42.926600000000001</v>
      </c>
      <c r="M52" s="86">
        <f t="shared" si="3"/>
        <v>0.16610000000000014</v>
      </c>
      <c r="N52" s="87">
        <f t="shared" si="4"/>
        <v>66.440000000000055</v>
      </c>
      <c r="O52" s="89">
        <v>36</v>
      </c>
      <c r="P52" s="86">
        <v>45.410299999999999</v>
      </c>
      <c r="Q52" s="86">
        <v>45.451500000000003</v>
      </c>
      <c r="R52" s="86">
        <f t="shared" si="28"/>
        <v>4.1200000000003456E-2</v>
      </c>
      <c r="S52" s="87">
        <f t="shared" si="6"/>
        <v>16.480000000001382</v>
      </c>
      <c r="T52" s="88">
        <v>48</v>
      </c>
      <c r="U52" s="88">
        <v>45.474699999999999</v>
      </c>
      <c r="V52" s="88">
        <v>45.503399999999999</v>
      </c>
      <c r="W52" s="86">
        <f t="shared" si="49"/>
        <v>2.8700000000000614E-2</v>
      </c>
      <c r="X52" s="87">
        <f t="shared" si="7"/>
        <v>11.480000000000246</v>
      </c>
      <c r="Y52" s="88">
        <v>60</v>
      </c>
      <c r="Z52" s="88">
        <v>46.077599999999997</v>
      </c>
      <c r="AA52" s="88">
        <v>46.096699999999998</v>
      </c>
      <c r="AB52" s="86">
        <f t="shared" si="29"/>
        <v>1.2100000000001672E-2</v>
      </c>
      <c r="AC52" s="87">
        <f t="shared" si="0"/>
        <v>4.8400000000006687</v>
      </c>
      <c r="AD52" s="87">
        <f t="shared" si="30"/>
        <v>4.7830000000000439</v>
      </c>
      <c r="AE52" s="90">
        <f t="shared" si="31"/>
        <v>28.776999999999902</v>
      </c>
      <c r="AF52" s="90">
        <f t="shared" si="32"/>
        <v>49.959999999998672</v>
      </c>
      <c r="AG52" s="87">
        <f t="shared" si="33"/>
        <v>5.0000000000011369</v>
      </c>
      <c r="AH52" s="90">
        <f t="shared" si="34"/>
        <v>6.6399999999995769</v>
      </c>
      <c r="AI52" s="87">
        <f t="shared" si="35"/>
        <v>4.8400000000006687</v>
      </c>
      <c r="AJ52" s="90">
        <f t="shared" si="36"/>
        <v>16.480000000001382</v>
      </c>
      <c r="AK52" s="90">
        <f t="shared" si="37"/>
        <v>83.519999999998618</v>
      </c>
      <c r="AL52" s="91">
        <v>1.2271566361920829</v>
      </c>
      <c r="AM52" s="95">
        <f t="shared" si="38"/>
        <v>5.8694901909067863</v>
      </c>
      <c r="AN52" s="95">
        <f t="shared" si="39"/>
        <v>12.598222900491152</v>
      </c>
      <c r="AO52" s="95">
        <f t="shared" si="40"/>
        <v>61.308745544154831</v>
      </c>
      <c r="AP52" s="95">
        <f t="shared" si="41"/>
        <v>6.13578318096181</v>
      </c>
      <c r="AQ52" s="95">
        <f t="shared" si="42"/>
        <v>8.1483200643149107</v>
      </c>
      <c r="AR52" s="95">
        <f t="shared" si="43"/>
        <v>5.9394381191705019</v>
      </c>
      <c r="AS52" s="95">
        <f t="shared" si="44"/>
        <v>20.223541364447222</v>
      </c>
      <c r="AT52" s="95">
        <f t="shared" si="45"/>
        <v>79.776458635552771</v>
      </c>
      <c r="AU52" s="92"/>
      <c r="AV52" s="92"/>
      <c r="AW52" s="92"/>
      <c r="AX52" s="92"/>
      <c r="AY52" s="92"/>
      <c r="AZ52" s="92"/>
      <c r="BA52" s="92"/>
    </row>
    <row r="53" spans="1:53" s="41" customFormat="1" ht="15.6" x14ac:dyDescent="0.3">
      <c r="A53" s="41">
        <v>51</v>
      </c>
      <c r="B53" s="42">
        <v>4</v>
      </c>
      <c r="C53" s="43" t="s">
        <v>107</v>
      </c>
      <c r="D53" s="44" t="s">
        <v>99</v>
      </c>
      <c r="E53" s="85" t="s">
        <v>16</v>
      </c>
      <c r="F53" s="86">
        <v>28.1751</v>
      </c>
      <c r="G53" s="86">
        <v>28.203700000000001</v>
      </c>
      <c r="H53" s="86">
        <f>G53-F53</f>
        <v>2.8600000000000847E-2</v>
      </c>
      <c r="I53" s="87">
        <f t="shared" si="2"/>
        <v>0.28600000000000847</v>
      </c>
      <c r="J53" s="88">
        <v>13</v>
      </c>
      <c r="K53" s="86">
        <v>47.904699999999998</v>
      </c>
      <c r="L53" s="86">
        <v>48.060600000000001</v>
      </c>
      <c r="M53" s="86">
        <f t="shared" si="3"/>
        <v>0.15590000000000259</v>
      </c>
      <c r="N53" s="87">
        <f t="shared" si="4"/>
        <v>62.36000000000103</v>
      </c>
      <c r="O53" s="89">
        <v>25</v>
      </c>
      <c r="P53" s="86">
        <v>45.182499999999997</v>
      </c>
      <c r="Q53" s="86">
        <v>45.243000000000002</v>
      </c>
      <c r="R53" s="86">
        <f t="shared" si="28"/>
        <v>6.0500000000004661E-2</v>
      </c>
      <c r="S53" s="87">
        <f t="shared" si="6"/>
        <v>24.200000000001861</v>
      </c>
      <c r="T53" s="88">
        <v>37</v>
      </c>
      <c r="U53" s="88">
        <v>43.008699999999997</v>
      </c>
      <c r="V53" s="88">
        <v>43.060699999999997</v>
      </c>
      <c r="W53" s="86">
        <f t="shared" si="49"/>
        <v>5.1999999999999602E-2</v>
      </c>
      <c r="X53" s="87">
        <f t="shared" si="7"/>
        <v>20.799999999999841</v>
      </c>
      <c r="Y53" s="88">
        <v>49</v>
      </c>
      <c r="Z53" s="88">
        <v>44.658799999999999</v>
      </c>
      <c r="AA53" s="88">
        <v>44.695399999999999</v>
      </c>
      <c r="AB53" s="86">
        <f t="shared" si="29"/>
        <v>2.9599999999999967E-2</v>
      </c>
      <c r="AC53" s="87">
        <f t="shared" si="0"/>
        <v>11.839999999999986</v>
      </c>
      <c r="AD53" s="87">
        <f t="shared" si="30"/>
        <v>0.28600000000000847</v>
      </c>
      <c r="AE53" s="90">
        <f t="shared" si="31"/>
        <v>37.353999999998962</v>
      </c>
      <c r="AF53" s="90">
        <f t="shared" si="32"/>
        <v>38.159999999999172</v>
      </c>
      <c r="AG53" s="87">
        <f t="shared" si="33"/>
        <v>3.4000000000020201</v>
      </c>
      <c r="AH53" s="90">
        <f t="shared" si="34"/>
        <v>8.9599999999998552</v>
      </c>
      <c r="AI53" s="87">
        <f t="shared" si="35"/>
        <v>11.839999999999986</v>
      </c>
      <c r="AJ53" s="90">
        <f t="shared" si="36"/>
        <v>24.200000000001861</v>
      </c>
      <c r="AK53" s="90">
        <f t="shared" si="37"/>
        <v>75.799999999998136</v>
      </c>
      <c r="AL53" s="91">
        <v>1.166700505983477</v>
      </c>
      <c r="AM53" s="95">
        <f t="shared" si="38"/>
        <v>0.33367634471128427</v>
      </c>
      <c r="AN53" s="95">
        <f t="shared" si="39"/>
        <v>26.91088010215789</v>
      </c>
      <c r="AO53" s="95">
        <f t="shared" si="40"/>
        <v>44.521291308328514</v>
      </c>
      <c r="AP53" s="95">
        <f t="shared" si="41"/>
        <v>3.9667817203461784</v>
      </c>
      <c r="AQ53" s="95">
        <f t="shared" si="42"/>
        <v>10.453636533611785</v>
      </c>
      <c r="AR53" s="95">
        <f t="shared" si="43"/>
        <v>13.81373399084435</v>
      </c>
      <c r="AS53" s="95">
        <f t="shared" si="44"/>
        <v>28.234152244802313</v>
      </c>
      <c r="AT53" s="95">
        <f t="shared" si="45"/>
        <v>71.765847755197683</v>
      </c>
      <c r="AU53" s="92"/>
      <c r="AV53" s="92"/>
      <c r="AW53" s="92"/>
      <c r="AX53" s="92"/>
      <c r="AY53" s="92"/>
      <c r="AZ53" s="92"/>
      <c r="BA53" s="92"/>
    </row>
    <row r="54" spans="1:53" s="41" customFormat="1" ht="15.6" x14ac:dyDescent="0.3">
      <c r="A54" s="41">
        <v>52</v>
      </c>
      <c r="B54" s="42">
        <v>6</v>
      </c>
      <c r="C54" s="43" t="s">
        <v>107</v>
      </c>
      <c r="D54" s="44" t="s">
        <v>100</v>
      </c>
      <c r="E54" s="85" t="s">
        <v>17</v>
      </c>
      <c r="F54" s="86">
        <v>38.951599999999999</v>
      </c>
      <c r="G54" s="86">
        <v>39.042099999999998</v>
      </c>
      <c r="H54" s="86">
        <f t="shared" ref="H54:H61" si="50">G54-F54</f>
        <v>9.0499999999998693E-2</v>
      </c>
      <c r="I54" s="87">
        <f t="shared" si="2"/>
        <v>0.90499999999998693</v>
      </c>
      <c r="J54" s="88">
        <v>14</v>
      </c>
      <c r="K54" s="86">
        <v>34.133699999999997</v>
      </c>
      <c r="L54" s="86">
        <v>34.288800000000002</v>
      </c>
      <c r="M54" s="86">
        <f t="shared" si="3"/>
        <v>0.15510000000000446</v>
      </c>
      <c r="N54" s="87">
        <f t="shared" si="4"/>
        <v>62.040000000001783</v>
      </c>
      <c r="O54" s="89">
        <v>26</v>
      </c>
      <c r="P54" s="86">
        <v>45.2926</v>
      </c>
      <c r="Q54" s="86">
        <v>45.346400000000003</v>
      </c>
      <c r="R54" s="86">
        <f t="shared" si="28"/>
        <v>5.3800000000002512E-2</v>
      </c>
      <c r="S54" s="87">
        <f t="shared" si="6"/>
        <v>21.520000000001005</v>
      </c>
      <c r="T54" s="88">
        <v>38</v>
      </c>
      <c r="U54" s="88">
        <v>42.654000000000003</v>
      </c>
      <c r="V54" s="88">
        <v>42.698999999999998</v>
      </c>
      <c r="W54" s="86">
        <f t="shared" si="49"/>
        <v>4.49999999999946E-2</v>
      </c>
      <c r="X54" s="87">
        <f t="shared" si="7"/>
        <v>17.99999999999784</v>
      </c>
      <c r="Y54" s="88">
        <v>50</v>
      </c>
      <c r="Z54" s="88">
        <v>47.71</v>
      </c>
      <c r="AA54" s="88">
        <v>47.741500000000002</v>
      </c>
      <c r="AB54" s="86">
        <f t="shared" si="29"/>
        <v>2.4500000000001194E-2</v>
      </c>
      <c r="AC54" s="87">
        <f t="shared" si="0"/>
        <v>9.8000000000004768</v>
      </c>
      <c r="AD54" s="87">
        <f t="shared" si="30"/>
        <v>0.90499999999998693</v>
      </c>
      <c r="AE54" s="90">
        <f t="shared" si="31"/>
        <v>37.05499999999823</v>
      </c>
      <c r="AF54" s="90">
        <f t="shared" si="32"/>
        <v>40.520000000000778</v>
      </c>
      <c r="AG54" s="87">
        <f t="shared" si="33"/>
        <v>3.520000000003165</v>
      </c>
      <c r="AH54" s="90">
        <f t="shared" si="34"/>
        <v>8.1999999999973632</v>
      </c>
      <c r="AI54" s="87">
        <f t="shared" si="35"/>
        <v>9.8000000000004768</v>
      </c>
      <c r="AJ54" s="90">
        <f t="shared" si="36"/>
        <v>21.520000000001005</v>
      </c>
      <c r="AK54" s="90">
        <f t="shared" si="37"/>
        <v>78.479999999998995</v>
      </c>
      <c r="AL54" s="91">
        <v>1.2006099517954008</v>
      </c>
      <c r="AM54" s="95">
        <f t="shared" si="38"/>
        <v>1.086552006374822</v>
      </c>
      <c r="AN54" s="95">
        <f t="shared" si="39"/>
        <v>24.427606584236372</v>
      </c>
      <c r="AO54" s="95">
        <f t="shared" si="40"/>
        <v>48.648715246750569</v>
      </c>
      <c r="AP54" s="95">
        <f t="shared" si="41"/>
        <v>4.2261470303236104</v>
      </c>
      <c r="AQ54" s="95">
        <f t="shared" si="42"/>
        <v>9.8450016047191209</v>
      </c>
      <c r="AR54" s="95">
        <f t="shared" si="43"/>
        <v>11.765977527595499</v>
      </c>
      <c r="AS54" s="95">
        <f t="shared" si="44"/>
        <v>25.837126162638231</v>
      </c>
      <c r="AT54" s="95">
        <f t="shared" si="45"/>
        <v>74.162873837361758</v>
      </c>
      <c r="AU54" s="88"/>
      <c r="AV54" s="88"/>
      <c r="AW54" s="88"/>
      <c r="AX54" s="87"/>
      <c r="AY54" s="92"/>
      <c r="AZ54" s="92"/>
      <c r="BA54" s="92"/>
    </row>
    <row r="55" spans="1:53" s="41" customFormat="1" ht="15.6" x14ac:dyDescent="0.3">
      <c r="A55" s="41">
        <v>53</v>
      </c>
      <c r="B55" s="42">
        <v>9</v>
      </c>
      <c r="C55" s="43" t="s">
        <v>107</v>
      </c>
      <c r="D55" s="44" t="s">
        <v>101</v>
      </c>
      <c r="E55" s="85" t="s">
        <v>18</v>
      </c>
      <c r="F55" s="86">
        <v>45.944699999999997</v>
      </c>
      <c r="G55" s="86">
        <v>46.622500000000002</v>
      </c>
      <c r="H55" s="86">
        <f t="shared" si="50"/>
        <v>0.67780000000000484</v>
      </c>
      <c r="I55" s="87">
        <f t="shared" si="2"/>
        <v>6.7780000000000484</v>
      </c>
      <c r="J55" s="88">
        <v>15</v>
      </c>
      <c r="K55" s="86">
        <v>42.7087</v>
      </c>
      <c r="L55" s="86">
        <v>42.816200000000002</v>
      </c>
      <c r="M55" s="86">
        <f t="shared" si="3"/>
        <v>0.10750000000000171</v>
      </c>
      <c r="N55" s="87">
        <f t="shared" si="4"/>
        <v>43.000000000000682</v>
      </c>
      <c r="O55" s="89">
        <v>27</v>
      </c>
      <c r="P55" s="86">
        <v>49.170900000000003</v>
      </c>
      <c r="Q55" s="86">
        <v>49.215000000000003</v>
      </c>
      <c r="R55" s="86">
        <f t="shared" si="28"/>
        <v>4.410000000000025E-2</v>
      </c>
      <c r="S55" s="87">
        <f t="shared" si="6"/>
        <v>17.640000000000104</v>
      </c>
      <c r="T55" s="88">
        <v>39</v>
      </c>
      <c r="U55" s="88">
        <v>44.049700000000001</v>
      </c>
      <c r="V55" s="88">
        <v>44.0824</v>
      </c>
      <c r="W55" s="86">
        <f t="shared" si="49"/>
        <v>3.2699999999998397E-2</v>
      </c>
      <c r="X55" s="87">
        <f t="shared" si="7"/>
        <v>13.079999999999361</v>
      </c>
      <c r="Y55" s="88">
        <v>51</v>
      </c>
      <c r="Z55" s="88">
        <v>47.335700000000003</v>
      </c>
      <c r="AA55" s="88">
        <v>47.353299999999997</v>
      </c>
      <c r="AB55" s="86">
        <f t="shared" si="29"/>
        <v>1.059999999999451E-2</v>
      </c>
      <c r="AC55" s="87">
        <f t="shared" si="0"/>
        <v>4.2399999999978037</v>
      </c>
      <c r="AD55" s="87">
        <f t="shared" si="30"/>
        <v>6.7780000000000484</v>
      </c>
      <c r="AE55" s="90">
        <f t="shared" si="31"/>
        <v>50.221999999999269</v>
      </c>
      <c r="AF55" s="90">
        <f t="shared" si="32"/>
        <v>25.360000000000579</v>
      </c>
      <c r="AG55" s="87">
        <f t="shared" si="33"/>
        <v>4.560000000000743</v>
      </c>
      <c r="AH55" s="90">
        <f t="shared" si="34"/>
        <v>8.8400000000015559</v>
      </c>
      <c r="AI55" s="87">
        <f t="shared" si="35"/>
        <v>4.2399999999978037</v>
      </c>
      <c r="AJ55" s="90">
        <f t="shared" si="36"/>
        <v>17.640000000000104</v>
      </c>
      <c r="AK55" s="90">
        <f t="shared" si="37"/>
        <v>82.3599999999999</v>
      </c>
      <c r="AL55" s="91">
        <v>1.1960710445558931</v>
      </c>
      <c r="AM55" s="95">
        <f t="shared" si="38"/>
        <v>8.106969539999902</v>
      </c>
      <c r="AN55" s="95">
        <f t="shared" si="39"/>
        <v>40.461975544095878</v>
      </c>
      <c r="AO55" s="95">
        <f t="shared" si="40"/>
        <v>30.332361689938139</v>
      </c>
      <c r="AP55" s="95">
        <f t="shared" si="41"/>
        <v>5.4540839631757612</v>
      </c>
      <c r="AQ55" s="95">
        <f t="shared" si="42"/>
        <v>10.573268033875955</v>
      </c>
      <c r="AR55" s="95">
        <f t="shared" si="43"/>
        <v>5.0713412289143598</v>
      </c>
      <c r="AS55" s="95">
        <f t="shared" si="44"/>
        <v>21.098693225966077</v>
      </c>
      <c r="AT55" s="95">
        <f t="shared" si="45"/>
        <v>78.901306774033912</v>
      </c>
      <c r="AU55" s="88"/>
      <c r="AV55" s="88"/>
      <c r="AW55" s="88"/>
      <c r="AX55" s="87"/>
      <c r="AY55" s="92"/>
      <c r="AZ55" s="92"/>
      <c r="BA55" s="92"/>
    </row>
    <row r="56" spans="1:53" s="41" customFormat="1" ht="15.6" x14ac:dyDescent="0.3">
      <c r="A56" s="41">
        <v>54</v>
      </c>
      <c r="B56" s="42">
        <v>10</v>
      </c>
      <c r="C56" s="43" t="s">
        <v>107</v>
      </c>
      <c r="D56" s="44" t="s">
        <v>102</v>
      </c>
      <c r="E56" s="85" t="s">
        <v>19</v>
      </c>
      <c r="F56" s="86">
        <v>46.613100000000003</v>
      </c>
      <c r="G56" s="86">
        <v>48.271299999999997</v>
      </c>
      <c r="H56" s="86">
        <f t="shared" si="50"/>
        <v>1.6581999999999937</v>
      </c>
      <c r="I56" s="87">
        <f t="shared" si="2"/>
        <v>16.581999999999937</v>
      </c>
      <c r="J56" s="88">
        <v>16</v>
      </c>
      <c r="K56" s="86">
        <v>44.831600000000002</v>
      </c>
      <c r="L56" s="86">
        <v>44.875500000000002</v>
      </c>
      <c r="M56" s="86">
        <f t="shared" si="3"/>
        <v>4.3900000000000716E-2</v>
      </c>
      <c r="N56" s="87">
        <f t="shared" si="4"/>
        <v>17.560000000000286</v>
      </c>
      <c r="O56" s="89">
        <v>28</v>
      </c>
      <c r="P56" s="86">
        <v>45.578400000000002</v>
      </c>
      <c r="Q56" s="86">
        <v>45.596899999999998</v>
      </c>
      <c r="R56" s="86">
        <f t="shared" si="28"/>
        <v>1.8499999999995964E-2</v>
      </c>
      <c r="S56" s="87">
        <f t="shared" si="6"/>
        <v>7.3999999999983856</v>
      </c>
      <c r="T56" s="88">
        <v>40</v>
      </c>
      <c r="U56" s="88">
        <v>44.713000000000001</v>
      </c>
      <c r="V56" s="88">
        <v>44.729100000000003</v>
      </c>
      <c r="W56" s="86">
        <f t="shared" si="49"/>
        <v>1.6100000000001558E-2</v>
      </c>
      <c r="X56" s="87">
        <f t="shared" si="7"/>
        <v>6.440000000000623</v>
      </c>
      <c r="Y56" s="88">
        <v>52</v>
      </c>
      <c r="Z56" s="88">
        <v>45.7988</v>
      </c>
      <c r="AA56" s="88">
        <v>45.810099999999998</v>
      </c>
      <c r="AB56" s="86">
        <f t="shared" si="29"/>
        <v>4.2999999999985333E-3</v>
      </c>
      <c r="AC56" s="87">
        <f t="shared" si="0"/>
        <v>1.7199999999994133</v>
      </c>
      <c r="AD56" s="87">
        <f t="shared" si="30"/>
        <v>16.581999999999937</v>
      </c>
      <c r="AE56" s="90">
        <f t="shared" si="31"/>
        <v>65.857999999999777</v>
      </c>
      <c r="AF56" s="90">
        <f t="shared" si="32"/>
        <v>10.160000000001901</v>
      </c>
      <c r="AG56" s="87">
        <f t="shared" si="33"/>
        <v>0.95999999999776264</v>
      </c>
      <c r="AH56" s="90">
        <f t="shared" si="34"/>
        <v>4.7200000000012095</v>
      </c>
      <c r="AI56" s="87">
        <f t="shared" si="35"/>
        <v>1.7199999999994133</v>
      </c>
      <c r="AJ56" s="90">
        <f t="shared" si="36"/>
        <v>7.3999999999983856</v>
      </c>
      <c r="AK56" s="90">
        <f t="shared" si="37"/>
        <v>92.600000000001614</v>
      </c>
      <c r="AL56" s="91">
        <v>1.0635207410275165</v>
      </c>
      <c r="AM56" s="95">
        <f t="shared" si="38"/>
        <v>17.635300927718212</v>
      </c>
      <c r="AN56" s="95">
        <f t="shared" si="39"/>
        <v>63.689274859838299</v>
      </c>
      <c r="AO56" s="95">
        <f t="shared" si="40"/>
        <v>10.80537072884159</v>
      </c>
      <c r="AP56" s="95">
        <f t="shared" si="41"/>
        <v>1.0209799113840363</v>
      </c>
      <c r="AQ56" s="95">
        <f t="shared" si="42"/>
        <v>5.0198178976511638</v>
      </c>
      <c r="AR56" s="95">
        <f t="shared" si="43"/>
        <v>1.8292556745667043</v>
      </c>
      <c r="AS56" s="95">
        <f t="shared" si="44"/>
        <v>7.8700534836019047</v>
      </c>
      <c r="AT56" s="95">
        <f t="shared" si="45"/>
        <v>92.129946516398107</v>
      </c>
      <c r="AU56" s="88"/>
      <c r="AV56" s="88"/>
      <c r="AW56" s="88"/>
      <c r="AX56" s="87"/>
      <c r="AY56" s="92"/>
      <c r="AZ56" s="92"/>
      <c r="BA56" s="92"/>
    </row>
    <row r="57" spans="1:53" s="41" customFormat="1" ht="15.6" x14ac:dyDescent="0.3">
      <c r="A57" s="41">
        <v>55</v>
      </c>
      <c r="B57" s="42">
        <v>11</v>
      </c>
      <c r="C57" s="43" t="s">
        <v>107</v>
      </c>
      <c r="D57" s="44" t="s">
        <v>103</v>
      </c>
      <c r="E57" s="85" t="s">
        <v>20</v>
      </c>
      <c r="F57" s="86">
        <v>42.4544</v>
      </c>
      <c r="G57" s="86">
        <v>42.598300000000002</v>
      </c>
      <c r="H57" s="86">
        <f t="shared" si="50"/>
        <v>0.14390000000000214</v>
      </c>
      <c r="I57" s="87">
        <f t="shared" si="2"/>
        <v>1.4390000000000214</v>
      </c>
      <c r="J57" s="88">
        <v>17</v>
      </c>
      <c r="K57" s="86">
        <v>42.737200000000001</v>
      </c>
      <c r="L57" s="86">
        <v>42.861199999999997</v>
      </c>
      <c r="M57" s="86">
        <f t="shared" si="3"/>
        <v>0.12399999999999523</v>
      </c>
      <c r="N57" s="87">
        <f t="shared" si="4"/>
        <v>49.599999999998097</v>
      </c>
      <c r="O57" s="89">
        <v>29</v>
      </c>
      <c r="P57" s="86">
        <v>43.601999999999997</v>
      </c>
      <c r="Q57" s="86">
        <v>43.658999999999999</v>
      </c>
      <c r="R57" s="86">
        <f t="shared" si="28"/>
        <v>5.700000000000216E-2</v>
      </c>
      <c r="S57" s="87">
        <f t="shared" si="6"/>
        <v>22.800000000000868</v>
      </c>
      <c r="T57" s="88">
        <v>41</v>
      </c>
      <c r="U57" s="88">
        <v>45.390999999999998</v>
      </c>
      <c r="V57" s="88">
        <v>45.433100000000003</v>
      </c>
      <c r="W57" s="88">
        <f>V57-U57</f>
        <v>4.2100000000004911E-2</v>
      </c>
      <c r="X57" s="87">
        <f t="shared" si="7"/>
        <v>16.840000000001965</v>
      </c>
      <c r="Y57" s="88">
        <v>53</v>
      </c>
      <c r="Z57" s="88">
        <v>44.3322</v>
      </c>
      <c r="AA57" s="88">
        <v>44.357399999999998</v>
      </c>
      <c r="AB57" s="86">
        <f t="shared" si="29"/>
        <v>1.8199999999998114E-2</v>
      </c>
      <c r="AC57" s="87">
        <f t="shared" si="0"/>
        <v>7.2799999999992453</v>
      </c>
      <c r="AD57" s="87">
        <f t="shared" si="30"/>
        <v>1.4390000000000214</v>
      </c>
      <c r="AE57" s="90">
        <f t="shared" si="31"/>
        <v>48.961000000001874</v>
      </c>
      <c r="AF57" s="90">
        <f t="shared" si="32"/>
        <v>26.79999999999723</v>
      </c>
      <c r="AG57" s="87">
        <f t="shared" si="33"/>
        <v>5.9599999999989031</v>
      </c>
      <c r="AH57" s="90">
        <f t="shared" si="34"/>
        <v>9.5600000000027201</v>
      </c>
      <c r="AI57" s="87">
        <f t="shared" si="35"/>
        <v>7.2799999999992453</v>
      </c>
      <c r="AJ57" s="90">
        <f t="shared" si="36"/>
        <v>22.800000000000868</v>
      </c>
      <c r="AK57" s="90">
        <f t="shared" si="37"/>
        <v>77.199999999999122</v>
      </c>
      <c r="AL57" s="91">
        <v>1.3214167496720277</v>
      </c>
      <c r="AM57" s="95">
        <f t="shared" si="38"/>
        <v>1.9015187027780762</v>
      </c>
      <c r="AN57" s="95">
        <f t="shared" si="39"/>
        <v>32.556210513491862</v>
      </c>
      <c r="AO57" s="95">
        <f t="shared" si="40"/>
        <v>35.413968891206679</v>
      </c>
      <c r="AP57" s="95">
        <f t="shared" si="41"/>
        <v>7.8756438280438354</v>
      </c>
      <c r="AQ57" s="95">
        <f t="shared" si="42"/>
        <v>12.632744126868179</v>
      </c>
      <c r="AR57" s="95">
        <f t="shared" si="43"/>
        <v>9.6199139376113649</v>
      </c>
      <c r="AS57" s="95">
        <f t="shared" si="44"/>
        <v>30.128301892523378</v>
      </c>
      <c r="AT57" s="95">
        <f t="shared" si="45"/>
        <v>69.871698107476618</v>
      </c>
      <c r="AU57" s="88"/>
      <c r="AV57" s="88"/>
      <c r="AW57" s="88"/>
      <c r="AX57" s="87"/>
      <c r="AY57" s="92"/>
      <c r="AZ57" s="92"/>
      <c r="BA57" s="92"/>
    </row>
    <row r="58" spans="1:53" s="41" customFormat="1" ht="15.6" x14ac:dyDescent="0.3">
      <c r="A58" s="41">
        <v>56</v>
      </c>
      <c r="B58" s="42">
        <v>12</v>
      </c>
      <c r="C58" s="43" t="s">
        <v>107</v>
      </c>
      <c r="D58" s="44" t="s">
        <v>104</v>
      </c>
      <c r="E58" s="85" t="s">
        <v>21</v>
      </c>
      <c r="F58" s="86">
        <v>44.949100000000001</v>
      </c>
      <c r="G58" s="86">
        <v>44.9803</v>
      </c>
      <c r="H58" s="86">
        <f t="shared" si="50"/>
        <v>3.119999999999834E-2</v>
      </c>
      <c r="I58" s="87">
        <f t="shared" si="2"/>
        <v>0.3119999999999834</v>
      </c>
      <c r="J58" s="88">
        <v>18</v>
      </c>
      <c r="K58" s="86">
        <v>44.387</v>
      </c>
      <c r="L58" s="86">
        <v>44.579599999999999</v>
      </c>
      <c r="M58" s="86">
        <f t="shared" si="3"/>
        <v>0.19259999999999877</v>
      </c>
      <c r="N58" s="87">
        <f t="shared" si="4"/>
        <v>77.039999999999509</v>
      </c>
      <c r="O58" s="89">
        <v>30</v>
      </c>
      <c r="P58" s="86">
        <v>42.777200000000001</v>
      </c>
      <c r="Q58" s="86">
        <v>42.901699999999998</v>
      </c>
      <c r="R58" s="86">
        <f t="shared" si="28"/>
        <v>0.12449999999999761</v>
      </c>
      <c r="S58" s="87">
        <f t="shared" si="6"/>
        <v>49.799999999999045</v>
      </c>
      <c r="T58" s="88">
        <v>42</v>
      </c>
      <c r="U58" s="88">
        <v>42.536299999999997</v>
      </c>
      <c r="V58" s="88">
        <v>42.6096</v>
      </c>
      <c r="W58" s="86">
        <f>V58-U58</f>
        <v>7.3300000000003251E-2</v>
      </c>
      <c r="X58" s="87">
        <f t="shared" si="7"/>
        <v>29.320000000001304</v>
      </c>
      <c r="Y58" s="88">
        <v>54</v>
      </c>
      <c r="Z58" s="88">
        <v>43.660699999999999</v>
      </c>
      <c r="AA58" s="88">
        <v>43.696800000000003</v>
      </c>
      <c r="AB58" s="86">
        <f t="shared" si="29"/>
        <v>2.9100000000004685E-2</v>
      </c>
      <c r="AC58" s="87">
        <f t="shared" si="0"/>
        <v>11.640000000001873</v>
      </c>
      <c r="AD58" s="87">
        <f t="shared" si="30"/>
        <v>0.3119999999999834</v>
      </c>
      <c r="AE58" s="90">
        <f t="shared" si="31"/>
        <v>22.648000000000494</v>
      </c>
      <c r="AF58" s="90">
        <f t="shared" si="32"/>
        <v>27.240000000000464</v>
      </c>
      <c r="AG58" s="87">
        <f t="shared" si="33"/>
        <v>20.479999999997741</v>
      </c>
      <c r="AH58" s="90">
        <f t="shared" si="34"/>
        <v>17.679999999999431</v>
      </c>
      <c r="AI58" s="87">
        <f t="shared" si="35"/>
        <v>11.640000000001873</v>
      </c>
      <c r="AJ58" s="90">
        <f t="shared" si="36"/>
        <v>49.799999999999045</v>
      </c>
      <c r="AK58" s="90">
        <f t="shared" si="37"/>
        <v>50.200000000000941</v>
      </c>
      <c r="AL58" s="91">
        <v>1.29</v>
      </c>
      <c r="AM58" s="95">
        <f t="shared" si="38"/>
        <v>0.40247999999997858</v>
      </c>
      <c r="AN58" s="95">
        <f t="shared" si="39"/>
        <v>0.2159200000006507</v>
      </c>
      <c r="AO58" s="95">
        <f t="shared" si="40"/>
        <v>35.139600000000598</v>
      </c>
      <c r="AP58" s="95">
        <f t="shared" si="41"/>
        <v>26.419199999997087</v>
      </c>
      <c r="AQ58" s="95">
        <f t="shared" si="42"/>
        <v>22.807199999999266</v>
      </c>
      <c r="AR58" s="95">
        <f t="shared" si="43"/>
        <v>15.015600000002417</v>
      </c>
      <c r="AS58" s="95">
        <f t="shared" si="44"/>
        <v>64.241999999998768</v>
      </c>
      <c r="AT58" s="95">
        <f t="shared" si="45"/>
        <v>35.758000000001225</v>
      </c>
      <c r="AU58" s="92"/>
      <c r="AV58" s="92"/>
      <c r="AW58" s="92"/>
      <c r="AX58" s="92"/>
      <c r="AY58" s="92"/>
      <c r="AZ58" s="92"/>
      <c r="BA58" s="92"/>
    </row>
    <row r="59" spans="1:53" s="41" customFormat="1" ht="15.6" x14ac:dyDescent="0.3">
      <c r="A59" s="41">
        <v>57</v>
      </c>
      <c r="B59" s="42">
        <v>13</v>
      </c>
      <c r="C59" s="43" t="s">
        <v>107</v>
      </c>
      <c r="D59" s="44" t="s">
        <v>105</v>
      </c>
      <c r="E59" s="85" t="s">
        <v>22</v>
      </c>
      <c r="F59" s="86">
        <v>49.443899999999999</v>
      </c>
      <c r="G59" s="86">
        <v>49.704999999999998</v>
      </c>
      <c r="H59" s="86">
        <f t="shared" si="50"/>
        <v>0.261099999999999</v>
      </c>
      <c r="I59" s="87">
        <f t="shared" si="2"/>
        <v>2.61099999999999</v>
      </c>
      <c r="J59" s="88">
        <v>19</v>
      </c>
      <c r="K59" s="86">
        <v>46.229700000000001</v>
      </c>
      <c r="L59" s="86">
        <v>46.413600000000002</v>
      </c>
      <c r="M59" s="86">
        <f t="shared" si="3"/>
        <v>0.18390000000000128</v>
      </c>
      <c r="N59" s="87">
        <f t="shared" si="4"/>
        <v>73.560000000000514</v>
      </c>
      <c r="O59" s="89">
        <v>31</v>
      </c>
      <c r="P59" s="86">
        <v>45.854599999999998</v>
      </c>
      <c r="Q59" s="86">
        <v>45.960299999999997</v>
      </c>
      <c r="R59" s="86">
        <f t="shared" si="28"/>
        <v>0.10569999999999879</v>
      </c>
      <c r="S59" s="87">
        <f t="shared" si="6"/>
        <v>42.279999999999518</v>
      </c>
      <c r="T59" s="88">
        <v>43</v>
      </c>
      <c r="U59" s="88">
        <v>41.958199999999998</v>
      </c>
      <c r="V59" s="88">
        <v>42.013599999999997</v>
      </c>
      <c r="W59" s="86">
        <f>V59-U59</f>
        <v>5.5399999999998784E-2</v>
      </c>
      <c r="X59" s="87">
        <f t="shared" si="7"/>
        <v>22.159999999999513</v>
      </c>
      <c r="Y59" s="88">
        <v>55</v>
      </c>
      <c r="Z59" s="88">
        <v>47.249600000000001</v>
      </c>
      <c r="AA59" s="88">
        <v>47.277700000000003</v>
      </c>
      <c r="AB59" s="86">
        <f t="shared" si="29"/>
        <v>2.1100000000002013E-2</v>
      </c>
      <c r="AC59" s="87">
        <f t="shared" si="0"/>
        <v>8.4400000000008042</v>
      </c>
      <c r="AD59" s="87">
        <f t="shared" si="30"/>
        <v>2.61099999999999</v>
      </c>
      <c r="AE59" s="90">
        <f t="shared" si="31"/>
        <v>23.828999999999496</v>
      </c>
      <c r="AF59" s="90">
        <f t="shared" si="32"/>
        <v>31.280000000000996</v>
      </c>
      <c r="AG59" s="87">
        <f t="shared" si="33"/>
        <v>20.120000000000005</v>
      </c>
      <c r="AH59" s="90">
        <f t="shared" si="34"/>
        <v>13.719999999998709</v>
      </c>
      <c r="AI59" s="87">
        <f t="shared" si="35"/>
        <v>8.4400000000008042</v>
      </c>
      <c r="AJ59" s="90">
        <f t="shared" si="36"/>
        <v>42.279999999999518</v>
      </c>
      <c r="AK59" s="90">
        <f t="shared" si="37"/>
        <v>57.720000000000482</v>
      </c>
      <c r="AL59" s="91">
        <v>1.2495530539478399</v>
      </c>
      <c r="AM59" s="95">
        <f t="shared" si="38"/>
        <v>3.2625830238577973</v>
      </c>
      <c r="AN59" s="95">
        <f t="shared" si="39"/>
        <v>4.820294327738452</v>
      </c>
      <c r="AO59" s="95">
        <f t="shared" si="40"/>
        <v>39.086019527489675</v>
      </c>
      <c r="AP59" s="95">
        <f t="shared" si="41"/>
        <v>25.141007445430546</v>
      </c>
      <c r="AQ59" s="95">
        <f t="shared" si="42"/>
        <v>17.14386790016275</v>
      </c>
      <c r="AR59" s="95">
        <f t="shared" si="43"/>
        <v>10.546227775320773</v>
      </c>
      <c r="AS59" s="95">
        <f t="shared" si="44"/>
        <v>52.831103120914065</v>
      </c>
      <c r="AT59" s="95">
        <f t="shared" si="45"/>
        <v>47.168896879085921</v>
      </c>
      <c r="AU59" s="92"/>
      <c r="AV59" s="92"/>
      <c r="AW59" s="92"/>
      <c r="AX59" s="92"/>
      <c r="AY59" s="92"/>
      <c r="AZ59" s="92"/>
      <c r="BA59" s="92"/>
    </row>
    <row r="60" spans="1:53" s="41" customFormat="1" ht="15.6" x14ac:dyDescent="0.3">
      <c r="A60" s="41">
        <v>58</v>
      </c>
      <c r="B60" s="42">
        <v>14</v>
      </c>
      <c r="C60" s="43" t="s">
        <v>107</v>
      </c>
      <c r="D60" s="44" t="s">
        <v>106</v>
      </c>
      <c r="E60" s="85" t="s">
        <v>23</v>
      </c>
      <c r="F60" s="86">
        <v>50.7652</v>
      </c>
      <c r="G60" s="86">
        <v>52.473999999999997</v>
      </c>
      <c r="H60" s="86">
        <f t="shared" si="50"/>
        <v>1.7087999999999965</v>
      </c>
      <c r="I60" s="87">
        <f t="shared" si="2"/>
        <v>17.087999999999965</v>
      </c>
      <c r="J60" s="88">
        <v>20</v>
      </c>
      <c r="K60" s="86">
        <v>43.663899999999998</v>
      </c>
      <c r="L60" s="86">
        <v>43.720100000000002</v>
      </c>
      <c r="M60" s="86">
        <f t="shared" si="3"/>
        <v>5.6200000000004025E-2</v>
      </c>
      <c r="N60" s="87">
        <f t="shared" si="4"/>
        <v>22.480000000001606</v>
      </c>
      <c r="O60" s="89">
        <v>32</v>
      </c>
      <c r="P60" s="86">
        <v>42.456000000000003</v>
      </c>
      <c r="Q60" s="86">
        <v>42.494100000000003</v>
      </c>
      <c r="R60" s="86">
        <f t="shared" si="28"/>
        <v>3.8100000000000023E-2</v>
      </c>
      <c r="S60" s="87">
        <f t="shared" si="6"/>
        <v>15.240000000000009</v>
      </c>
      <c r="T60" s="88">
        <v>44</v>
      </c>
      <c r="U60" s="88">
        <v>47.016100000000002</v>
      </c>
      <c r="V60" s="88">
        <v>47.043500000000002</v>
      </c>
      <c r="W60" s="86">
        <f>V60-U60</f>
        <v>2.7400000000000091E-2</v>
      </c>
      <c r="X60" s="87">
        <f t="shared" si="7"/>
        <v>10.960000000000036</v>
      </c>
      <c r="Y60" s="88">
        <v>56</v>
      </c>
      <c r="Z60" s="88">
        <v>45.699100000000001</v>
      </c>
      <c r="AA60" s="88">
        <v>45.7164</v>
      </c>
      <c r="AB60" s="86">
        <f t="shared" si="29"/>
        <v>1.0299999999998762E-2</v>
      </c>
      <c r="AC60" s="87">
        <f t="shared" si="0"/>
        <v>4.1199999999995045</v>
      </c>
      <c r="AD60" s="87">
        <f t="shared" si="30"/>
        <v>17.087999999999965</v>
      </c>
      <c r="AE60" s="90">
        <f t="shared" si="31"/>
        <v>60.431999999998425</v>
      </c>
      <c r="AF60" s="90">
        <f t="shared" si="32"/>
        <v>7.2400000000015972</v>
      </c>
      <c r="AG60" s="87">
        <f t="shared" si="33"/>
        <v>4.2799999999999727</v>
      </c>
      <c r="AH60" s="90">
        <f t="shared" si="34"/>
        <v>6.8400000000005319</v>
      </c>
      <c r="AI60" s="87">
        <f t="shared" si="35"/>
        <v>4.1199999999995045</v>
      </c>
      <c r="AJ60" s="90">
        <f t="shared" si="36"/>
        <v>15.240000000000009</v>
      </c>
      <c r="AK60" s="90">
        <f t="shared" si="37"/>
        <v>84.759999999999991</v>
      </c>
      <c r="AL60" s="91">
        <v>1.0884808109777548</v>
      </c>
      <c r="AM60" s="95">
        <f t="shared" si="38"/>
        <v>18.599960097987836</v>
      </c>
      <c r="AN60" s="95">
        <f t="shared" si="39"/>
        <v>56.930991271230489</v>
      </c>
      <c r="AO60" s="95">
        <f t="shared" si="40"/>
        <v>7.8806010714806831</v>
      </c>
      <c r="AP60" s="95">
        <f t="shared" si="41"/>
        <v>4.6586978709847608</v>
      </c>
      <c r="AQ60" s="95">
        <f t="shared" si="42"/>
        <v>7.4452087470884223</v>
      </c>
      <c r="AR60" s="95">
        <f t="shared" si="43"/>
        <v>4.4845409412278103</v>
      </c>
      <c r="AS60" s="95">
        <f t="shared" si="44"/>
        <v>16.588447559300992</v>
      </c>
      <c r="AT60" s="95">
        <f t="shared" si="45"/>
        <v>83.411552440699012</v>
      </c>
      <c r="AU60" s="92"/>
      <c r="AV60" s="92"/>
      <c r="AW60" s="92"/>
      <c r="AX60" s="92"/>
      <c r="AY60" s="92"/>
      <c r="AZ60" s="92"/>
      <c r="BA60" s="92"/>
    </row>
    <row r="61" spans="1:53" s="41" customFormat="1" ht="15.6" x14ac:dyDescent="0.3">
      <c r="A61" s="41">
        <v>59</v>
      </c>
      <c r="B61" s="42">
        <v>15</v>
      </c>
      <c r="C61" s="43" t="s">
        <v>107</v>
      </c>
      <c r="D61" s="44" t="s">
        <v>88</v>
      </c>
      <c r="E61" s="85" t="s">
        <v>24</v>
      </c>
      <c r="F61" s="86">
        <v>54.106999999999999</v>
      </c>
      <c r="G61" s="86">
        <v>54.369700000000002</v>
      </c>
      <c r="H61" s="86">
        <f t="shared" si="50"/>
        <v>0.26270000000000238</v>
      </c>
      <c r="I61" s="87">
        <f t="shared" si="2"/>
        <v>2.6270000000000238</v>
      </c>
      <c r="J61" s="88">
        <v>21</v>
      </c>
      <c r="K61" s="86">
        <v>41.6417</v>
      </c>
      <c r="L61" s="86">
        <v>41.661799999999999</v>
      </c>
      <c r="M61" s="86">
        <f t="shared" si="3"/>
        <v>2.0099999999999341E-2</v>
      </c>
      <c r="N61" s="87">
        <f t="shared" si="4"/>
        <v>8.0399999999997362</v>
      </c>
      <c r="O61" s="89">
        <v>33</v>
      </c>
      <c r="P61" s="86">
        <v>45.375500000000002</v>
      </c>
      <c r="Q61" s="86">
        <v>45.394599999999997</v>
      </c>
      <c r="R61" s="86">
        <f t="shared" si="28"/>
        <v>1.9099999999994566E-2</v>
      </c>
      <c r="S61" s="87">
        <f t="shared" si="6"/>
        <v>7.6399999999978263</v>
      </c>
      <c r="T61" s="88">
        <v>45</v>
      </c>
      <c r="U61" s="88">
        <v>44.8919</v>
      </c>
      <c r="V61" s="88">
        <v>44.908799999999999</v>
      </c>
      <c r="W61" s="86">
        <f>V61-U61</f>
        <v>1.6899999999999693E-2</v>
      </c>
      <c r="X61" s="87">
        <f t="shared" si="7"/>
        <v>6.7599999999998772</v>
      </c>
      <c r="Y61" s="88">
        <v>57</v>
      </c>
      <c r="Z61" s="88">
        <v>45.581400000000002</v>
      </c>
      <c r="AA61" s="88">
        <v>45.596899999999998</v>
      </c>
      <c r="AB61" s="86">
        <f t="shared" si="29"/>
        <v>8.4999999999958512E-3</v>
      </c>
      <c r="AC61" s="87">
        <f t="shared" si="0"/>
        <v>3.3999999999983403</v>
      </c>
      <c r="AD61" s="87">
        <f t="shared" si="30"/>
        <v>2.6270000000000238</v>
      </c>
      <c r="AE61" s="90">
        <f t="shared" si="31"/>
        <v>89.33300000000024</v>
      </c>
      <c r="AF61" s="90">
        <f t="shared" si="32"/>
        <v>0.40000000000190994</v>
      </c>
      <c r="AG61" s="87">
        <f t="shared" si="33"/>
        <v>0.87999999999794909</v>
      </c>
      <c r="AH61" s="90">
        <f t="shared" si="34"/>
        <v>3.3600000000015369</v>
      </c>
      <c r="AI61" s="87">
        <f t="shared" si="35"/>
        <v>3.3999999999983403</v>
      </c>
      <c r="AJ61" s="90">
        <f t="shared" si="36"/>
        <v>7.6399999999978263</v>
      </c>
      <c r="AK61" s="90">
        <f t="shared" si="37"/>
        <v>92.360000000002174</v>
      </c>
      <c r="AL61" s="91">
        <v>1.033555140287703</v>
      </c>
      <c r="AM61" s="95">
        <f t="shared" si="38"/>
        <v>2.7151493535358204</v>
      </c>
      <c r="AN61" s="95">
        <f t="shared" si="39"/>
        <v>88.975067318551325</v>
      </c>
      <c r="AO61" s="95">
        <f t="shared" si="40"/>
        <v>0.41342205611705524</v>
      </c>
      <c r="AP61" s="95">
        <f t="shared" si="41"/>
        <v>0.90952852345105895</v>
      </c>
      <c r="AQ61" s="95">
        <f t="shared" si="42"/>
        <v>3.4727452713682707</v>
      </c>
      <c r="AR61" s="95">
        <f t="shared" si="43"/>
        <v>3.5140874769764747</v>
      </c>
      <c r="AS61" s="95">
        <f t="shared" si="44"/>
        <v>7.8963612717958043</v>
      </c>
      <c r="AT61" s="95">
        <f t="shared" si="45"/>
        <v>92.103638728204203</v>
      </c>
      <c r="AU61" s="92"/>
      <c r="AV61" s="92"/>
      <c r="AW61" s="92"/>
      <c r="AX61" s="92"/>
      <c r="AY61" s="92"/>
      <c r="AZ61" s="92"/>
      <c r="BA61" s="92"/>
    </row>
    <row r="62" spans="1:53" s="5" customFormat="1" ht="14.4" x14ac:dyDescent="0.3">
      <c r="B62" s="77"/>
      <c r="E62" s="77"/>
      <c r="F62" s="78"/>
      <c r="G62" s="78"/>
      <c r="H62" s="78"/>
      <c r="I62" s="10"/>
      <c r="J62" s="79"/>
      <c r="K62" s="78"/>
      <c r="L62" s="78"/>
      <c r="M62" s="78"/>
      <c r="N62" s="10"/>
      <c r="O62" s="80"/>
      <c r="P62" s="78"/>
      <c r="Q62" s="78"/>
      <c r="R62" s="78"/>
      <c r="S62" s="10"/>
      <c r="T62" s="79"/>
      <c r="U62" s="79"/>
      <c r="V62" s="79"/>
      <c r="W62" s="78"/>
      <c r="X62" s="10"/>
      <c r="Y62" s="79"/>
      <c r="Z62" s="79"/>
      <c r="AA62" s="79"/>
      <c r="AB62" s="78"/>
      <c r="AC62" s="10"/>
      <c r="AD62" s="10"/>
      <c r="AE62" s="81"/>
      <c r="AF62" s="81"/>
      <c r="AG62" s="10"/>
      <c r="AH62" s="81"/>
      <c r="AI62" s="10"/>
      <c r="AJ62" s="81"/>
      <c r="AK62" s="81"/>
      <c r="AL62" s="82"/>
      <c r="AM62" s="10"/>
      <c r="AN62" s="10"/>
      <c r="AO62" s="10"/>
      <c r="AP62" s="10"/>
      <c r="AQ62" s="10"/>
      <c r="AR62" s="10"/>
      <c r="AS62" s="10"/>
      <c r="AT62" s="10"/>
      <c r="AU62" s="83"/>
      <c r="AV62" s="83"/>
      <c r="AW62" s="83"/>
      <c r="AX62" s="83"/>
      <c r="AY62" s="83"/>
      <c r="AZ62" s="83"/>
      <c r="BA62" s="83"/>
    </row>
    <row r="63" spans="1:53" s="5" customFormat="1" ht="14.4" x14ac:dyDescent="0.3">
      <c r="B63" s="77"/>
      <c r="E63" s="77"/>
      <c r="F63" s="78"/>
      <c r="G63" s="78"/>
      <c r="H63" s="78"/>
      <c r="I63" s="10"/>
      <c r="J63" s="79"/>
      <c r="K63" s="78"/>
      <c r="L63" s="78"/>
      <c r="M63" s="78"/>
      <c r="N63" s="10"/>
      <c r="O63" s="80"/>
      <c r="P63" s="78"/>
      <c r="Q63" s="78"/>
      <c r="R63" s="78"/>
      <c r="S63" s="10"/>
      <c r="T63" s="79"/>
      <c r="U63" s="79"/>
      <c r="V63" s="79"/>
      <c r="W63" s="78"/>
      <c r="X63" s="10"/>
      <c r="Y63" s="79"/>
      <c r="Z63" s="79"/>
      <c r="AA63" s="79"/>
      <c r="AB63" s="78"/>
      <c r="AC63" s="10"/>
      <c r="AD63" s="10"/>
      <c r="AE63" s="81"/>
      <c r="AF63" s="81"/>
      <c r="AG63" s="10"/>
      <c r="AH63" s="81"/>
      <c r="AI63" s="10"/>
      <c r="AJ63" s="81"/>
      <c r="AK63" s="81"/>
      <c r="AL63" s="82"/>
      <c r="AM63" s="10"/>
      <c r="AN63" s="10"/>
      <c r="AO63" s="10"/>
      <c r="AP63" s="10"/>
      <c r="AQ63" s="10"/>
      <c r="AR63" s="10"/>
      <c r="AS63" s="10"/>
      <c r="AT63" s="10"/>
      <c r="AU63" s="83"/>
      <c r="AV63" s="83"/>
      <c r="AW63" s="83"/>
      <c r="AX63" s="83"/>
      <c r="AY63" s="83"/>
      <c r="AZ63" s="83"/>
      <c r="BA63" s="83"/>
    </row>
    <row r="64" spans="1:53" s="5" customFormat="1" ht="14.4" x14ac:dyDescent="0.3">
      <c r="B64" s="77"/>
      <c r="E64" s="77"/>
      <c r="F64" s="78"/>
      <c r="G64" s="78"/>
      <c r="H64" s="78"/>
      <c r="I64" s="10"/>
      <c r="J64" s="79"/>
      <c r="K64" s="78"/>
      <c r="L64" s="78"/>
      <c r="M64" s="78"/>
      <c r="N64" s="10"/>
      <c r="O64" s="80"/>
      <c r="P64" s="78"/>
      <c r="Q64" s="78"/>
      <c r="R64" s="78"/>
      <c r="S64" s="10"/>
      <c r="T64" s="79"/>
      <c r="U64" s="79"/>
      <c r="V64" s="79"/>
      <c r="W64" s="78"/>
      <c r="X64" s="10"/>
      <c r="Y64" s="79"/>
      <c r="Z64" s="79"/>
      <c r="AA64" s="79"/>
      <c r="AB64" s="78"/>
      <c r="AC64" s="10"/>
      <c r="AD64" s="10"/>
      <c r="AE64" s="81"/>
      <c r="AF64" s="81"/>
      <c r="AG64" s="10"/>
      <c r="AH64" s="81"/>
      <c r="AI64" s="10"/>
      <c r="AJ64" s="81"/>
      <c r="AK64" s="81"/>
      <c r="AL64" s="82"/>
      <c r="AM64" s="10"/>
      <c r="AN64" s="10"/>
      <c r="AO64" s="10"/>
      <c r="AP64" s="10"/>
      <c r="AQ64" s="10"/>
      <c r="AR64" s="10"/>
      <c r="AS64" s="10"/>
      <c r="AT64" s="10"/>
      <c r="AU64" s="83"/>
      <c r="AV64" s="83"/>
      <c r="AW64" s="83"/>
      <c r="AX64" s="83"/>
      <c r="AY64" s="83"/>
      <c r="AZ64" s="83"/>
      <c r="BA64" s="83"/>
    </row>
    <row r="65" spans="2:38" s="5" customFormat="1" x14ac:dyDescent="0.25">
      <c r="B65" s="77"/>
      <c r="O65" s="69"/>
      <c r="AL65" s="84"/>
    </row>
    <row r="66" spans="2:38" s="5" customFormat="1" x14ac:dyDescent="0.25">
      <c r="B66" s="77"/>
      <c r="O66" s="69"/>
      <c r="AL66" s="84"/>
    </row>
    <row r="67" spans="2:38" s="5" customFormat="1" x14ac:dyDescent="0.25">
      <c r="B67" s="77"/>
      <c r="O67" s="69"/>
      <c r="AL67" s="84"/>
    </row>
    <row r="68" spans="2:38" s="5" customFormat="1" x14ac:dyDescent="0.25">
      <c r="B68" s="77"/>
      <c r="O68" s="69"/>
      <c r="AL68" s="84"/>
    </row>
    <row r="69" spans="2:38" s="5" customFormat="1" x14ac:dyDescent="0.25">
      <c r="B69" s="77"/>
      <c r="O69" s="69"/>
      <c r="AL69" s="84"/>
    </row>
    <row r="70" spans="2:38" s="5" customFormat="1" x14ac:dyDescent="0.25">
      <c r="B70" s="77"/>
      <c r="O70" s="69"/>
      <c r="AL70" s="84"/>
    </row>
    <row r="71" spans="2:38" s="5" customFormat="1" x14ac:dyDescent="0.25">
      <c r="B71" s="77"/>
      <c r="O71" s="69"/>
      <c r="AL71" s="84"/>
    </row>
    <row r="72" spans="2:38" s="5" customFormat="1" x14ac:dyDescent="0.25">
      <c r="B72" s="77"/>
      <c r="O72" s="69"/>
      <c r="AL72" s="84"/>
    </row>
    <row r="73" spans="2:38" s="5" customFormat="1" x14ac:dyDescent="0.25">
      <c r="B73" s="77"/>
      <c r="O73" s="69"/>
      <c r="AL73" s="84"/>
    </row>
    <row r="74" spans="2:38" s="5" customFormat="1" x14ac:dyDescent="0.25">
      <c r="B74" s="77"/>
      <c r="O74" s="69"/>
      <c r="AL74" s="84"/>
    </row>
    <row r="75" spans="2:38" s="5" customFormat="1" x14ac:dyDescent="0.25">
      <c r="B75" s="77"/>
      <c r="O75" s="69"/>
      <c r="AL75" s="84"/>
    </row>
  </sheetData>
  <phoneticPr fontId="6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topLeftCell="K8" workbookViewId="0">
      <selection activeCell="U13" sqref="U13"/>
    </sheetView>
  </sheetViews>
  <sheetFormatPr defaultColWidth="9.21875" defaultRowHeight="13.2" x14ac:dyDescent="0.25"/>
  <cols>
    <col min="1" max="1" width="9.21875" style="1"/>
    <col min="2" max="2" width="6.109375" style="2" customWidth="1"/>
    <col min="3" max="3" width="22.44140625" style="1" customWidth="1"/>
    <col min="4" max="4" width="12.5546875" style="1" customWidth="1"/>
    <col min="5" max="5" width="6.44140625" style="56" customWidth="1"/>
    <col min="6" max="6" width="6" style="56" customWidth="1"/>
    <col min="7" max="7" width="8.44140625" style="56" customWidth="1"/>
    <col min="8" max="8" width="5.88671875" style="56" customWidth="1"/>
    <col min="9" max="9" width="6.109375" style="56" customWidth="1"/>
    <col min="10" max="10" width="5.44140625" style="76" customWidth="1"/>
    <col min="11" max="11" width="4.77734375" style="56" customWidth="1"/>
    <col min="12" max="12" width="5.88671875" style="56" customWidth="1"/>
    <col min="13" max="13" width="6" style="56" customWidth="1"/>
    <col min="14" max="14" width="8.44140625" style="56" customWidth="1"/>
    <col min="15" max="15" width="5.88671875" style="56" customWidth="1"/>
    <col min="16" max="16" width="6.109375" style="56" customWidth="1"/>
    <col min="17" max="17" width="5.44140625" style="76" customWidth="1"/>
    <col min="18" max="18" width="5.44140625" style="57" customWidth="1"/>
    <col min="19" max="19" width="4.77734375" style="56" customWidth="1"/>
    <col min="20" max="20" width="5.44140625" style="58" customWidth="1"/>
    <col min="21" max="21" width="5.109375" style="56" customWidth="1"/>
    <col min="22" max="16384" width="9.21875" style="56"/>
  </cols>
  <sheetData>
    <row r="1" spans="1:33" s="50" customFormat="1" ht="14.4" x14ac:dyDescent="0.3">
      <c r="A1" s="1"/>
      <c r="B1" s="2"/>
      <c r="C1" s="5"/>
      <c r="D1" s="5"/>
      <c r="E1" s="49" t="s">
        <v>108</v>
      </c>
      <c r="F1" s="50" t="s">
        <v>109</v>
      </c>
      <c r="G1" s="50" t="s">
        <v>110</v>
      </c>
      <c r="H1" s="50" t="s">
        <v>111</v>
      </c>
      <c r="I1" s="50" t="s">
        <v>112</v>
      </c>
      <c r="J1" s="74" t="s">
        <v>113</v>
      </c>
      <c r="K1" s="49" t="s">
        <v>114</v>
      </c>
      <c r="L1" s="50" t="s">
        <v>108</v>
      </c>
      <c r="M1" s="50" t="s">
        <v>109</v>
      </c>
      <c r="N1" s="50" t="s">
        <v>110</v>
      </c>
      <c r="O1" s="50" t="s">
        <v>111</v>
      </c>
      <c r="P1" s="50" t="s">
        <v>112</v>
      </c>
      <c r="Q1" s="74" t="s">
        <v>113</v>
      </c>
      <c r="R1" s="51"/>
      <c r="S1" s="49" t="s">
        <v>117</v>
      </c>
      <c r="T1" s="52" t="s">
        <v>115</v>
      </c>
      <c r="U1" s="49" t="s">
        <v>116</v>
      </c>
    </row>
    <row r="2" spans="1:33" s="50" customFormat="1" ht="14.4" x14ac:dyDescent="0.3">
      <c r="A2" s="1"/>
      <c r="B2" s="2"/>
      <c r="C2" s="5"/>
      <c r="D2" s="5"/>
      <c r="E2" s="53"/>
      <c r="J2" s="75"/>
      <c r="K2" s="49"/>
      <c r="L2" s="53"/>
      <c r="Q2" s="75"/>
      <c r="R2" s="49"/>
      <c r="S2" s="49"/>
      <c r="T2" s="54"/>
      <c r="U2" s="49"/>
    </row>
    <row r="3" spans="1:33" s="50" customFormat="1" ht="15.6" x14ac:dyDescent="0.3">
      <c r="A3" s="7">
        <v>1</v>
      </c>
      <c r="B3" s="27">
        <v>1</v>
      </c>
      <c r="C3" s="25" t="s">
        <v>44</v>
      </c>
      <c r="D3" s="26" t="s">
        <v>28</v>
      </c>
      <c r="E3" s="59">
        <v>3.0459999999999998</v>
      </c>
      <c r="F3" s="50">
        <v>5.484</v>
      </c>
      <c r="G3" s="50">
        <v>5.4740000000000002</v>
      </c>
      <c r="H3" s="50">
        <f t="shared" ref="H3:H43" si="0">F3-E3</f>
        <v>2.4380000000000002</v>
      </c>
      <c r="I3" s="50">
        <f t="shared" ref="I3:I43" si="1">G3-E3</f>
        <v>2.4280000000000004</v>
      </c>
      <c r="J3" s="75">
        <f t="shared" ref="J3:J43" si="2">(H3-I3)*100/I3</f>
        <v>0.41186161449752001</v>
      </c>
      <c r="K3" s="49">
        <f>(100+J3)/100</f>
        <v>1.0041186161449753</v>
      </c>
      <c r="L3" s="62">
        <v>2.754</v>
      </c>
      <c r="M3" s="50">
        <v>5.24</v>
      </c>
      <c r="N3" s="50">
        <v>5.2290000000000001</v>
      </c>
      <c r="O3" s="50">
        <f t="shared" ref="O3:O43" si="3">M3-L3</f>
        <v>2.4860000000000002</v>
      </c>
      <c r="P3" s="50">
        <f t="shared" ref="P3:P43" si="4">N3-L3</f>
        <v>2.4750000000000001</v>
      </c>
      <c r="Q3" s="75">
        <f t="shared" ref="Q3:Q9" si="5">(O3-P3)*100/P3</f>
        <v>0.4444444444444493</v>
      </c>
      <c r="R3" s="49">
        <f>J3</f>
        <v>0.41186161449752001</v>
      </c>
      <c r="S3" s="49">
        <f>(100+Q3)/100</f>
        <v>1.0044444444444445</v>
      </c>
      <c r="T3" s="54">
        <f>AVERAGE(Q3:R3)</f>
        <v>0.42815302947098466</v>
      </c>
      <c r="U3" s="49">
        <f>(K3+S3)/2</f>
        <v>1.0042815302947099</v>
      </c>
    </row>
    <row r="4" spans="1:33" s="50" customFormat="1" ht="15.6" x14ac:dyDescent="0.3">
      <c r="A4" s="7">
        <v>2</v>
      </c>
      <c r="B4" s="27">
        <v>2</v>
      </c>
      <c r="C4" s="25" t="s">
        <v>44</v>
      </c>
      <c r="D4" s="26" t="s">
        <v>29</v>
      </c>
      <c r="E4" s="59">
        <v>2.863</v>
      </c>
      <c r="F4" s="50">
        <v>5.423</v>
      </c>
      <c r="G4" s="50">
        <v>5.3970000000000002</v>
      </c>
      <c r="H4" s="50">
        <f t="shared" si="0"/>
        <v>2.56</v>
      </c>
      <c r="I4" s="50">
        <f t="shared" si="1"/>
        <v>2.5340000000000003</v>
      </c>
      <c r="J4" s="75">
        <f t="shared" si="2"/>
        <v>1.0260457774269849</v>
      </c>
      <c r="K4" s="49">
        <f t="shared" ref="K4:K61" si="6">(100+J4)/100</f>
        <v>1.0102604577742698</v>
      </c>
      <c r="L4" s="62">
        <v>3.02</v>
      </c>
      <c r="M4" s="50">
        <v>5.0949999999999998</v>
      </c>
      <c r="N4" s="50">
        <v>5.07</v>
      </c>
      <c r="O4" s="50">
        <f t="shared" si="3"/>
        <v>2.0749999999999997</v>
      </c>
      <c r="P4" s="50">
        <f t="shared" si="4"/>
        <v>2.0500000000000003</v>
      </c>
      <c r="Q4" s="75">
        <f t="shared" si="5"/>
        <v>1.219512195121925</v>
      </c>
      <c r="R4" s="49">
        <f t="shared" ref="R4:R43" si="7">J4</f>
        <v>1.0260457774269849</v>
      </c>
      <c r="S4" s="49">
        <f t="shared" ref="S4:S43" si="8">(100+Q4)/100</f>
        <v>1.0121951219512193</v>
      </c>
      <c r="T4" s="54">
        <f t="shared" ref="T4:T43" si="9">AVERAGE(Q4:R4)</f>
        <v>1.1227789862744548</v>
      </c>
      <c r="U4" s="49">
        <f t="shared" ref="U4:U61" si="10">(K4+S4)/2</f>
        <v>1.0112277898627444</v>
      </c>
    </row>
    <row r="5" spans="1:33" s="50" customFormat="1" ht="15.6" x14ac:dyDescent="0.3">
      <c r="A5" s="7">
        <v>3</v>
      </c>
      <c r="B5" s="27">
        <v>3</v>
      </c>
      <c r="C5" s="25" t="s">
        <v>44</v>
      </c>
      <c r="D5" s="26" t="s">
        <v>30</v>
      </c>
      <c r="E5" s="59">
        <v>3.0859999999999999</v>
      </c>
      <c r="F5" s="50">
        <v>5.7249999999999996</v>
      </c>
      <c r="G5" s="50">
        <v>5.6870000000000003</v>
      </c>
      <c r="H5" s="50">
        <f t="shared" si="0"/>
        <v>2.6389999999999998</v>
      </c>
      <c r="I5" s="50">
        <f t="shared" si="1"/>
        <v>2.6010000000000004</v>
      </c>
      <c r="J5" s="75">
        <f t="shared" si="2"/>
        <v>1.4609765474817134</v>
      </c>
      <c r="K5" s="49">
        <f t="shared" si="6"/>
        <v>1.014609765474817</v>
      </c>
      <c r="L5" s="62">
        <v>3.1539999999999999</v>
      </c>
      <c r="M5" s="50">
        <v>5.2119999999999997</v>
      </c>
      <c r="N5" s="50">
        <v>5.1849999999999996</v>
      </c>
      <c r="O5" s="50">
        <f t="shared" si="3"/>
        <v>2.0579999999999998</v>
      </c>
      <c r="P5" s="50">
        <f t="shared" si="4"/>
        <v>2.0309999999999997</v>
      </c>
      <c r="Q5" s="75">
        <f t="shared" si="5"/>
        <v>1.3293943870014839</v>
      </c>
      <c r="R5" s="49">
        <f t="shared" si="7"/>
        <v>1.4609765474817134</v>
      </c>
      <c r="S5" s="49">
        <f t="shared" si="8"/>
        <v>1.0132939438700148</v>
      </c>
      <c r="T5" s="54">
        <f t="shared" si="9"/>
        <v>1.3951854672415986</v>
      </c>
      <c r="U5" s="49">
        <f t="shared" si="10"/>
        <v>1.013951854672416</v>
      </c>
    </row>
    <row r="6" spans="1:33" s="50" customFormat="1" ht="15.6" x14ac:dyDescent="0.3">
      <c r="A6" s="7">
        <v>4</v>
      </c>
      <c r="B6" s="27">
        <v>4</v>
      </c>
      <c r="C6" s="25" t="s">
        <v>44</v>
      </c>
      <c r="D6" s="26" t="s">
        <v>31</v>
      </c>
      <c r="E6" s="59">
        <v>2.988</v>
      </c>
      <c r="F6" s="50">
        <v>5.0570000000000004</v>
      </c>
      <c r="G6" s="50">
        <v>5.0250000000000004</v>
      </c>
      <c r="H6" s="50">
        <f t="shared" si="0"/>
        <v>2.0690000000000004</v>
      </c>
      <c r="I6" s="50">
        <f t="shared" si="1"/>
        <v>2.0370000000000004</v>
      </c>
      <c r="J6" s="75">
        <f t="shared" si="2"/>
        <v>1.5709376534118813</v>
      </c>
      <c r="K6" s="49">
        <f t="shared" si="6"/>
        <v>1.0157093765341187</v>
      </c>
      <c r="L6" s="62">
        <v>3.1549999999999998</v>
      </c>
      <c r="M6" s="50">
        <v>4.9960000000000004</v>
      </c>
      <c r="N6" s="50">
        <v>4.9630000000000001</v>
      </c>
      <c r="O6" s="50">
        <f t="shared" si="3"/>
        <v>1.8410000000000006</v>
      </c>
      <c r="P6" s="50">
        <f t="shared" si="4"/>
        <v>1.8080000000000003</v>
      </c>
      <c r="Q6" s="75">
        <f>(O6-P6)*100/P6</f>
        <v>1.8252212389380729</v>
      </c>
      <c r="R6" s="49">
        <f t="shared" si="7"/>
        <v>1.5709376534118813</v>
      </c>
      <c r="S6" s="49">
        <f t="shared" si="8"/>
        <v>1.0182522123893807</v>
      </c>
      <c r="T6" s="54">
        <f t="shared" si="9"/>
        <v>1.6980794461749771</v>
      </c>
      <c r="U6" s="49">
        <f t="shared" si="10"/>
        <v>1.0169807944617497</v>
      </c>
    </row>
    <row r="7" spans="1:33" s="53" customFormat="1" ht="15.6" x14ac:dyDescent="0.3">
      <c r="A7" s="7">
        <v>5</v>
      </c>
      <c r="B7" s="27">
        <v>5</v>
      </c>
      <c r="C7" s="25" t="s">
        <v>44</v>
      </c>
      <c r="D7" s="26" t="s">
        <v>32</v>
      </c>
      <c r="E7" s="59">
        <v>2.875</v>
      </c>
      <c r="F7" s="50">
        <v>5.0839999999999996</v>
      </c>
      <c r="G7" s="50">
        <v>5.0549999999999997</v>
      </c>
      <c r="H7" s="50">
        <f t="shared" si="0"/>
        <v>2.2089999999999996</v>
      </c>
      <c r="I7" s="50">
        <f t="shared" si="1"/>
        <v>2.1799999999999997</v>
      </c>
      <c r="J7" s="75">
        <f t="shared" si="2"/>
        <v>1.3302752293577944</v>
      </c>
      <c r="K7" s="49">
        <f t="shared" si="6"/>
        <v>1.013302752293578</v>
      </c>
      <c r="L7" s="62">
        <v>3.0270000000000001</v>
      </c>
      <c r="M7" s="50">
        <v>5.4420000000000002</v>
      </c>
      <c r="N7" s="50">
        <v>5.4139999999999997</v>
      </c>
      <c r="O7" s="50">
        <f t="shared" si="3"/>
        <v>2.415</v>
      </c>
      <c r="P7" s="50">
        <f t="shared" si="4"/>
        <v>2.3869999999999996</v>
      </c>
      <c r="Q7" s="75">
        <f t="shared" si="5"/>
        <v>1.1730205278592574</v>
      </c>
      <c r="R7" s="49">
        <f t="shared" si="7"/>
        <v>1.3302752293577944</v>
      </c>
      <c r="S7" s="49">
        <f t="shared" si="8"/>
        <v>1.0117302052785926</v>
      </c>
      <c r="T7" s="54">
        <f t="shared" si="9"/>
        <v>1.2516478786085259</v>
      </c>
      <c r="U7" s="49">
        <f t="shared" si="10"/>
        <v>1.0125164787860852</v>
      </c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33" s="53" customFormat="1" ht="15.6" x14ac:dyDescent="0.3">
      <c r="A8" s="7">
        <v>6</v>
      </c>
      <c r="B8" s="27">
        <v>6</v>
      </c>
      <c r="C8" s="25" t="s">
        <v>44</v>
      </c>
      <c r="D8" s="26" t="s">
        <v>33</v>
      </c>
      <c r="E8" s="59">
        <v>3.121</v>
      </c>
      <c r="F8" s="50">
        <v>5.4610000000000003</v>
      </c>
      <c r="G8" s="50">
        <v>5.4470000000000001</v>
      </c>
      <c r="H8" s="50">
        <f t="shared" si="0"/>
        <v>2.3400000000000003</v>
      </c>
      <c r="I8" s="50">
        <f t="shared" si="1"/>
        <v>2.3260000000000001</v>
      </c>
      <c r="J8" s="75">
        <f t="shared" si="2"/>
        <v>0.60189165950129986</v>
      </c>
      <c r="K8" s="49">
        <f t="shared" si="6"/>
        <v>1.0060189165950131</v>
      </c>
      <c r="L8" s="62">
        <v>2.7330000000000001</v>
      </c>
      <c r="M8" s="50">
        <v>5.1909999999999998</v>
      </c>
      <c r="N8" s="50">
        <v>5.1790000000000003</v>
      </c>
      <c r="O8" s="50">
        <f t="shared" si="3"/>
        <v>2.4579999999999997</v>
      </c>
      <c r="P8" s="50">
        <f t="shared" si="4"/>
        <v>2.4460000000000002</v>
      </c>
      <c r="Q8" s="75">
        <f t="shared" si="5"/>
        <v>0.4905968928863273</v>
      </c>
      <c r="R8" s="49">
        <f t="shared" si="7"/>
        <v>0.60189165950129986</v>
      </c>
      <c r="S8" s="49">
        <f t="shared" si="8"/>
        <v>1.0049059689288633</v>
      </c>
      <c r="T8" s="54">
        <f t="shared" si="9"/>
        <v>0.54624427619381355</v>
      </c>
      <c r="U8" s="49">
        <f t="shared" si="10"/>
        <v>1.0054624427619383</v>
      </c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33" s="53" customFormat="1" ht="15.6" x14ac:dyDescent="0.3">
      <c r="A9" s="4">
        <v>7</v>
      </c>
      <c r="B9" s="38">
        <v>1</v>
      </c>
      <c r="C9" s="35" t="s">
        <v>43</v>
      </c>
      <c r="D9" s="34" t="s">
        <v>35</v>
      </c>
      <c r="E9" s="59">
        <v>2.8719999999999999</v>
      </c>
      <c r="F9" s="50">
        <v>4.5090000000000003</v>
      </c>
      <c r="G9" s="50">
        <v>4.319</v>
      </c>
      <c r="H9" s="50">
        <f>F9-E9</f>
        <v>1.6370000000000005</v>
      </c>
      <c r="I9" s="50">
        <f t="shared" si="1"/>
        <v>1.4470000000000001</v>
      </c>
      <c r="J9" s="75">
        <f t="shared" si="2"/>
        <v>13.130615065653101</v>
      </c>
      <c r="K9" s="49">
        <f t="shared" si="6"/>
        <v>1.131306150656531</v>
      </c>
      <c r="L9" s="62">
        <v>3.0470000000000002</v>
      </c>
      <c r="M9" s="50">
        <v>4.59</v>
      </c>
      <c r="N9" s="50">
        <v>4.4050000000000002</v>
      </c>
      <c r="O9" s="50">
        <f t="shared" si="3"/>
        <v>1.5429999999999997</v>
      </c>
      <c r="P9" s="50">
        <f t="shared" si="4"/>
        <v>1.3580000000000001</v>
      </c>
      <c r="Q9" s="75">
        <f t="shared" si="5"/>
        <v>13.62297496318112</v>
      </c>
      <c r="R9" s="49">
        <f>J9</f>
        <v>13.130615065653101</v>
      </c>
      <c r="S9" s="49">
        <f t="shared" si="8"/>
        <v>1.1362297496318112</v>
      </c>
      <c r="T9" s="54">
        <f t="shared" si="9"/>
        <v>13.376795014417111</v>
      </c>
      <c r="U9" s="49">
        <f t="shared" si="10"/>
        <v>1.1337679501441711</v>
      </c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33" s="53" customFormat="1" ht="15.6" x14ac:dyDescent="0.3">
      <c r="A10" s="4">
        <v>8</v>
      </c>
      <c r="B10" s="38">
        <v>2</v>
      </c>
      <c r="C10" s="35" t="s">
        <v>67</v>
      </c>
      <c r="D10" s="34" t="s">
        <v>36</v>
      </c>
      <c r="E10" s="59">
        <v>4.6369999999999996</v>
      </c>
      <c r="F10" s="50">
        <v>7.8929999999999998</v>
      </c>
      <c r="G10" s="50">
        <v>7.2839999999999998</v>
      </c>
      <c r="H10" s="50">
        <f t="shared" si="0"/>
        <v>3.2560000000000002</v>
      </c>
      <c r="I10" s="50">
        <f t="shared" si="1"/>
        <v>2.6470000000000002</v>
      </c>
      <c r="J10" s="75">
        <f>(H10-I10)*100/I10</f>
        <v>23.007177937287494</v>
      </c>
      <c r="K10" s="49">
        <f t="shared" si="6"/>
        <v>1.230071779372875</v>
      </c>
      <c r="L10" s="62">
        <v>4.8760000000000003</v>
      </c>
      <c r="M10" s="50">
        <v>7.3849999999999998</v>
      </c>
      <c r="N10" s="50">
        <v>6.9080000000000004</v>
      </c>
      <c r="O10" s="50">
        <f t="shared" si="3"/>
        <v>2.5089999999999995</v>
      </c>
      <c r="P10" s="50">
        <f t="shared" si="4"/>
        <v>2.032</v>
      </c>
      <c r="Q10" s="75">
        <f>(O10-P10)*100/P10</f>
        <v>23.474409448818871</v>
      </c>
      <c r="R10" s="49">
        <f t="shared" si="7"/>
        <v>23.007177937287494</v>
      </c>
      <c r="S10" s="49">
        <f t="shared" si="8"/>
        <v>1.2347440944881887</v>
      </c>
      <c r="T10" s="54">
        <f t="shared" si="9"/>
        <v>23.240793693053185</v>
      </c>
      <c r="U10" s="49">
        <f t="shared" si="10"/>
        <v>1.2324079369305319</v>
      </c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33" s="53" customFormat="1" ht="15.6" x14ac:dyDescent="0.3">
      <c r="A11" s="4">
        <v>9</v>
      </c>
      <c r="B11" s="38">
        <v>3</v>
      </c>
      <c r="C11" s="35" t="s">
        <v>68</v>
      </c>
      <c r="D11" s="34" t="s">
        <v>37</v>
      </c>
      <c r="E11" s="59">
        <v>4.2919999999999998</v>
      </c>
      <c r="F11" s="50">
        <v>6.3479999999999999</v>
      </c>
      <c r="G11" s="50">
        <v>6.2910000000000004</v>
      </c>
      <c r="H11" s="50">
        <f t="shared" si="0"/>
        <v>2.056</v>
      </c>
      <c r="I11" s="50">
        <f t="shared" si="1"/>
        <v>1.9990000000000006</v>
      </c>
      <c r="J11" s="75">
        <f t="shared" si="2"/>
        <v>2.8514257128564022</v>
      </c>
      <c r="K11" s="49">
        <f t="shared" si="6"/>
        <v>1.0285142571285639</v>
      </c>
      <c r="L11" s="62">
        <v>4.218</v>
      </c>
      <c r="M11" s="50">
        <v>6.42</v>
      </c>
      <c r="N11" s="50">
        <v>6.3570000000000002</v>
      </c>
      <c r="O11" s="50">
        <f t="shared" si="3"/>
        <v>2.202</v>
      </c>
      <c r="P11" s="50">
        <f t="shared" si="4"/>
        <v>2.1390000000000002</v>
      </c>
      <c r="Q11" s="75">
        <f t="shared" ref="Q11:Q28" si="11">(O11-P11)*100/P11</f>
        <v>2.9453015427769853</v>
      </c>
      <c r="R11" s="49">
        <f t="shared" si="7"/>
        <v>2.8514257128564022</v>
      </c>
      <c r="S11" s="49">
        <f t="shared" si="8"/>
        <v>1.0294530154277699</v>
      </c>
      <c r="T11" s="54">
        <f>AVERAGE(Q11:R11)</f>
        <v>2.8983636278166935</v>
      </c>
      <c r="U11" s="49">
        <f t="shared" si="10"/>
        <v>1.0289836362781668</v>
      </c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33" s="53" customFormat="1" ht="15.6" x14ac:dyDescent="0.3">
      <c r="A12" s="4">
        <v>10</v>
      </c>
      <c r="B12" s="38">
        <v>4</v>
      </c>
      <c r="C12" s="35" t="s">
        <v>69</v>
      </c>
      <c r="D12" s="34" t="s">
        <v>38</v>
      </c>
      <c r="E12" s="59">
        <v>4.0830000000000002</v>
      </c>
      <c r="F12" s="50">
        <v>6.5119999999999996</v>
      </c>
      <c r="G12" s="50">
        <v>6.0090000000000003</v>
      </c>
      <c r="H12" s="50">
        <f t="shared" si="0"/>
        <v>2.4289999999999994</v>
      </c>
      <c r="I12" s="50">
        <f t="shared" si="1"/>
        <v>1.9260000000000002</v>
      </c>
      <c r="J12" s="75">
        <f>(H12-I12)*100/I12</f>
        <v>26.116303219106918</v>
      </c>
      <c r="K12" s="49">
        <f t="shared" si="6"/>
        <v>1.2611630321910692</v>
      </c>
      <c r="L12" s="62">
        <v>4.3559999999999999</v>
      </c>
      <c r="M12" s="50">
        <v>6.7720000000000002</v>
      </c>
      <c r="N12" s="50">
        <v>6.2990000000000004</v>
      </c>
      <c r="O12" s="50">
        <f t="shared" si="3"/>
        <v>2.4160000000000004</v>
      </c>
      <c r="P12" s="50">
        <f t="shared" si="4"/>
        <v>1.9430000000000005</v>
      </c>
      <c r="Q12" s="75">
        <f t="shared" si="11"/>
        <v>24.343798250128653</v>
      </c>
      <c r="R12" s="49">
        <f t="shared" si="7"/>
        <v>26.116303219106918</v>
      </c>
      <c r="S12" s="49">
        <f>(100+Q12)/100</f>
        <v>1.2434379825012867</v>
      </c>
      <c r="T12" s="54">
        <f t="shared" si="9"/>
        <v>25.230050734617784</v>
      </c>
      <c r="U12" s="49">
        <v>1.24</v>
      </c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33" s="53" customFormat="1" ht="15.6" x14ac:dyDescent="0.3">
      <c r="A13" s="4">
        <v>11</v>
      </c>
      <c r="B13" s="38">
        <v>5</v>
      </c>
      <c r="C13" s="35" t="s">
        <v>70</v>
      </c>
      <c r="D13" s="34" t="s">
        <v>39</v>
      </c>
      <c r="E13" s="60">
        <v>4.843</v>
      </c>
      <c r="F13" s="50">
        <v>7.2489999999999997</v>
      </c>
      <c r="G13" s="50">
        <v>7.1420000000000003</v>
      </c>
      <c r="H13" s="50">
        <f t="shared" si="0"/>
        <v>2.4059999999999997</v>
      </c>
      <c r="I13" s="50">
        <f t="shared" si="1"/>
        <v>2.2990000000000004</v>
      </c>
      <c r="J13" s="75">
        <f t="shared" si="2"/>
        <v>4.6541974771639536</v>
      </c>
      <c r="K13" s="49">
        <f t="shared" si="6"/>
        <v>1.0465419747716396</v>
      </c>
      <c r="L13" s="62">
        <v>5.2030000000000003</v>
      </c>
      <c r="M13" s="50">
        <v>6.66</v>
      </c>
      <c r="N13" s="50">
        <v>6.5670000000000002</v>
      </c>
      <c r="O13" s="50">
        <f t="shared" si="3"/>
        <v>1.4569999999999999</v>
      </c>
      <c r="P13" s="50">
        <f t="shared" si="4"/>
        <v>1.3639999999999999</v>
      </c>
      <c r="Q13" s="75">
        <f t="shared" si="11"/>
        <v>6.8181818181818166</v>
      </c>
      <c r="R13" s="49">
        <f t="shared" si="7"/>
        <v>4.6541974771639536</v>
      </c>
      <c r="S13" s="49">
        <f t="shared" si="8"/>
        <v>1.0681818181818181</v>
      </c>
      <c r="T13" s="54">
        <f t="shared" si="9"/>
        <v>5.7361896476728855</v>
      </c>
      <c r="U13" s="49">
        <f t="shared" si="10"/>
        <v>1.0573618964767288</v>
      </c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33" s="53" customFormat="1" ht="15.6" x14ac:dyDescent="0.3">
      <c r="A14" s="4">
        <v>12</v>
      </c>
      <c r="B14" s="38">
        <v>13</v>
      </c>
      <c r="C14" s="35" t="s">
        <v>71</v>
      </c>
      <c r="D14" s="34" t="s">
        <v>40</v>
      </c>
      <c r="E14" s="59">
        <v>4.508</v>
      </c>
      <c r="F14" s="50">
        <v>7.3</v>
      </c>
      <c r="G14" s="50">
        <v>6.8739999999999997</v>
      </c>
      <c r="H14" s="50">
        <f t="shared" si="0"/>
        <v>2.7919999999999998</v>
      </c>
      <c r="I14" s="50">
        <f t="shared" si="1"/>
        <v>2.3659999999999997</v>
      </c>
      <c r="J14" s="75">
        <f t="shared" si="2"/>
        <v>18.005071851225708</v>
      </c>
      <c r="K14" s="49">
        <f t="shared" si="6"/>
        <v>1.1800507185122571</v>
      </c>
      <c r="L14" s="62">
        <v>5.1269999999999998</v>
      </c>
      <c r="M14" s="50">
        <v>8.6940000000000008</v>
      </c>
      <c r="N14" s="50">
        <v>8.1530000000000005</v>
      </c>
      <c r="O14" s="50">
        <f t="shared" si="3"/>
        <v>3.5670000000000011</v>
      </c>
      <c r="P14" s="50">
        <f t="shared" si="4"/>
        <v>3.0260000000000007</v>
      </c>
      <c r="Q14" s="75">
        <f t="shared" si="11"/>
        <v>17.87838730998018</v>
      </c>
      <c r="R14" s="49">
        <f>J14</f>
        <v>18.005071851225708</v>
      </c>
      <c r="S14" s="49">
        <f t="shared" si="8"/>
        <v>1.1787838730998019</v>
      </c>
      <c r="T14" s="54">
        <f t="shared" si="9"/>
        <v>17.941729580602946</v>
      </c>
      <c r="U14" s="49">
        <f t="shared" si="10"/>
        <v>1.1794172958060294</v>
      </c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</row>
    <row r="15" spans="1:33" s="53" customFormat="1" ht="15.6" x14ac:dyDescent="0.3">
      <c r="A15" s="4">
        <v>13</v>
      </c>
      <c r="B15" s="38">
        <v>14</v>
      </c>
      <c r="C15" s="35" t="s">
        <v>72</v>
      </c>
      <c r="D15" s="34" t="s">
        <v>41</v>
      </c>
      <c r="E15" s="59">
        <v>5.7789999999999999</v>
      </c>
      <c r="F15" s="50">
        <v>9.0549999999999997</v>
      </c>
      <c r="G15" s="50">
        <v>8.7260000000000009</v>
      </c>
      <c r="H15" s="50">
        <f t="shared" si="0"/>
        <v>3.2759999999999998</v>
      </c>
      <c r="I15" s="50">
        <f t="shared" si="1"/>
        <v>2.947000000000001</v>
      </c>
      <c r="J15" s="75">
        <f t="shared" si="2"/>
        <v>11.163895486935825</v>
      </c>
      <c r="K15" s="49">
        <f t="shared" si="6"/>
        <v>1.1116389548693584</v>
      </c>
      <c r="L15" s="62">
        <v>5.6630000000000003</v>
      </c>
      <c r="M15" s="50">
        <v>9.7490000000000006</v>
      </c>
      <c r="N15" s="50">
        <v>9.2059999999999995</v>
      </c>
      <c r="O15" s="50">
        <f t="shared" si="3"/>
        <v>4.0860000000000003</v>
      </c>
      <c r="P15" s="50">
        <f t="shared" si="4"/>
        <v>3.5429999999999993</v>
      </c>
      <c r="Q15" s="75">
        <f t="shared" si="11"/>
        <v>15.325994919559728</v>
      </c>
      <c r="R15" s="49">
        <f t="shared" si="7"/>
        <v>11.163895486935825</v>
      </c>
      <c r="S15" s="49">
        <f t="shared" si="8"/>
        <v>1.1532599491955973</v>
      </c>
      <c r="T15" s="54">
        <f t="shared" si="9"/>
        <v>13.244945203247777</v>
      </c>
      <c r="U15" s="49">
        <f t="shared" si="10"/>
        <v>1.1324494520324779</v>
      </c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</row>
    <row r="16" spans="1:33" s="53" customFormat="1" ht="15.6" x14ac:dyDescent="0.3">
      <c r="A16" s="4">
        <v>14</v>
      </c>
      <c r="B16" s="38">
        <v>15</v>
      </c>
      <c r="C16" s="35" t="s">
        <v>73</v>
      </c>
      <c r="D16" s="34" t="s">
        <v>42</v>
      </c>
      <c r="E16" s="59">
        <v>5.6550000000000002</v>
      </c>
      <c r="F16" s="50">
        <v>10.464</v>
      </c>
      <c r="G16" s="50">
        <v>10.43</v>
      </c>
      <c r="H16" s="50">
        <f t="shared" si="0"/>
        <v>4.8090000000000002</v>
      </c>
      <c r="I16" s="50">
        <f t="shared" si="1"/>
        <v>4.7749999999999995</v>
      </c>
      <c r="J16" s="75">
        <f t="shared" si="2"/>
        <v>0.71204188481676856</v>
      </c>
      <c r="K16" s="49">
        <f t="shared" si="6"/>
        <v>1.0071204188481677</v>
      </c>
      <c r="L16" s="62">
        <v>5.008</v>
      </c>
      <c r="M16" s="50">
        <v>9.8079999999999998</v>
      </c>
      <c r="N16" s="50">
        <v>9.7739999999999991</v>
      </c>
      <c r="O16" s="50">
        <f t="shared" si="3"/>
        <v>4.8</v>
      </c>
      <c r="P16" s="50">
        <f t="shared" si="4"/>
        <v>4.7659999999999991</v>
      </c>
      <c r="Q16" s="75">
        <f t="shared" si="11"/>
        <v>0.71338648762066104</v>
      </c>
      <c r="R16" s="49">
        <f t="shared" si="7"/>
        <v>0.71204188481676856</v>
      </c>
      <c r="S16" s="49">
        <f t="shared" si="8"/>
        <v>1.0071338648762067</v>
      </c>
      <c r="T16" s="54">
        <f t="shared" si="9"/>
        <v>0.71271418621871474</v>
      </c>
      <c r="U16" s="49">
        <f t="shared" si="10"/>
        <v>1.0071271418621872</v>
      </c>
    </row>
    <row r="17" spans="1:21" s="53" customFormat="1" ht="15.6" x14ac:dyDescent="0.3">
      <c r="A17" s="3">
        <v>15</v>
      </c>
      <c r="B17" s="39">
        <v>1</v>
      </c>
      <c r="C17" s="37" t="s">
        <v>45</v>
      </c>
      <c r="D17" s="36" t="s">
        <v>46</v>
      </c>
      <c r="E17" s="59">
        <v>5.6859999999999999</v>
      </c>
      <c r="F17" s="50">
        <v>8.6940000000000008</v>
      </c>
      <c r="G17" s="50">
        <v>8.2949999999999999</v>
      </c>
      <c r="H17" s="50">
        <f>F17-E17</f>
        <v>3.0080000000000009</v>
      </c>
      <c r="I17" s="50">
        <f t="shared" si="1"/>
        <v>2.609</v>
      </c>
      <c r="J17" s="75">
        <f t="shared" si="2"/>
        <v>15.293215791491027</v>
      </c>
      <c r="K17" s="49">
        <f t="shared" si="6"/>
        <v>1.1529321579149103</v>
      </c>
      <c r="L17" s="62">
        <v>5.1360000000000001</v>
      </c>
      <c r="M17" s="50">
        <v>8.5960000000000001</v>
      </c>
      <c r="N17" s="50">
        <v>8.141</v>
      </c>
      <c r="O17" s="50">
        <f t="shared" si="3"/>
        <v>3.46</v>
      </c>
      <c r="P17" s="50">
        <f t="shared" si="4"/>
        <v>3.0049999999999999</v>
      </c>
      <c r="Q17" s="75">
        <f t="shared" si="11"/>
        <v>15.141430948419304</v>
      </c>
      <c r="R17" s="49">
        <f t="shared" si="7"/>
        <v>15.293215791491027</v>
      </c>
      <c r="S17" s="49">
        <f t="shared" si="8"/>
        <v>1.1514143094841929</v>
      </c>
      <c r="T17" s="54">
        <f t="shared" si="9"/>
        <v>15.217323369955166</v>
      </c>
      <c r="U17" s="49">
        <f t="shared" si="10"/>
        <v>1.1521732336995516</v>
      </c>
    </row>
    <row r="18" spans="1:21" s="53" customFormat="1" ht="15.6" x14ac:dyDescent="0.3">
      <c r="A18" s="3">
        <v>16</v>
      </c>
      <c r="B18" s="39">
        <v>2</v>
      </c>
      <c r="C18" s="37" t="s">
        <v>43</v>
      </c>
      <c r="D18" s="36" t="s">
        <v>47</v>
      </c>
      <c r="E18" s="61">
        <v>9.5690000000000008</v>
      </c>
      <c r="F18" s="50">
        <v>13.682</v>
      </c>
      <c r="G18" s="50">
        <v>13.291</v>
      </c>
      <c r="H18" s="50">
        <f t="shared" si="0"/>
        <v>4.1129999999999995</v>
      </c>
      <c r="I18" s="50">
        <f t="shared" si="1"/>
        <v>3.7219999999999995</v>
      </c>
      <c r="J18" s="75">
        <f t="shared" si="2"/>
        <v>10.505104782375069</v>
      </c>
      <c r="K18" s="49">
        <f t="shared" si="6"/>
        <v>1.1050510478237507</v>
      </c>
      <c r="L18" s="62">
        <v>8.8059999999999992</v>
      </c>
      <c r="M18" s="50">
        <v>13.670999999999999</v>
      </c>
      <c r="N18" s="50">
        <v>13.195</v>
      </c>
      <c r="O18" s="50">
        <f t="shared" si="3"/>
        <v>4.8650000000000002</v>
      </c>
      <c r="P18" s="50">
        <f t="shared" si="4"/>
        <v>4.3890000000000011</v>
      </c>
      <c r="Q18" s="75">
        <f t="shared" si="11"/>
        <v>10.845295055821348</v>
      </c>
      <c r="R18" s="49">
        <f t="shared" si="7"/>
        <v>10.505104782375069</v>
      </c>
      <c r="S18" s="49">
        <f t="shared" si="8"/>
        <v>1.1084529505582135</v>
      </c>
      <c r="T18" s="54">
        <f t="shared" si="9"/>
        <v>10.675199919098208</v>
      </c>
      <c r="U18" s="49">
        <f t="shared" si="10"/>
        <v>1.106751999190982</v>
      </c>
    </row>
    <row r="19" spans="1:21" s="53" customFormat="1" ht="15.6" x14ac:dyDescent="0.3">
      <c r="A19" s="3">
        <v>17</v>
      </c>
      <c r="B19" s="39">
        <v>3</v>
      </c>
      <c r="C19" s="37" t="s">
        <v>67</v>
      </c>
      <c r="D19" s="36" t="s">
        <v>48</v>
      </c>
      <c r="E19" s="61">
        <v>8.6959999999999997</v>
      </c>
      <c r="F19" s="50">
        <v>13.1</v>
      </c>
      <c r="G19" s="50">
        <v>12.677</v>
      </c>
      <c r="H19" s="50">
        <f t="shared" si="0"/>
        <v>4.4039999999999999</v>
      </c>
      <c r="I19" s="50">
        <f t="shared" si="1"/>
        <v>3.9809999999999999</v>
      </c>
      <c r="J19" s="75">
        <f t="shared" si="2"/>
        <v>10.62547098718915</v>
      </c>
      <c r="K19" s="49">
        <f t="shared" si="6"/>
        <v>1.1062547098718916</v>
      </c>
      <c r="L19" s="62">
        <v>8.907</v>
      </c>
      <c r="M19" s="50">
        <v>13.481999999999999</v>
      </c>
      <c r="N19" s="50">
        <v>13.047000000000001</v>
      </c>
      <c r="O19" s="50">
        <f t="shared" si="3"/>
        <v>4.5749999999999993</v>
      </c>
      <c r="P19" s="50">
        <f t="shared" si="4"/>
        <v>4.1400000000000006</v>
      </c>
      <c r="Q19" s="75">
        <f t="shared" si="11"/>
        <v>10.507246376811562</v>
      </c>
      <c r="R19" s="49">
        <f t="shared" si="7"/>
        <v>10.62547098718915</v>
      </c>
      <c r="S19" s="49">
        <f t="shared" si="8"/>
        <v>1.1050724637681157</v>
      </c>
      <c r="T19" s="54">
        <f t="shared" si="9"/>
        <v>10.566358682000356</v>
      </c>
      <c r="U19" s="49">
        <f t="shared" si="10"/>
        <v>1.1056635868200035</v>
      </c>
    </row>
    <row r="20" spans="1:21" s="57" customFormat="1" ht="15.6" x14ac:dyDescent="0.3">
      <c r="A20" s="47">
        <v>18</v>
      </c>
      <c r="B20" s="63">
        <v>4</v>
      </c>
      <c r="C20" s="64" t="s">
        <v>68</v>
      </c>
      <c r="D20" s="65" t="s">
        <v>49</v>
      </c>
      <c r="E20" s="60">
        <v>3.0459999999999998</v>
      </c>
      <c r="F20" s="66">
        <v>5.1459999999999999</v>
      </c>
      <c r="G20" s="66">
        <v>4.7510000000000003</v>
      </c>
      <c r="H20" s="66">
        <f t="shared" si="0"/>
        <v>2.1</v>
      </c>
      <c r="I20" s="66">
        <f t="shared" si="1"/>
        <v>1.7050000000000005</v>
      </c>
      <c r="J20" s="74">
        <f t="shared" si="2"/>
        <v>23.16715542521991</v>
      </c>
      <c r="K20" s="51">
        <f t="shared" si="6"/>
        <v>1.231671554252199</v>
      </c>
      <c r="L20" s="67">
        <v>2.754</v>
      </c>
      <c r="M20" s="66">
        <v>5</v>
      </c>
      <c r="N20" s="66">
        <v>4.5469999999999997</v>
      </c>
      <c r="O20" s="66">
        <f t="shared" si="3"/>
        <v>2.246</v>
      </c>
      <c r="P20" s="66">
        <f t="shared" si="4"/>
        <v>1.7929999999999997</v>
      </c>
      <c r="Q20" s="74">
        <f t="shared" si="11"/>
        <v>25.264919129949824</v>
      </c>
      <c r="R20" s="51">
        <f t="shared" si="7"/>
        <v>23.16715542521991</v>
      </c>
      <c r="S20" s="51">
        <f t="shared" si="8"/>
        <v>1.2526491912994981</v>
      </c>
      <c r="T20" s="68">
        <f t="shared" si="9"/>
        <v>24.216037277584867</v>
      </c>
      <c r="U20" s="49">
        <f t="shared" si="10"/>
        <v>1.2421603727758486</v>
      </c>
    </row>
    <row r="21" spans="1:21" s="50" customFormat="1" ht="15.6" x14ac:dyDescent="0.3">
      <c r="A21" s="3">
        <v>19</v>
      </c>
      <c r="B21" s="39">
        <v>5</v>
      </c>
      <c r="C21" s="37" t="s">
        <v>69</v>
      </c>
      <c r="D21" s="36" t="s">
        <v>50</v>
      </c>
      <c r="E21" s="59">
        <v>2.863</v>
      </c>
      <c r="F21" s="50">
        <v>4.6020000000000003</v>
      </c>
      <c r="G21" s="50">
        <v>4.33</v>
      </c>
      <c r="H21" s="50">
        <f t="shared" si="0"/>
        <v>1.7390000000000003</v>
      </c>
      <c r="I21" s="50">
        <f t="shared" si="1"/>
        <v>1.4670000000000001</v>
      </c>
      <c r="J21" s="75">
        <f t="shared" si="2"/>
        <v>18.541240627130215</v>
      </c>
      <c r="K21" s="49">
        <f t="shared" si="6"/>
        <v>1.1854124062713021</v>
      </c>
      <c r="L21" s="62">
        <v>3.02</v>
      </c>
      <c r="M21" s="50">
        <v>4.8579999999999997</v>
      </c>
      <c r="N21" s="50">
        <v>4.593</v>
      </c>
      <c r="O21" s="50">
        <f t="shared" si="3"/>
        <v>1.8379999999999996</v>
      </c>
      <c r="P21" s="50">
        <f t="shared" si="4"/>
        <v>1.573</v>
      </c>
      <c r="Q21" s="75">
        <f t="shared" si="11"/>
        <v>16.846789574062282</v>
      </c>
      <c r="R21" s="49">
        <f t="shared" si="7"/>
        <v>18.541240627130215</v>
      </c>
      <c r="S21" s="49">
        <f t="shared" si="8"/>
        <v>1.1684678957406229</v>
      </c>
      <c r="T21" s="54">
        <f t="shared" si="9"/>
        <v>17.694015100596246</v>
      </c>
      <c r="U21" s="49">
        <f t="shared" si="10"/>
        <v>1.1769401510059625</v>
      </c>
    </row>
    <row r="22" spans="1:21" s="50" customFormat="1" ht="15.6" x14ac:dyDescent="0.3">
      <c r="A22" s="3">
        <v>20</v>
      </c>
      <c r="B22" s="39">
        <v>6</v>
      </c>
      <c r="C22" s="37" t="s">
        <v>70</v>
      </c>
      <c r="D22" s="36" t="s">
        <v>51</v>
      </c>
      <c r="E22" s="59">
        <v>3.0859999999999999</v>
      </c>
      <c r="F22" s="50">
        <v>4.9800000000000004</v>
      </c>
      <c r="G22" s="50">
        <v>4.601</v>
      </c>
      <c r="H22" s="50">
        <f t="shared" si="0"/>
        <v>1.8940000000000006</v>
      </c>
      <c r="I22" s="50">
        <f t="shared" si="1"/>
        <v>1.5150000000000001</v>
      </c>
      <c r="J22" s="75">
        <f t="shared" si="2"/>
        <v>25.016501650165047</v>
      </c>
      <c r="K22" s="49">
        <f t="shared" si="6"/>
        <v>1.2501650165016505</v>
      </c>
      <c r="L22" s="62">
        <v>3.1539999999999999</v>
      </c>
      <c r="M22" s="50">
        <v>5.03</v>
      </c>
      <c r="N22" s="50">
        <v>4.6959999999999997</v>
      </c>
      <c r="O22" s="50">
        <f t="shared" si="3"/>
        <v>1.8760000000000003</v>
      </c>
      <c r="P22" s="50">
        <f t="shared" si="4"/>
        <v>1.5419999999999998</v>
      </c>
      <c r="Q22" s="75">
        <f t="shared" si="11"/>
        <v>21.660181582360604</v>
      </c>
      <c r="R22" s="49">
        <f t="shared" si="7"/>
        <v>25.016501650165047</v>
      </c>
      <c r="S22" s="49">
        <f t="shared" si="8"/>
        <v>1.216601815823606</v>
      </c>
      <c r="T22" s="54">
        <f t="shared" si="9"/>
        <v>23.338341616262824</v>
      </c>
      <c r="U22" s="49">
        <f t="shared" si="10"/>
        <v>1.2333834161626283</v>
      </c>
    </row>
    <row r="23" spans="1:21" s="50" customFormat="1" ht="15.6" x14ac:dyDescent="0.3">
      <c r="A23" s="3">
        <v>21</v>
      </c>
      <c r="B23" s="39">
        <v>7</v>
      </c>
      <c r="C23" s="37" t="s">
        <v>71</v>
      </c>
      <c r="D23" s="36" t="s">
        <v>52</v>
      </c>
      <c r="E23" s="59">
        <v>2.988</v>
      </c>
      <c r="F23" s="50">
        <v>4.7619999999999996</v>
      </c>
      <c r="G23" s="50">
        <v>4.6909999999999998</v>
      </c>
      <c r="H23" s="50">
        <f t="shared" si="0"/>
        <v>1.7739999999999996</v>
      </c>
      <c r="I23" s="50">
        <f t="shared" si="1"/>
        <v>1.7029999999999998</v>
      </c>
      <c r="J23" s="75">
        <f t="shared" si="2"/>
        <v>4.1691133294186571</v>
      </c>
      <c r="K23" s="49">
        <f t="shared" si="6"/>
        <v>1.0416911332941865</v>
      </c>
      <c r="L23" s="62">
        <v>3.1549999999999998</v>
      </c>
      <c r="M23" s="50">
        <v>5.2210000000000001</v>
      </c>
      <c r="N23" s="50">
        <v>5.1239999999999997</v>
      </c>
      <c r="O23" s="50">
        <f t="shared" si="3"/>
        <v>2.0660000000000003</v>
      </c>
      <c r="P23" s="50">
        <f t="shared" si="4"/>
        <v>1.9689999999999999</v>
      </c>
      <c r="Q23" s="75">
        <f t="shared" si="11"/>
        <v>4.9263585576434954</v>
      </c>
      <c r="R23" s="49">
        <f t="shared" si="7"/>
        <v>4.1691133294186571</v>
      </c>
      <c r="S23" s="49">
        <f t="shared" si="8"/>
        <v>1.049263585576435</v>
      </c>
      <c r="T23" s="54">
        <f t="shared" si="9"/>
        <v>4.5477359435310767</v>
      </c>
      <c r="U23" s="49">
        <f t="shared" si="10"/>
        <v>1.0454773594353108</v>
      </c>
    </row>
    <row r="24" spans="1:21" s="50" customFormat="1" ht="15.6" x14ac:dyDescent="0.3">
      <c r="A24" s="3">
        <v>22</v>
      </c>
      <c r="B24" s="39">
        <v>8</v>
      </c>
      <c r="C24" s="37" t="s">
        <v>72</v>
      </c>
      <c r="D24" s="36" t="s">
        <v>53</v>
      </c>
      <c r="E24" s="59">
        <v>2.875</v>
      </c>
      <c r="F24" s="50">
        <v>4.2460000000000004</v>
      </c>
      <c r="G24" s="50">
        <v>4.1239999999999997</v>
      </c>
      <c r="H24" s="50">
        <f t="shared" si="0"/>
        <v>1.3710000000000004</v>
      </c>
      <c r="I24" s="50">
        <f t="shared" si="1"/>
        <v>1.2489999999999997</v>
      </c>
      <c r="J24" s="75">
        <f t="shared" si="2"/>
        <v>9.7678142514011856</v>
      </c>
      <c r="K24" s="49">
        <f t="shared" si="6"/>
        <v>1.0976781425140119</v>
      </c>
      <c r="L24" s="62">
        <v>3.0270000000000001</v>
      </c>
      <c r="M24" s="50">
        <v>5.3769999999999998</v>
      </c>
      <c r="N24" s="50">
        <v>5.1779999999999999</v>
      </c>
      <c r="O24" s="50">
        <f t="shared" si="3"/>
        <v>2.3499999999999996</v>
      </c>
      <c r="P24" s="50">
        <f t="shared" si="4"/>
        <v>2.1509999999999998</v>
      </c>
      <c r="Q24" s="75">
        <f t="shared" si="11"/>
        <v>9.2515109251510861</v>
      </c>
      <c r="R24" s="49">
        <f t="shared" si="7"/>
        <v>9.7678142514011856</v>
      </c>
      <c r="S24" s="49">
        <f t="shared" si="8"/>
        <v>1.0925151092515109</v>
      </c>
      <c r="T24" s="54">
        <f t="shared" si="9"/>
        <v>9.5096625882761359</v>
      </c>
      <c r="U24" s="49">
        <f t="shared" si="10"/>
        <v>1.0950966258827615</v>
      </c>
    </row>
    <row r="25" spans="1:21" s="50" customFormat="1" ht="15.6" x14ac:dyDescent="0.3">
      <c r="A25" s="3">
        <v>23</v>
      </c>
      <c r="B25" s="39">
        <v>9</v>
      </c>
      <c r="C25" s="37" t="s">
        <v>73</v>
      </c>
      <c r="D25" s="36" t="s">
        <v>54</v>
      </c>
      <c r="E25" s="59">
        <v>3.121</v>
      </c>
      <c r="F25" s="50">
        <v>5.0910000000000002</v>
      </c>
      <c r="G25" s="50">
        <v>5.0570000000000004</v>
      </c>
      <c r="H25" s="50">
        <f t="shared" si="0"/>
        <v>1.9700000000000002</v>
      </c>
      <c r="I25" s="50">
        <f t="shared" si="1"/>
        <v>1.9360000000000004</v>
      </c>
      <c r="J25" s="75">
        <f t="shared" si="2"/>
        <v>1.7561983471074278</v>
      </c>
      <c r="K25" s="49">
        <f t="shared" si="6"/>
        <v>1.0175619834710743</v>
      </c>
      <c r="L25" s="62">
        <v>2.7330000000000001</v>
      </c>
      <c r="M25" s="50">
        <v>4.8259999999999996</v>
      </c>
      <c r="N25" s="50">
        <v>4.7930000000000001</v>
      </c>
      <c r="O25" s="50">
        <f t="shared" si="3"/>
        <v>2.0929999999999995</v>
      </c>
      <c r="P25" s="50">
        <f t="shared" si="4"/>
        <v>2.06</v>
      </c>
      <c r="Q25" s="75">
        <f t="shared" si="11"/>
        <v>1.60194174757279</v>
      </c>
      <c r="R25" s="49">
        <f t="shared" si="7"/>
        <v>1.7561983471074278</v>
      </c>
      <c r="S25" s="49">
        <f t="shared" si="8"/>
        <v>1.016019417475728</v>
      </c>
      <c r="T25" s="54">
        <f t="shared" si="9"/>
        <v>1.679070047340109</v>
      </c>
      <c r="U25" s="49">
        <f t="shared" si="10"/>
        <v>1.0167907004734011</v>
      </c>
    </row>
    <row r="26" spans="1:21" s="50" customFormat="1" ht="15.6" x14ac:dyDescent="0.3">
      <c r="A26" s="3">
        <v>24</v>
      </c>
      <c r="B26" s="39">
        <v>10</v>
      </c>
      <c r="C26" s="37" t="s">
        <v>74</v>
      </c>
      <c r="D26" s="36" t="s">
        <v>55</v>
      </c>
      <c r="E26" s="59">
        <v>2.8719999999999999</v>
      </c>
      <c r="F26" s="50">
        <v>4.468</v>
      </c>
      <c r="G26" s="50">
        <v>4.1479999999999997</v>
      </c>
      <c r="H26" s="50">
        <f t="shared" si="0"/>
        <v>1.5960000000000001</v>
      </c>
      <c r="I26" s="50">
        <f t="shared" si="1"/>
        <v>1.2759999999999998</v>
      </c>
      <c r="J26" s="75">
        <f t="shared" si="2"/>
        <v>25.078369905956141</v>
      </c>
      <c r="K26" s="49">
        <f t="shared" si="6"/>
        <v>1.2507836990595613</v>
      </c>
      <c r="L26" s="62">
        <v>3.0470000000000002</v>
      </c>
      <c r="M26" s="50">
        <v>4.508</v>
      </c>
      <c r="N26" s="50">
        <v>4.22</v>
      </c>
      <c r="O26" s="50">
        <f t="shared" si="3"/>
        <v>1.4609999999999999</v>
      </c>
      <c r="P26" s="50">
        <f t="shared" si="4"/>
        <v>1.1729999999999996</v>
      </c>
      <c r="Q26" s="75">
        <f t="shared" si="11"/>
        <v>24.552429667519213</v>
      </c>
      <c r="R26" s="49">
        <f t="shared" si="7"/>
        <v>25.078369905956141</v>
      </c>
      <c r="S26" s="49">
        <f t="shared" si="8"/>
        <v>1.2455242966751923</v>
      </c>
      <c r="T26" s="54">
        <f t="shared" si="9"/>
        <v>24.815399786737679</v>
      </c>
      <c r="U26" s="49">
        <f t="shared" si="10"/>
        <v>1.2481539978673768</v>
      </c>
    </row>
    <row r="27" spans="1:21" s="50" customFormat="1" ht="15.6" x14ac:dyDescent="0.3">
      <c r="A27" s="3">
        <v>25</v>
      </c>
      <c r="B27" s="39">
        <v>11</v>
      </c>
      <c r="C27" s="37" t="s">
        <v>75</v>
      </c>
      <c r="D27" s="36" t="s">
        <v>56</v>
      </c>
      <c r="E27" s="59">
        <v>4.6369999999999996</v>
      </c>
      <c r="F27" s="50">
        <v>8.3879999999999999</v>
      </c>
      <c r="G27" s="50">
        <v>8.3580000000000005</v>
      </c>
      <c r="H27" s="50">
        <f t="shared" si="0"/>
        <v>3.7510000000000003</v>
      </c>
      <c r="I27" s="50">
        <f t="shared" si="1"/>
        <v>3.721000000000001</v>
      </c>
      <c r="J27" s="75">
        <f t="shared" si="2"/>
        <v>0.8062348830959245</v>
      </c>
      <c r="K27" s="49">
        <f t="shared" si="6"/>
        <v>1.0080623488309592</v>
      </c>
      <c r="L27" s="62">
        <v>4.8760000000000003</v>
      </c>
      <c r="M27" s="50">
        <v>8.5609999999999999</v>
      </c>
      <c r="N27" s="50">
        <v>8.532</v>
      </c>
      <c r="O27" s="50">
        <f t="shared" si="3"/>
        <v>3.6849999999999996</v>
      </c>
      <c r="P27" s="50">
        <f t="shared" si="4"/>
        <v>3.6559999999999997</v>
      </c>
      <c r="Q27" s="75">
        <f t="shared" si="11"/>
        <v>0.79321663019693422</v>
      </c>
      <c r="R27" s="49">
        <f t="shared" si="7"/>
        <v>0.8062348830959245</v>
      </c>
      <c r="S27" s="49">
        <f t="shared" si="8"/>
        <v>1.0079321663019694</v>
      </c>
      <c r="T27" s="54">
        <f t="shared" si="9"/>
        <v>0.79972575664642931</v>
      </c>
      <c r="U27" s="49">
        <f t="shared" si="10"/>
        <v>1.0079972575664642</v>
      </c>
    </row>
    <row r="28" spans="1:21" s="50" customFormat="1" ht="15.6" x14ac:dyDescent="0.3">
      <c r="A28" s="3">
        <v>26</v>
      </c>
      <c r="B28" s="39">
        <v>12</v>
      </c>
      <c r="C28" s="37" t="s">
        <v>76</v>
      </c>
      <c r="D28" s="36" t="s">
        <v>57</v>
      </c>
      <c r="E28" s="59">
        <v>4.2919999999999998</v>
      </c>
      <c r="F28" s="50">
        <v>8.766</v>
      </c>
      <c r="G28" s="50">
        <v>8.7530000000000001</v>
      </c>
      <c r="H28" s="50">
        <f t="shared" si="0"/>
        <v>4.4740000000000002</v>
      </c>
      <c r="I28" s="50">
        <f t="shared" si="1"/>
        <v>4.4610000000000003</v>
      </c>
      <c r="J28" s="75">
        <f t="shared" si="2"/>
        <v>0.29141448105805651</v>
      </c>
      <c r="K28" s="49">
        <f t="shared" si="6"/>
        <v>1.0029141448105805</v>
      </c>
      <c r="L28" s="62">
        <v>4.218</v>
      </c>
      <c r="M28" s="50">
        <v>8.4109999999999996</v>
      </c>
      <c r="N28" s="50">
        <v>8.4</v>
      </c>
      <c r="O28" s="50">
        <f t="shared" si="3"/>
        <v>4.1929999999999996</v>
      </c>
      <c r="P28" s="50">
        <f t="shared" si="4"/>
        <v>4.1820000000000004</v>
      </c>
      <c r="Q28" s="75">
        <f t="shared" si="11"/>
        <v>0.26303204208510839</v>
      </c>
      <c r="R28" s="49">
        <f t="shared" si="7"/>
        <v>0.29141448105805651</v>
      </c>
      <c r="S28" s="49">
        <f t="shared" si="8"/>
        <v>1.0026303204208511</v>
      </c>
      <c r="T28" s="54">
        <f t="shared" si="9"/>
        <v>0.27722326157158245</v>
      </c>
      <c r="U28" s="49">
        <f t="shared" si="10"/>
        <v>1.0027722326157158</v>
      </c>
    </row>
    <row r="29" spans="1:21" s="50" customFormat="1" ht="15.6" x14ac:dyDescent="0.3">
      <c r="A29" s="3">
        <v>27</v>
      </c>
      <c r="B29" s="39">
        <v>13</v>
      </c>
      <c r="C29" s="37" t="s">
        <v>77</v>
      </c>
      <c r="D29" s="36" t="s">
        <v>58</v>
      </c>
      <c r="E29" s="59">
        <v>4.0830000000000002</v>
      </c>
      <c r="F29" s="50">
        <v>8.9039999999999999</v>
      </c>
      <c r="G29" s="50">
        <v>8.8689999999999998</v>
      </c>
      <c r="H29" s="50">
        <f t="shared" si="0"/>
        <v>4.8209999999999997</v>
      </c>
      <c r="I29" s="50">
        <f t="shared" si="1"/>
        <v>4.7859999999999996</v>
      </c>
      <c r="J29" s="75">
        <f>(H29-I29)*100/I29</f>
        <v>0.73129962390305359</v>
      </c>
      <c r="K29" s="49">
        <f t="shared" si="6"/>
        <v>1.0073129962390306</v>
      </c>
      <c r="L29" s="62">
        <v>4.3559999999999999</v>
      </c>
      <c r="M29" s="50">
        <v>8.0449999999999999</v>
      </c>
      <c r="N29" s="50">
        <v>8.0139999999999993</v>
      </c>
      <c r="O29" s="50">
        <f t="shared" si="3"/>
        <v>3.6890000000000001</v>
      </c>
      <c r="P29" s="50">
        <f t="shared" si="4"/>
        <v>3.6579999999999995</v>
      </c>
      <c r="Q29" s="75">
        <f>(O29-P29)*100/P29</f>
        <v>0.84745762711866013</v>
      </c>
      <c r="R29" s="49">
        <f t="shared" si="7"/>
        <v>0.73129962390305359</v>
      </c>
      <c r="S29" s="49">
        <f t="shared" si="8"/>
        <v>1.0084745762711866</v>
      </c>
      <c r="T29" s="54">
        <f t="shared" si="9"/>
        <v>0.7893786255108568</v>
      </c>
      <c r="U29" s="49">
        <f t="shared" si="10"/>
        <v>1.0078937862551087</v>
      </c>
    </row>
    <row r="30" spans="1:21" s="50" customFormat="1" ht="15.6" x14ac:dyDescent="0.3">
      <c r="A30" s="3">
        <v>28</v>
      </c>
      <c r="B30" s="39">
        <v>14</v>
      </c>
      <c r="C30" s="37" t="s">
        <v>78</v>
      </c>
      <c r="D30" s="36" t="s">
        <v>59</v>
      </c>
      <c r="E30" s="60">
        <v>4.843</v>
      </c>
      <c r="F30" s="50">
        <v>9.2040000000000006</v>
      </c>
      <c r="G30" s="50">
        <v>9.1809999999999992</v>
      </c>
      <c r="H30" s="50">
        <f t="shared" si="0"/>
        <v>4.3610000000000007</v>
      </c>
      <c r="I30" s="50">
        <f t="shared" si="1"/>
        <v>4.3379999999999992</v>
      </c>
      <c r="J30" s="75">
        <f t="shared" si="2"/>
        <v>0.53019824804060556</v>
      </c>
      <c r="K30" s="49">
        <f t="shared" si="6"/>
        <v>1.0053019824804061</v>
      </c>
      <c r="L30" s="62">
        <v>5.2030000000000003</v>
      </c>
      <c r="M30" s="50">
        <v>8.4480000000000004</v>
      </c>
      <c r="N30" s="50">
        <v>8.42</v>
      </c>
      <c r="O30" s="50">
        <f t="shared" si="3"/>
        <v>3.2450000000000001</v>
      </c>
      <c r="P30" s="50">
        <f t="shared" si="4"/>
        <v>3.2169999999999996</v>
      </c>
      <c r="Q30" s="75">
        <f t="shared" ref="Q30:Q43" si="12">(O30-P30)*100/P30</f>
        <v>0.87037612682625032</v>
      </c>
      <c r="R30" s="49">
        <f t="shared" si="7"/>
        <v>0.53019824804060556</v>
      </c>
      <c r="S30" s="49">
        <f t="shared" si="8"/>
        <v>1.0087037612682623</v>
      </c>
      <c r="T30" s="54">
        <f t="shared" si="9"/>
        <v>0.70028718743342799</v>
      </c>
      <c r="U30" s="49">
        <f t="shared" si="10"/>
        <v>1.0070028718743342</v>
      </c>
    </row>
    <row r="31" spans="1:21" s="50" customFormat="1" ht="15.6" x14ac:dyDescent="0.3">
      <c r="A31" s="3">
        <v>29</v>
      </c>
      <c r="B31" s="39" t="s">
        <v>60</v>
      </c>
      <c r="C31" s="37" t="s">
        <v>79</v>
      </c>
      <c r="D31" s="36" t="s">
        <v>59</v>
      </c>
      <c r="E31" s="59">
        <v>4.508</v>
      </c>
      <c r="F31" s="50">
        <v>9.218</v>
      </c>
      <c r="G31" s="50">
        <v>9.2100000000000009</v>
      </c>
      <c r="H31" s="50">
        <f t="shared" si="0"/>
        <v>4.71</v>
      </c>
      <c r="I31" s="50">
        <f t="shared" si="1"/>
        <v>4.7020000000000008</v>
      </c>
      <c r="J31" s="75">
        <f t="shared" si="2"/>
        <v>0.1701403658017677</v>
      </c>
      <c r="K31" s="49">
        <f t="shared" si="6"/>
        <v>1.0017014036580176</v>
      </c>
      <c r="L31" s="62">
        <v>5.1269999999999998</v>
      </c>
      <c r="M31" s="50">
        <v>9.4849999999999994</v>
      </c>
      <c r="N31" s="50">
        <v>9.4779999999999998</v>
      </c>
      <c r="O31" s="50">
        <f t="shared" si="3"/>
        <v>4.3579999999999997</v>
      </c>
      <c r="P31" s="50">
        <f t="shared" si="4"/>
        <v>4.351</v>
      </c>
      <c r="Q31" s="75">
        <f t="shared" si="12"/>
        <v>0.16088255573430643</v>
      </c>
      <c r="R31" s="49">
        <f t="shared" si="7"/>
        <v>0.1701403658017677</v>
      </c>
      <c r="S31" s="49">
        <f t="shared" si="8"/>
        <v>1.001608825557343</v>
      </c>
      <c r="T31" s="54">
        <f t="shared" si="9"/>
        <v>0.16551146076803708</v>
      </c>
      <c r="U31" s="49">
        <f t="shared" si="10"/>
        <v>1.0016551146076802</v>
      </c>
    </row>
    <row r="32" spans="1:21" s="50" customFormat="1" ht="15.6" x14ac:dyDescent="0.3">
      <c r="A32" s="3">
        <v>30</v>
      </c>
      <c r="B32" s="39">
        <v>15</v>
      </c>
      <c r="C32" s="37" t="s">
        <v>80</v>
      </c>
      <c r="D32" s="36" t="s">
        <v>61</v>
      </c>
      <c r="E32" s="59">
        <v>5.7789999999999999</v>
      </c>
      <c r="F32" s="50">
        <v>9.4130000000000003</v>
      </c>
      <c r="G32" s="50">
        <v>8.89</v>
      </c>
      <c r="H32" s="50">
        <f t="shared" si="0"/>
        <v>3.6340000000000003</v>
      </c>
      <c r="I32" s="50">
        <f t="shared" si="1"/>
        <v>3.1110000000000007</v>
      </c>
      <c r="J32" s="75">
        <f t="shared" si="2"/>
        <v>16.811314689810338</v>
      </c>
      <c r="K32" s="49">
        <f t="shared" si="6"/>
        <v>1.1681131468981034</v>
      </c>
      <c r="L32" s="62">
        <v>5.6630000000000003</v>
      </c>
      <c r="M32" s="50">
        <v>8.7629999999999999</v>
      </c>
      <c r="N32" s="50">
        <v>8.2669999999999995</v>
      </c>
      <c r="O32" s="50">
        <f t="shared" si="3"/>
        <v>3.0999999999999996</v>
      </c>
      <c r="P32" s="50">
        <f t="shared" si="4"/>
        <v>2.6039999999999992</v>
      </c>
      <c r="Q32" s="75">
        <f t="shared" si="12"/>
        <v>19.047619047619069</v>
      </c>
      <c r="R32" s="49">
        <f t="shared" si="7"/>
        <v>16.811314689810338</v>
      </c>
      <c r="S32" s="49">
        <f t="shared" si="8"/>
        <v>1.1904761904761907</v>
      </c>
      <c r="T32" s="54">
        <f t="shared" si="9"/>
        <v>17.929466868714705</v>
      </c>
      <c r="U32" s="49">
        <f t="shared" si="10"/>
        <v>1.1792946686871471</v>
      </c>
    </row>
    <row r="33" spans="1:21" s="50" customFormat="1" ht="15.6" x14ac:dyDescent="0.3">
      <c r="A33" s="3">
        <v>31</v>
      </c>
      <c r="B33" s="39" t="s">
        <v>62</v>
      </c>
      <c r="C33" s="37" t="s">
        <v>81</v>
      </c>
      <c r="D33" s="36" t="s">
        <v>61</v>
      </c>
      <c r="E33" s="59">
        <v>5.6550000000000002</v>
      </c>
      <c r="F33" s="50">
        <v>9.1620000000000008</v>
      </c>
      <c r="G33" s="50">
        <v>8.6560000000000006</v>
      </c>
      <c r="H33" s="50">
        <f t="shared" si="0"/>
        <v>3.5070000000000006</v>
      </c>
      <c r="I33" s="50">
        <f t="shared" si="1"/>
        <v>3.0010000000000003</v>
      </c>
      <c r="J33" s="75">
        <f t="shared" si="2"/>
        <v>16.86104631789404</v>
      </c>
      <c r="K33" s="49">
        <f t="shared" si="6"/>
        <v>1.1686104631789405</v>
      </c>
      <c r="L33" s="62">
        <v>5.008</v>
      </c>
      <c r="M33" s="50">
        <v>9.3710000000000004</v>
      </c>
      <c r="N33" s="50">
        <v>8.734</v>
      </c>
      <c r="O33" s="50">
        <f t="shared" si="3"/>
        <v>4.3630000000000004</v>
      </c>
      <c r="P33" s="50">
        <f t="shared" si="4"/>
        <v>3.726</v>
      </c>
      <c r="Q33" s="75">
        <f t="shared" si="12"/>
        <v>17.096081588835226</v>
      </c>
      <c r="R33" s="49">
        <f t="shared" si="7"/>
        <v>16.86104631789404</v>
      </c>
      <c r="S33" s="49">
        <f t="shared" si="8"/>
        <v>1.1709608158883524</v>
      </c>
      <c r="T33" s="54">
        <f t="shared" si="9"/>
        <v>16.978563953364635</v>
      </c>
      <c r="U33" s="49">
        <f t="shared" si="10"/>
        <v>1.1697856395336466</v>
      </c>
    </row>
    <row r="34" spans="1:21" s="50" customFormat="1" ht="15.6" x14ac:dyDescent="0.3">
      <c r="A34" s="3">
        <v>32</v>
      </c>
      <c r="B34" s="39">
        <v>16</v>
      </c>
      <c r="C34" s="37" t="s">
        <v>82</v>
      </c>
      <c r="D34" s="36" t="s">
        <v>63</v>
      </c>
      <c r="E34" s="59">
        <v>5.6859999999999999</v>
      </c>
      <c r="F34" s="50">
        <v>9.2469999999999999</v>
      </c>
      <c r="G34" s="50">
        <v>8.8019999999999996</v>
      </c>
      <c r="H34" s="50">
        <f t="shared" si="0"/>
        <v>3.5609999999999999</v>
      </c>
      <c r="I34" s="50">
        <f t="shared" si="1"/>
        <v>3.1159999999999997</v>
      </c>
      <c r="J34" s="75">
        <f t="shared" si="2"/>
        <v>14.281129653401807</v>
      </c>
      <c r="K34" s="49">
        <f t="shared" si="6"/>
        <v>1.142811296534018</v>
      </c>
      <c r="L34" s="62">
        <v>5.1360000000000001</v>
      </c>
      <c r="M34" s="50">
        <v>9.0790000000000006</v>
      </c>
      <c r="N34" s="50">
        <v>8.7110000000000003</v>
      </c>
      <c r="O34" s="50">
        <f t="shared" si="3"/>
        <v>3.9430000000000005</v>
      </c>
      <c r="P34" s="50">
        <f t="shared" si="4"/>
        <v>3.5750000000000002</v>
      </c>
      <c r="Q34" s="75">
        <f t="shared" si="12"/>
        <v>10.293706293706302</v>
      </c>
      <c r="R34" s="49">
        <f t="shared" si="7"/>
        <v>14.281129653401807</v>
      </c>
      <c r="S34" s="49">
        <f t="shared" si="8"/>
        <v>1.1029370629370632</v>
      </c>
      <c r="T34" s="54">
        <f t="shared" si="9"/>
        <v>12.287417973554055</v>
      </c>
      <c r="U34" s="49">
        <f t="shared" si="10"/>
        <v>1.1228741797355406</v>
      </c>
    </row>
    <row r="35" spans="1:21" s="50" customFormat="1" ht="15.6" x14ac:dyDescent="0.3">
      <c r="A35" s="3">
        <v>33</v>
      </c>
      <c r="B35" s="39">
        <v>17</v>
      </c>
      <c r="C35" s="37" t="s">
        <v>83</v>
      </c>
      <c r="D35" s="36" t="s">
        <v>64</v>
      </c>
      <c r="E35" s="61">
        <v>9.5690000000000008</v>
      </c>
      <c r="F35" s="50">
        <v>14.763999999999999</v>
      </c>
      <c r="G35" s="50">
        <v>14.055</v>
      </c>
      <c r="H35" s="50">
        <f t="shared" si="0"/>
        <v>5.1949999999999985</v>
      </c>
      <c r="I35" s="50">
        <f t="shared" si="1"/>
        <v>4.4859999999999989</v>
      </c>
      <c r="J35" s="75">
        <f t="shared" si="2"/>
        <v>15.804725813642438</v>
      </c>
      <c r="K35" s="49">
        <f t="shared" si="6"/>
        <v>1.1580472581364243</v>
      </c>
      <c r="L35" s="62">
        <v>8.8059999999999992</v>
      </c>
      <c r="M35" s="50">
        <v>14.525</v>
      </c>
      <c r="N35" s="50">
        <v>13.778</v>
      </c>
      <c r="O35" s="50">
        <f t="shared" si="3"/>
        <v>5.7190000000000012</v>
      </c>
      <c r="P35" s="50">
        <f t="shared" si="4"/>
        <v>4.9720000000000013</v>
      </c>
      <c r="Q35" s="75">
        <f t="shared" si="12"/>
        <v>15.024135156878513</v>
      </c>
      <c r="R35" s="49">
        <f t="shared" si="7"/>
        <v>15.804725813642438</v>
      </c>
      <c r="S35" s="49">
        <f t="shared" si="8"/>
        <v>1.150241351568785</v>
      </c>
      <c r="T35" s="54">
        <f t="shared" si="9"/>
        <v>15.414430485260475</v>
      </c>
      <c r="U35" s="49">
        <f t="shared" si="10"/>
        <v>1.1541443048526046</v>
      </c>
    </row>
    <row r="36" spans="1:21" s="50" customFormat="1" ht="15.6" x14ac:dyDescent="0.3">
      <c r="A36" s="3">
        <v>34</v>
      </c>
      <c r="B36" s="39">
        <v>18</v>
      </c>
      <c r="C36" s="37" t="s">
        <v>84</v>
      </c>
      <c r="D36" s="36" t="s">
        <v>65</v>
      </c>
      <c r="E36" s="61">
        <v>8.6959999999999997</v>
      </c>
      <c r="F36" s="50">
        <v>14.478999999999999</v>
      </c>
      <c r="G36" s="50">
        <v>13.766</v>
      </c>
      <c r="H36" s="50">
        <f t="shared" si="0"/>
        <v>5.7829999999999995</v>
      </c>
      <c r="I36" s="50">
        <f t="shared" si="1"/>
        <v>5.07</v>
      </c>
      <c r="J36" s="75">
        <f t="shared" si="2"/>
        <v>14.063116370808663</v>
      </c>
      <c r="K36" s="49">
        <f t="shared" si="6"/>
        <v>1.1406311637080866</v>
      </c>
      <c r="L36" s="62">
        <v>8.907</v>
      </c>
      <c r="M36" s="50">
        <v>13.305999999999999</v>
      </c>
      <c r="N36" s="50">
        <v>12.801</v>
      </c>
      <c r="O36" s="50">
        <f t="shared" si="3"/>
        <v>4.3989999999999991</v>
      </c>
      <c r="P36" s="50">
        <f t="shared" si="4"/>
        <v>3.8940000000000001</v>
      </c>
      <c r="Q36" s="75">
        <f t="shared" si="12"/>
        <v>12.96866974833074</v>
      </c>
      <c r="R36" s="49">
        <f t="shared" si="7"/>
        <v>14.063116370808663</v>
      </c>
      <c r="S36" s="49">
        <f t="shared" si="8"/>
        <v>1.1296866974833073</v>
      </c>
      <c r="T36" s="54">
        <f t="shared" si="9"/>
        <v>13.515893059569702</v>
      </c>
      <c r="U36" s="49">
        <f t="shared" si="10"/>
        <v>1.1351589305956971</v>
      </c>
    </row>
    <row r="37" spans="1:21" s="50" customFormat="1" ht="15.6" x14ac:dyDescent="0.3">
      <c r="A37" s="3">
        <v>35</v>
      </c>
      <c r="B37" s="39">
        <v>19</v>
      </c>
      <c r="C37" s="37" t="s">
        <v>85</v>
      </c>
      <c r="D37" s="36" t="s">
        <v>66</v>
      </c>
      <c r="E37" s="59">
        <v>3.0459999999999998</v>
      </c>
      <c r="F37" s="50">
        <v>4.5910000000000002</v>
      </c>
      <c r="G37" s="50">
        <v>4.3689999999999998</v>
      </c>
      <c r="H37" s="50">
        <f t="shared" si="0"/>
        <v>1.5450000000000004</v>
      </c>
      <c r="I37" s="50">
        <f t="shared" si="1"/>
        <v>1.323</v>
      </c>
      <c r="J37" s="75">
        <f t="shared" si="2"/>
        <v>16.780045351473955</v>
      </c>
      <c r="K37" s="49">
        <f t="shared" si="6"/>
        <v>1.1678004535147395</v>
      </c>
      <c r="L37" s="67">
        <v>2.754</v>
      </c>
      <c r="M37" s="50">
        <v>4.8250000000000002</v>
      </c>
      <c r="N37" s="50">
        <v>4.5270000000000001</v>
      </c>
      <c r="O37" s="50">
        <f t="shared" si="3"/>
        <v>2.0710000000000002</v>
      </c>
      <c r="P37" s="50">
        <f t="shared" si="4"/>
        <v>1.7730000000000001</v>
      </c>
      <c r="Q37" s="75">
        <f t="shared" si="12"/>
        <v>16.807670614777216</v>
      </c>
      <c r="R37" s="49">
        <f t="shared" si="7"/>
        <v>16.780045351473955</v>
      </c>
      <c r="S37" s="49">
        <f t="shared" si="8"/>
        <v>1.1680767061477721</v>
      </c>
      <c r="T37" s="54">
        <f t="shared" si="9"/>
        <v>16.793857983125584</v>
      </c>
      <c r="U37" s="49">
        <f t="shared" si="10"/>
        <v>1.1679385798312558</v>
      </c>
    </row>
    <row r="38" spans="1:21" s="50" customFormat="1" ht="15.6" x14ac:dyDescent="0.3">
      <c r="A38" s="7">
        <v>36</v>
      </c>
      <c r="B38" s="40">
        <v>1</v>
      </c>
      <c r="C38" s="25" t="s">
        <v>96</v>
      </c>
      <c r="D38" s="26" t="s">
        <v>86</v>
      </c>
      <c r="E38" s="59">
        <v>2.863</v>
      </c>
      <c r="F38" s="50">
        <v>4.3890000000000002</v>
      </c>
      <c r="G38" s="50">
        <v>4.1399999999999997</v>
      </c>
      <c r="H38" s="50">
        <f t="shared" si="0"/>
        <v>1.5260000000000002</v>
      </c>
      <c r="I38" s="50">
        <f t="shared" si="1"/>
        <v>1.2769999999999997</v>
      </c>
      <c r="J38" s="75">
        <f t="shared" si="2"/>
        <v>19.498825371965591</v>
      </c>
      <c r="K38" s="49">
        <f t="shared" si="6"/>
        <v>1.1949882537196559</v>
      </c>
      <c r="L38" s="62">
        <v>3.02</v>
      </c>
      <c r="M38" s="50">
        <v>4.8250000000000002</v>
      </c>
      <c r="N38" s="50">
        <v>4.5309999999999997</v>
      </c>
      <c r="O38" s="50">
        <f t="shared" si="3"/>
        <v>1.8050000000000002</v>
      </c>
      <c r="P38" s="50">
        <f t="shared" si="4"/>
        <v>1.5109999999999997</v>
      </c>
      <c r="Q38" s="75">
        <f t="shared" si="12"/>
        <v>19.457313037723399</v>
      </c>
      <c r="R38" s="49">
        <f t="shared" si="7"/>
        <v>19.498825371965591</v>
      </c>
      <c r="S38" s="49">
        <f t="shared" si="8"/>
        <v>1.194573130377234</v>
      </c>
      <c r="T38" s="54">
        <f t="shared" si="9"/>
        <v>19.478069204844495</v>
      </c>
      <c r="U38" s="49">
        <f t="shared" si="10"/>
        <v>1.1947806920484449</v>
      </c>
    </row>
    <row r="39" spans="1:21" s="50" customFormat="1" ht="15.6" x14ac:dyDescent="0.3">
      <c r="A39" s="7">
        <v>37</v>
      </c>
      <c r="B39" s="40">
        <v>2</v>
      </c>
      <c r="C39" s="25" t="s">
        <v>96</v>
      </c>
      <c r="D39" s="26" t="s">
        <v>87</v>
      </c>
      <c r="E39" s="59">
        <v>3.0859999999999999</v>
      </c>
      <c r="F39" s="50">
        <v>5.0030000000000001</v>
      </c>
      <c r="G39" s="50">
        <v>4.8920000000000003</v>
      </c>
      <c r="H39" s="50">
        <f t="shared" si="0"/>
        <v>1.9170000000000003</v>
      </c>
      <c r="I39" s="50">
        <f t="shared" si="1"/>
        <v>1.8060000000000005</v>
      </c>
      <c r="J39" s="75">
        <f t="shared" si="2"/>
        <v>6.1461794019933409</v>
      </c>
      <c r="K39" s="49">
        <f t="shared" si="6"/>
        <v>1.0614617940199333</v>
      </c>
      <c r="L39" s="62">
        <v>3.1539999999999999</v>
      </c>
      <c r="M39" s="50">
        <v>5.3719999999999999</v>
      </c>
      <c r="N39" s="50">
        <v>5.2270000000000003</v>
      </c>
      <c r="O39" s="50">
        <f t="shared" si="3"/>
        <v>2.218</v>
      </c>
      <c r="P39" s="50">
        <f t="shared" si="4"/>
        <v>2.0730000000000004</v>
      </c>
      <c r="Q39" s="75">
        <f t="shared" si="12"/>
        <v>6.9946936806560318</v>
      </c>
      <c r="R39" s="49">
        <f t="shared" si="7"/>
        <v>6.1461794019933409</v>
      </c>
      <c r="S39" s="49">
        <f t="shared" si="8"/>
        <v>1.0699469368065602</v>
      </c>
      <c r="T39" s="54">
        <f t="shared" si="9"/>
        <v>6.5704365413246864</v>
      </c>
      <c r="U39" s="49">
        <f t="shared" si="10"/>
        <v>1.0657043654132468</v>
      </c>
    </row>
    <row r="40" spans="1:21" s="50" customFormat="1" ht="15.6" x14ac:dyDescent="0.3">
      <c r="A40" s="7">
        <v>38</v>
      </c>
      <c r="B40" s="40">
        <v>3</v>
      </c>
      <c r="C40" s="25" t="s">
        <v>96</v>
      </c>
      <c r="D40" s="26" t="s">
        <v>88</v>
      </c>
      <c r="E40" s="59">
        <v>2.988</v>
      </c>
      <c r="F40" s="50">
        <v>4.9009999999999998</v>
      </c>
      <c r="G40" s="50">
        <v>4.774</v>
      </c>
      <c r="H40" s="50">
        <f t="shared" si="0"/>
        <v>1.9129999999999998</v>
      </c>
      <c r="I40" s="50">
        <f t="shared" si="1"/>
        <v>1.786</v>
      </c>
      <c r="J40" s="75">
        <f t="shared" si="2"/>
        <v>7.1108622620380615</v>
      </c>
      <c r="K40" s="49">
        <f t="shared" si="6"/>
        <v>1.0711086226203808</v>
      </c>
      <c r="L40" s="62">
        <v>3.1549999999999998</v>
      </c>
      <c r="M40" s="50">
        <v>4.5350000000000001</v>
      </c>
      <c r="N40" s="50">
        <v>4.4459999999999997</v>
      </c>
      <c r="O40" s="50">
        <f t="shared" si="3"/>
        <v>1.3800000000000003</v>
      </c>
      <c r="P40" s="50">
        <f t="shared" si="4"/>
        <v>1.2909999999999999</v>
      </c>
      <c r="Q40" s="75">
        <f t="shared" si="12"/>
        <v>6.8938807126259034</v>
      </c>
      <c r="R40" s="49">
        <f t="shared" si="7"/>
        <v>7.1108622620380615</v>
      </c>
      <c r="S40" s="49">
        <f t="shared" si="8"/>
        <v>1.0689388071262591</v>
      </c>
      <c r="T40" s="54">
        <f t="shared" si="9"/>
        <v>7.0023714873319829</v>
      </c>
      <c r="U40" s="49">
        <f t="shared" si="10"/>
        <v>1.07002371487332</v>
      </c>
    </row>
    <row r="41" spans="1:21" s="50" customFormat="1" ht="15.6" x14ac:dyDescent="0.3">
      <c r="A41" s="7">
        <v>39</v>
      </c>
      <c r="B41" s="40">
        <v>4</v>
      </c>
      <c r="C41" s="25" t="s">
        <v>96</v>
      </c>
      <c r="D41" s="26" t="s">
        <v>54</v>
      </c>
      <c r="E41" s="59">
        <v>2.875</v>
      </c>
      <c r="F41" s="50">
        <v>4.875</v>
      </c>
      <c r="G41" s="50">
        <v>4.5839999999999996</v>
      </c>
      <c r="H41" s="50">
        <f t="shared" si="0"/>
        <v>2</v>
      </c>
      <c r="I41" s="50">
        <f t="shared" si="1"/>
        <v>1.7089999999999996</v>
      </c>
      <c r="J41" s="75">
        <f t="shared" si="2"/>
        <v>17.027501462843794</v>
      </c>
      <c r="K41" s="49">
        <f t="shared" si="6"/>
        <v>1.170275014628438</v>
      </c>
      <c r="L41" s="62">
        <v>3.0270000000000001</v>
      </c>
      <c r="M41" s="50">
        <v>4.681</v>
      </c>
      <c r="N41" s="50">
        <v>4.4080000000000004</v>
      </c>
      <c r="O41" s="50">
        <f t="shared" si="3"/>
        <v>1.6539999999999999</v>
      </c>
      <c r="P41" s="50">
        <f t="shared" si="4"/>
        <v>1.3810000000000002</v>
      </c>
      <c r="Q41" s="75">
        <f t="shared" si="12"/>
        <v>19.768283852280931</v>
      </c>
      <c r="R41" s="49">
        <f t="shared" si="7"/>
        <v>17.027501462843794</v>
      </c>
      <c r="S41" s="49">
        <f t="shared" si="8"/>
        <v>1.1976828385228093</v>
      </c>
      <c r="T41" s="54">
        <f t="shared" si="9"/>
        <v>18.397892657562362</v>
      </c>
      <c r="U41" s="49">
        <f t="shared" si="10"/>
        <v>1.1839789265756235</v>
      </c>
    </row>
    <row r="42" spans="1:21" s="50" customFormat="1" ht="15.6" x14ac:dyDescent="0.3">
      <c r="A42" s="7">
        <v>40</v>
      </c>
      <c r="B42" s="40">
        <v>5</v>
      </c>
      <c r="C42" s="25" t="s">
        <v>96</v>
      </c>
      <c r="D42" s="26" t="s">
        <v>55</v>
      </c>
      <c r="E42" s="59">
        <v>3.121</v>
      </c>
      <c r="F42" s="50">
        <v>4.452</v>
      </c>
      <c r="G42" s="50">
        <v>4.2220000000000004</v>
      </c>
      <c r="H42" s="50">
        <f t="shared" si="0"/>
        <v>1.331</v>
      </c>
      <c r="I42" s="50">
        <f t="shared" si="1"/>
        <v>1.1010000000000004</v>
      </c>
      <c r="J42" s="75">
        <f t="shared" si="2"/>
        <v>20.890099909173429</v>
      </c>
      <c r="K42" s="49">
        <f t="shared" si="6"/>
        <v>1.2089009990917343</v>
      </c>
      <c r="L42" s="62">
        <v>2.7330000000000001</v>
      </c>
      <c r="M42" s="50">
        <v>5.09</v>
      </c>
      <c r="N42" s="50">
        <v>4.68</v>
      </c>
      <c r="O42" s="50">
        <f t="shared" si="3"/>
        <v>2.3569999999999998</v>
      </c>
      <c r="P42" s="50">
        <f t="shared" si="4"/>
        <v>1.9469999999999996</v>
      </c>
      <c r="Q42" s="75">
        <f t="shared" si="12"/>
        <v>21.058038007190561</v>
      </c>
      <c r="R42" s="49">
        <f t="shared" si="7"/>
        <v>20.890099909173429</v>
      </c>
      <c r="S42" s="49">
        <f t="shared" si="8"/>
        <v>1.2105803800719057</v>
      </c>
      <c r="T42" s="54">
        <f t="shared" si="9"/>
        <v>20.974068958181995</v>
      </c>
      <c r="U42" s="49">
        <f t="shared" si="10"/>
        <v>1.2097406895818201</v>
      </c>
    </row>
    <row r="43" spans="1:21" s="50" customFormat="1" ht="15.6" x14ac:dyDescent="0.3">
      <c r="A43" s="7">
        <v>41</v>
      </c>
      <c r="B43" s="40">
        <v>6</v>
      </c>
      <c r="C43" s="25" t="s">
        <v>96</v>
      </c>
      <c r="D43" s="26" t="s">
        <v>89</v>
      </c>
      <c r="E43" s="59">
        <v>2.8719999999999999</v>
      </c>
      <c r="F43" s="50">
        <v>4.7880000000000003</v>
      </c>
      <c r="G43" s="50">
        <v>4.6079999999999997</v>
      </c>
      <c r="H43" s="50">
        <f t="shared" si="0"/>
        <v>1.9160000000000004</v>
      </c>
      <c r="I43" s="50">
        <f t="shared" si="1"/>
        <v>1.7359999999999998</v>
      </c>
      <c r="J43" s="75">
        <f t="shared" si="2"/>
        <v>10.368663594470082</v>
      </c>
      <c r="K43" s="49">
        <f t="shared" si="6"/>
        <v>1.1036866359447008</v>
      </c>
      <c r="L43" s="62">
        <v>3.0470000000000002</v>
      </c>
      <c r="M43" s="50">
        <v>4.4400000000000004</v>
      </c>
      <c r="N43" s="50">
        <v>4.33</v>
      </c>
      <c r="O43" s="50">
        <f t="shared" si="3"/>
        <v>1.3930000000000002</v>
      </c>
      <c r="P43" s="50">
        <f t="shared" si="4"/>
        <v>1.2829999999999999</v>
      </c>
      <c r="Q43" s="75">
        <f t="shared" si="12"/>
        <v>8.5736554949337744</v>
      </c>
      <c r="R43" s="49">
        <f t="shared" si="7"/>
        <v>10.368663594470082</v>
      </c>
      <c r="S43" s="49">
        <f t="shared" si="8"/>
        <v>1.0857365549493379</v>
      </c>
      <c r="T43" s="54">
        <f t="shared" si="9"/>
        <v>9.4711595447019281</v>
      </c>
      <c r="U43" s="49">
        <f t="shared" si="10"/>
        <v>1.0947115954470195</v>
      </c>
    </row>
    <row r="44" spans="1:21" ht="15.6" x14ac:dyDescent="0.3">
      <c r="A44" s="7">
        <v>42</v>
      </c>
      <c r="B44" s="40">
        <v>7</v>
      </c>
      <c r="C44" s="25" t="s">
        <v>96</v>
      </c>
      <c r="D44" s="26" t="s">
        <v>90</v>
      </c>
      <c r="E44" s="59">
        <v>4.6369999999999996</v>
      </c>
      <c r="F44" s="50">
        <v>6.718</v>
      </c>
      <c r="G44" s="50">
        <v>6.6369999999999996</v>
      </c>
      <c r="H44" s="50">
        <f t="shared" ref="H44:H61" si="13">F44-E44</f>
        <v>2.0810000000000004</v>
      </c>
      <c r="I44" s="50">
        <f t="shared" ref="I44:I61" si="14">G44-E44</f>
        <v>2</v>
      </c>
      <c r="J44" s="75">
        <f t="shared" ref="J44:J61" si="15">(H44-I44)*100/I44</f>
        <v>4.0500000000000203</v>
      </c>
      <c r="K44" s="49">
        <f t="shared" si="6"/>
        <v>1.0405000000000002</v>
      </c>
      <c r="L44" s="62">
        <v>4.8760000000000003</v>
      </c>
      <c r="M44" s="50">
        <v>7.399</v>
      </c>
      <c r="N44" s="50">
        <v>7.298</v>
      </c>
      <c r="O44" s="50">
        <f t="shared" ref="O44:O61" si="16">M44-L44</f>
        <v>2.5229999999999997</v>
      </c>
      <c r="P44" s="50">
        <f t="shared" ref="P44:P61" si="17">N44-L44</f>
        <v>2.4219999999999997</v>
      </c>
      <c r="Q44" s="75">
        <f t="shared" ref="Q44:Q61" si="18">(O44-P44)*100/P44</f>
        <v>4.1701073492981005</v>
      </c>
      <c r="R44" s="49">
        <f t="shared" ref="R44:R61" si="19">J44</f>
        <v>4.0500000000000203</v>
      </c>
      <c r="S44" s="49">
        <f t="shared" ref="S44:S61" si="20">(100+Q44)/100</f>
        <v>1.041701073492981</v>
      </c>
      <c r="T44" s="54">
        <f t="shared" ref="T44:T61" si="21">AVERAGE(Q44:R44)</f>
        <v>4.1100536746490608</v>
      </c>
      <c r="U44" s="49">
        <f t="shared" si="10"/>
        <v>1.0411005367464905</v>
      </c>
    </row>
    <row r="45" spans="1:21" ht="15.6" x14ac:dyDescent="0.3">
      <c r="A45" s="7">
        <v>43</v>
      </c>
      <c r="B45" s="40">
        <v>8</v>
      </c>
      <c r="C45" s="25" t="s">
        <v>96</v>
      </c>
      <c r="D45" s="26" t="s">
        <v>34</v>
      </c>
      <c r="E45" s="59">
        <v>4.2919999999999998</v>
      </c>
      <c r="F45" s="50">
        <v>6.4969999999999999</v>
      </c>
      <c r="G45" s="50">
        <v>6.42</v>
      </c>
      <c r="H45" s="50">
        <f t="shared" si="13"/>
        <v>2.2050000000000001</v>
      </c>
      <c r="I45" s="50">
        <f t="shared" si="14"/>
        <v>2.1280000000000001</v>
      </c>
      <c r="J45" s="75">
        <f t="shared" si="15"/>
        <v>3.6184210526315765</v>
      </c>
      <c r="K45" s="49">
        <f t="shared" si="6"/>
        <v>1.0361842105263157</v>
      </c>
      <c r="L45" s="62">
        <v>4.218</v>
      </c>
      <c r="M45" s="50">
        <v>6.5270000000000001</v>
      </c>
      <c r="N45" s="50">
        <v>6.4539999999999997</v>
      </c>
      <c r="O45" s="50">
        <f t="shared" si="16"/>
        <v>2.3090000000000002</v>
      </c>
      <c r="P45" s="50">
        <f t="shared" si="17"/>
        <v>2.2359999999999998</v>
      </c>
      <c r="Q45" s="75">
        <f t="shared" si="18"/>
        <v>3.264758497316655</v>
      </c>
      <c r="R45" s="49">
        <f t="shared" si="19"/>
        <v>3.6184210526315765</v>
      </c>
      <c r="S45" s="49">
        <f t="shared" si="20"/>
        <v>1.0326475849731664</v>
      </c>
      <c r="T45" s="54">
        <f t="shared" si="21"/>
        <v>3.4415897749741156</v>
      </c>
      <c r="U45" s="49">
        <f t="shared" si="10"/>
        <v>1.0344158977497411</v>
      </c>
    </row>
    <row r="46" spans="1:21" ht="15.6" x14ac:dyDescent="0.3">
      <c r="A46" s="7">
        <v>44</v>
      </c>
      <c r="B46" s="40">
        <v>9</v>
      </c>
      <c r="C46" s="25" t="s">
        <v>96</v>
      </c>
      <c r="D46" s="26" t="s">
        <v>91</v>
      </c>
      <c r="E46" s="59">
        <v>4.0830000000000002</v>
      </c>
      <c r="F46" s="50">
        <v>6.2089999999999996</v>
      </c>
      <c r="G46" s="50">
        <v>6.1360000000000001</v>
      </c>
      <c r="H46" s="50">
        <f t="shared" si="13"/>
        <v>2.1259999999999994</v>
      </c>
      <c r="I46" s="50">
        <f t="shared" si="14"/>
        <v>2.0529999999999999</v>
      </c>
      <c r="J46" s="75">
        <f t="shared" si="15"/>
        <v>3.5557720409157092</v>
      </c>
      <c r="K46" s="49">
        <f t="shared" si="6"/>
        <v>1.0355577204091571</v>
      </c>
      <c r="L46" s="62">
        <v>4.3559999999999999</v>
      </c>
      <c r="M46" s="50">
        <v>6.617</v>
      </c>
      <c r="N46" s="50">
        <v>6.54</v>
      </c>
      <c r="O46" s="50">
        <f t="shared" si="16"/>
        <v>2.2610000000000001</v>
      </c>
      <c r="P46" s="50">
        <f t="shared" si="17"/>
        <v>2.1840000000000002</v>
      </c>
      <c r="Q46" s="75">
        <f t="shared" si="18"/>
        <v>3.5256410256410233</v>
      </c>
      <c r="R46" s="49">
        <f t="shared" si="19"/>
        <v>3.5557720409157092</v>
      </c>
      <c r="S46" s="49">
        <f t="shared" si="20"/>
        <v>1.0352564102564101</v>
      </c>
      <c r="T46" s="54">
        <f t="shared" si="21"/>
        <v>3.5407065332783665</v>
      </c>
      <c r="U46" s="49">
        <f t="shared" si="10"/>
        <v>1.0354070653327836</v>
      </c>
    </row>
    <row r="47" spans="1:21" ht="15.6" x14ac:dyDescent="0.3">
      <c r="A47" s="7">
        <v>45</v>
      </c>
      <c r="B47" s="40">
        <v>10</v>
      </c>
      <c r="C47" s="25" t="s">
        <v>96</v>
      </c>
      <c r="D47" s="26" t="s">
        <v>92</v>
      </c>
      <c r="E47" s="60">
        <v>4.843</v>
      </c>
      <c r="F47" s="50">
        <v>7.1349999999999998</v>
      </c>
      <c r="G47" s="50">
        <v>6.923</v>
      </c>
      <c r="H47" s="50">
        <f t="shared" si="13"/>
        <v>2.2919999999999998</v>
      </c>
      <c r="I47" s="50">
        <f t="shared" si="14"/>
        <v>2.08</v>
      </c>
      <c r="J47" s="75">
        <f t="shared" si="15"/>
        <v>10.192307692307679</v>
      </c>
      <c r="K47" s="49">
        <f t="shared" si="6"/>
        <v>1.1019230769230768</v>
      </c>
      <c r="L47" s="62">
        <v>5.2030000000000003</v>
      </c>
      <c r="M47" s="50">
        <v>7.415</v>
      </c>
      <c r="N47" s="50">
        <v>7.1440000000000001</v>
      </c>
      <c r="O47" s="50">
        <f t="shared" si="16"/>
        <v>2.2119999999999997</v>
      </c>
      <c r="P47" s="50">
        <f t="shared" si="17"/>
        <v>1.9409999999999998</v>
      </c>
      <c r="Q47" s="75">
        <f t="shared" si="18"/>
        <v>13.961875321998965</v>
      </c>
      <c r="R47" s="49">
        <f t="shared" si="19"/>
        <v>10.192307692307679</v>
      </c>
      <c r="S47" s="49">
        <f t="shared" si="20"/>
        <v>1.1396187532199895</v>
      </c>
      <c r="T47" s="54">
        <f t="shared" si="21"/>
        <v>12.077091507153323</v>
      </c>
      <c r="U47" s="49">
        <f t="shared" si="10"/>
        <v>1.120770915071533</v>
      </c>
    </row>
    <row r="48" spans="1:21" ht="15.6" x14ac:dyDescent="0.3">
      <c r="A48" s="7">
        <v>46</v>
      </c>
      <c r="B48" s="40">
        <v>11</v>
      </c>
      <c r="C48" s="25" t="s">
        <v>96</v>
      </c>
      <c r="D48" s="26" t="s">
        <v>93</v>
      </c>
      <c r="E48" s="59">
        <v>4.508</v>
      </c>
      <c r="F48" s="50">
        <v>7.7469999999999999</v>
      </c>
      <c r="G48" s="50">
        <v>7.7160000000000002</v>
      </c>
      <c r="H48" s="50">
        <f t="shared" si="13"/>
        <v>3.2389999999999999</v>
      </c>
      <c r="I48" s="50">
        <f t="shared" si="14"/>
        <v>3.2080000000000002</v>
      </c>
      <c r="J48" s="75">
        <f t="shared" si="15"/>
        <v>0.96633416458851906</v>
      </c>
      <c r="K48" s="49">
        <f t="shared" si="6"/>
        <v>1.0096633416458851</v>
      </c>
      <c r="L48" s="62">
        <v>5.1269999999999998</v>
      </c>
      <c r="M48" s="50">
        <v>8.2279999999999998</v>
      </c>
      <c r="N48" s="50">
        <v>8.1940000000000008</v>
      </c>
      <c r="O48" s="50">
        <f t="shared" si="16"/>
        <v>3.101</v>
      </c>
      <c r="P48" s="50">
        <f t="shared" si="17"/>
        <v>3.0670000000000011</v>
      </c>
      <c r="Q48" s="75">
        <f t="shared" si="18"/>
        <v>1.1085751548744345</v>
      </c>
      <c r="R48" s="49">
        <f t="shared" si="19"/>
        <v>0.96633416458851906</v>
      </c>
      <c r="S48" s="49">
        <f t="shared" si="20"/>
        <v>1.0110857515487444</v>
      </c>
      <c r="T48" s="54">
        <f t="shared" si="21"/>
        <v>1.0374546597314769</v>
      </c>
      <c r="U48" s="49">
        <f t="shared" si="10"/>
        <v>1.0103745465973146</v>
      </c>
    </row>
    <row r="49" spans="1:21" ht="15.6" x14ac:dyDescent="0.3">
      <c r="A49" s="7">
        <v>47</v>
      </c>
      <c r="B49" s="40">
        <v>12</v>
      </c>
      <c r="C49" s="25" t="s">
        <v>96</v>
      </c>
      <c r="D49" s="26" t="s">
        <v>94</v>
      </c>
      <c r="E49" s="59">
        <v>5.7789999999999999</v>
      </c>
      <c r="F49" s="50">
        <v>9.0879999999999992</v>
      </c>
      <c r="G49" s="50">
        <v>8.7100000000000009</v>
      </c>
      <c r="H49" s="50">
        <f t="shared" si="13"/>
        <v>3.3089999999999993</v>
      </c>
      <c r="I49" s="50">
        <f t="shared" si="14"/>
        <v>2.9310000000000009</v>
      </c>
      <c r="J49" s="75">
        <f t="shared" si="15"/>
        <v>12.896622313203624</v>
      </c>
      <c r="K49" s="49">
        <f t="shared" si="6"/>
        <v>1.1289662231320363</v>
      </c>
      <c r="L49" s="62">
        <v>5.6630000000000003</v>
      </c>
      <c r="M49" s="50">
        <v>8.4640000000000004</v>
      </c>
      <c r="N49" s="50">
        <v>8.1300000000000008</v>
      </c>
      <c r="O49" s="50">
        <f t="shared" si="16"/>
        <v>2.8010000000000002</v>
      </c>
      <c r="P49" s="50">
        <f t="shared" si="17"/>
        <v>2.4670000000000005</v>
      </c>
      <c r="Q49" s="75">
        <f t="shared" si="18"/>
        <v>13.538710985002009</v>
      </c>
      <c r="R49" s="49">
        <f t="shared" si="19"/>
        <v>12.896622313203624</v>
      </c>
      <c r="S49" s="49">
        <f t="shared" si="20"/>
        <v>1.1353871098500201</v>
      </c>
      <c r="T49" s="54">
        <f t="shared" si="21"/>
        <v>13.217666649102817</v>
      </c>
      <c r="U49" s="49">
        <f t="shared" si="10"/>
        <v>1.1321766664910282</v>
      </c>
    </row>
    <row r="50" spans="1:21" ht="15.6" x14ac:dyDescent="0.3">
      <c r="A50" s="7">
        <v>48</v>
      </c>
      <c r="B50" s="40">
        <v>13</v>
      </c>
      <c r="C50" s="25" t="s">
        <v>96</v>
      </c>
      <c r="D50" s="26" t="s">
        <v>95</v>
      </c>
      <c r="E50" s="59">
        <v>5.6550000000000002</v>
      </c>
      <c r="F50" s="50">
        <v>8.6379999999999999</v>
      </c>
      <c r="G50" s="50">
        <v>8.5679999999999996</v>
      </c>
      <c r="H50" s="50">
        <f t="shared" si="13"/>
        <v>2.9829999999999997</v>
      </c>
      <c r="I50" s="50">
        <f t="shared" si="14"/>
        <v>2.9129999999999994</v>
      </c>
      <c r="J50" s="75">
        <f t="shared" si="15"/>
        <v>2.4030209406110643</v>
      </c>
      <c r="K50" s="49">
        <f t="shared" si="6"/>
        <v>1.0240302094061107</v>
      </c>
      <c r="L50" s="62">
        <v>5.008</v>
      </c>
      <c r="M50" s="50">
        <v>8.2639999999999993</v>
      </c>
      <c r="N50" s="50">
        <v>8.1880000000000006</v>
      </c>
      <c r="O50" s="50">
        <f t="shared" si="16"/>
        <v>3.2559999999999993</v>
      </c>
      <c r="P50" s="50">
        <f t="shared" si="17"/>
        <v>3.1800000000000006</v>
      </c>
      <c r="Q50" s="75">
        <f t="shared" si="18"/>
        <v>2.3899371069181989</v>
      </c>
      <c r="R50" s="49">
        <f t="shared" si="19"/>
        <v>2.4030209406110643</v>
      </c>
      <c r="S50" s="49">
        <f t="shared" si="20"/>
        <v>1.0238993710691819</v>
      </c>
      <c r="T50" s="54">
        <f t="shared" si="21"/>
        <v>2.3964790237646314</v>
      </c>
      <c r="U50" s="49">
        <f t="shared" si="10"/>
        <v>1.0239647902376463</v>
      </c>
    </row>
    <row r="51" spans="1:21" ht="15.6" x14ac:dyDescent="0.3">
      <c r="A51" s="41">
        <v>49</v>
      </c>
      <c r="B51" s="42">
        <v>1</v>
      </c>
      <c r="C51" s="43" t="s">
        <v>107</v>
      </c>
      <c r="D51" s="44" t="s">
        <v>97</v>
      </c>
      <c r="E51" s="59">
        <v>5.6859999999999999</v>
      </c>
      <c r="F51" s="50">
        <v>8.1880000000000006</v>
      </c>
      <c r="G51" s="50">
        <v>7.8949999999999996</v>
      </c>
      <c r="H51" s="50">
        <f t="shared" si="13"/>
        <v>2.5020000000000007</v>
      </c>
      <c r="I51" s="50">
        <f t="shared" si="14"/>
        <v>2.2089999999999996</v>
      </c>
      <c r="J51" s="75">
        <f t="shared" si="15"/>
        <v>13.263920325939388</v>
      </c>
      <c r="K51" s="49">
        <f t="shared" si="6"/>
        <v>1.1326392032593937</v>
      </c>
      <c r="L51" s="62">
        <v>5.1360000000000001</v>
      </c>
      <c r="M51" s="50">
        <v>7.6820000000000004</v>
      </c>
      <c r="N51" s="50">
        <v>7.3819999999999997</v>
      </c>
      <c r="O51" s="50">
        <f t="shared" si="16"/>
        <v>2.5460000000000003</v>
      </c>
      <c r="P51" s="50">
        <f t="shared" si="17"/>
        <v>2.2459999999999996</v>
      </c>
      <c r="Q51" s="75">
        <f t="shared" si="18"/>
        <v>13.357079252003595</v>
      </c>
      <c r="R51" s="49">
        <f t="shared" si="19"/>
        <v>13.263920325939388</v>
      </c>
      <c r="S51" s="49">
        <f t="shared" si="20"/>
        <v>1.133570792520036</v>
      </c>
      <c r="T51" s="54">
        <f t="shared" si="21"/>
        <v>13.310499788971491</v>
      </c>
      <c r="U51" s="49">
        <f t="shared" si="10"/>
        <v>1.1331049978897147</v>
      </c>
    </row>
    <row r="52" spans="1:21" ht="15.6" x14ac:dyDescent="0.3">
      <c r="A52" s="41">
        <v>50</v>
      </c>
      <c r="B52" s="42">
        <v>2</v>
      </c>
      <c r="C52" s="43" t="s">
        <v>107</v>
      </c>
      <c r="D52" s="44" t="s">
        <v>98</v>
      </c>
      <c r="E52" s="61">
        <v>9.5690000000000008</v>
      </c>
      <c r="F52" s="50">
        <v>13.007</v>
      </c>
      <c r="G52" s="50">
        <v>12.384</v>
      </c>
      <c r="H52" s="50">
        <f t="shared" si="13"/>
        <v>3.4379999999999988</v>
      </c>
      <c r="I52" s="50">
        <f t="shared" si="14"/>
        <v>2.8149999999999995</v>
      </c>
      <c r="J52" s="75">
        <f t="shared" si="15"/>
        <v>22.131438721136746</v>
      </c>
      <c r="K52" s="49">
        <f t="shared" si="6"/>
        <v>1.2213143872113674</v>
      </c>
      <c r="L52" s="62">
        <v>8.8059999999999992</v>
      </c>
      <c r="M52" s="50">
        <v>12.124000000000001</v>
      </c>
      <c r="N52" s="50">
        <v>11.497</v>
      </c>
      <c r="O52" s="50">
        <f t="shared" si="16"/>
        <v>3.3180000000000014</v>
      </c>
      <c r="P52" s="50">
        <f t="shared" si="17"/>
        <v>2.6910000000000007</v>
      </c>
      <c r="Q52" s="75">
        <f t="shared" si="18"/>
        <v>23.29988851727984</v>
      </c>
      <c r="R52" s="49">
        <f t="shared" si="19"/>
        <v>22.131438721136746</v>
      </c>
      <c r="S52" s="49">
        <f t="shared" si="20"/>
        <v>1.2329988851727984</v>
      </c>
      <c r="T52" s="54">
        <f t="shared" si="21"/>
        <v>22.715663619208293</v>
      </c>
      <c r="U52" s="49">
        <f t="shared" si="10"/>
        <v>1.2271566361920829</v>
      </c>
    </row>
    <row r="53" spans="1:21" ht="15.6" x14ac:dyDescent="0.3">
      <c r="A53" s="41">
        <v>51</v>
      </c>
      <c r="B53" s="42">
        <v>4</v>
      </c>
      <c r="C53" s="43" t="s">
        <v>107</v>
      </c>
      <c r="D53" s="44" t="s">
        <v>99</v>
      </c>
      <c r="E53" s="61">
        <v>8.6959999999999997</v>
      </c>
      <c r="F53" s="50">
        <v>12.771000000000001</v>
      </c>
      <c r="G53" s="50">
        <v>12.17</v>
      </c>
      <c r="H53" s="50">
        <f t="shared" si="13"/>
        <v>4.0750000000000011</v>
      </c>
      <c r="I53" s="50">
        <f t="shared" si="14"/>
        <v>3.4740000000000002</v>
      </c>
      <c r="J53" s="75">
        <f t="shared" si="15"/>
        <v>17.299942429476133</v>
      </c>
      <c r="K53" s="49">
        <f t="shared" si="6"/>
        <v>1.1729994242947612</v>
      </c>
      <c r="L53" s="62">
        <v>8.907</v>
      </c>
      <c r="M53" s="50">
        <v>13.877000000000001</v>
      </c>
      <c r="N53" s="50">
        <v>13.19</v>
      </c>
      <c r="O53" s="50">
        <f t="shared" si="16"/>
        <v>4.9700000000000006</v>
      </c>
      <c r="P53" s="50">
        <f t="shared" si="17"/>
        <v>4.2829999999999995</v>
      </c>
      <c r="Q53" s="75">
        <f t="shared" si="18"/>
        <v>16.040158767219268</v>
      </c>
      <c r="R53" s="49">
        <f t="shared" si="19"/>
        <v>17.299942429476133</v>
      </c>
      <c r="S53" s="49">
        <f t="shared" si="20"/>
        <v>1.1604015876721927</v>
      </c>
      <c r="T53" s="54">
        <f t="shared" si="21"/>
        <v>16.6700505983477</v>
      </c>
      <c r="U53" s="49">
        <f t="shared" si="10"/>
        <v>1.166700505983477</v>
      </c>
    </row>
    <row r="54" spans="1:21" ht="15.6" x14ac:dyDescent="0.3">
      <c r="A54" s="41">
        <v>52</v>
      </c>
      <c r="B54" s="42">
        <v>6</v>
      </c>
      <c r="C54" s="43" t="s">
        <v>107</v>
      </c>
      <c r="D54" s="44" t="s">
        <v>100</v>
      </c>
      <c r="E54" s="59">
        <v>3.0459999999999998</v>
      </c>
      <c r="F54" s="50">
        <v>4.6769999999999996</v>
      </c>
      <c r="G54" s="50">
        <v>4.41</v>
      </c>
      <c r="H54" s="50">
        <f t="shared" si="13"/>
        <v>1.6309999999999998</v>
      </c>
      <c r="I54" s="50">
        <f t="shared" si="14"/>
        <v>1.3640000000000003</v>
      </c>
      <c r="J54" s="75">
        <f t="shared" si="15"/>
        <v>19.574780058650983</v>
      </c>
      <c r="K54" s="49">
        <f t="shared" si="6"/>
        <v>1.1957478005865099</v>
      </c>
      <c r="L54" s="62">
        <v>2.754</v>
      </c>
      <c r="M54" s="50">
        <v>5.0010000000000003</v>
      </c>
      <c r="N54" s="50">
        <v>4.6180000000000003</v>
      </c>
      <c r="O54" s="50">
        <f t="shared" si="16"/>
        <v>2.2470000000000003</v>
      </c>
      <c r="P54" s="50">
        <f t="shared" si="17"/>
        <v>1.8640000000000003</v>
      </c>
      <c r="Q54" s="75">
        <f t="shared" si="18"/>
        <v>20.547210300429178</v>
      </c>
      <c r="R54" s="49">
        <f t="shared" si="19"/>
        <v>19.574780058650983</v>
      </c>
      <c r="S54" s="49">
        <f t="shared" si="20"/>
        <v>1.2054721030042919</v>
      </c>
      <c r="T54" s="54">
        <f t="shared" si="21"/>
        <v>20.060995179540079</v>
      </c>
      <c r="U54" s="49">
        <f t="shared" si="10"/>
        <v>1.2006099517954008</v>
      </c>
    </row>
    <row r="55" spans="1:21" ht="15.6" x14ac:dyDescent="0.3">
      <c r="A55" s="41">
        <v>53</v>
      </c>
      <c r="B55" s="42">
        <v>9</v>
      </c>
      <c r="C55" s="43" t="s">
        <v>107</v>
      </c>
      <c r="D55" s="44" t="s">
        <v>101</v>
      </c>
      <c r="E55" s="59">
        <v>2.863</v>
      </c>
      <c r="F55" s="50">
        <v>4.1219999999999999</v>
      </c>
      <c r="G55" s="50">
        <v>3.9159999999999999</v>
      </c>
      <c r="H55" s="50">
        <f t="shared" si="13"/>
        <v>1.2589999999999999</v>
      </c>
      <c r="I55" s="50">
        <f t="shared" si="14"/>
        <v>1.0529999999999999</v>
      </c>
      <c r="J55" s="75">
        <f t="shared" si="15"/>
        <v>19.563152896486226</v>
      </c>
      <c r="K55" s="49">
        <f t="shared" si="6"/>
        <v>1.1956315289648622</v>
      </c>
      <c r="L55" s="62">
        <v>3.02</v>
      </c>
      <c r="M55" s="50">
        <v>4.3230000000000004</v>
      </c>
      <c r="N55" s="50">
        <v>4.109</v>
      </c>
      <c r="O55" s="50">
        <f t="shared" si="16"/>
        <v>1.3030000000000004</v>
      </c>
      <c r="P55" s="50">
        <f t="shared" si="17"/>
        <v>1.089</v>
      </c>
      <c r="Q55" s="75">
        <f t="shared" si="18"/>
        <v>19.651056014692418</v>
      </c>
      <c r="R55" s="49">
        <f t="shared" si="19"/>
        <v>19.563152896486226</v>
      </c>
      <c r="S55" s="49">
        <f t="shared" si="20"/>
        <v>1.1965105601469241</v>
      </c>
      <c r="T55" s="54">
        <f t="shared" si="21"/>
        <v>19.607104455589322</v>
      </c>
      <c r="U55" s="49">
        <f t="shared" si="10"/>
        <v>1.1960710445558931</v>
      </c>
    </row>
    <row r="56" spans="1:21" ht="15.6" x14ac:dyDescent="0.3">
      <c r="A56" s="41">
        <v>54</v>
      </c>
      <c r="B56" s="42">
        <v>10</v>
      </c>
      <c r="C56" s="43" t="s">
        <v>107</v>
      </c>
      <c r="D56" s="44" t="s">
        <v>102</v>
      </c>
      <c r="E56" s="59">
        <v>3.0859999999999999</v>
      </c>
      <c r="F56" s="50">
        <v>4.6100000000000003</v>
      </c>
      <c r="G56" s="50">
        <v>4.5209999999999999</v>
      </c>
      <c r="H56" s="50">
        <f t="shared" si="13"/>
        <v>1.5240000000000005</v>
      </c>
      <c r="I56" s="50">
        <f t="shared" si="14"/>
        <v>1.4350000000000001</v>
      </c>
      <c r="J56" s="75">
        <f t="shared" si="15"/>
        <v>6.2020905923345229</v>
      </c>
      <c r="K56" s="49">
        <f t="shared" si="6"/>
        <v>1.0620209059233452</v>
      </c>
      <c r="L56" s="62">
        <v>3.1539999999999999</v>
      </c>
      <c r="M56" s="50">
        <v>4.4480000000000004</v>
      </c>
      <c r="N56" s="50">
        <v>4.3689999999999998</v>
      </c>
      <c r="O56" s="50">
        <f t="shared" si="16"/>
        <v>1.2940000000000005</v>
      </c>
      <c r="P56" s="50">
        <f t="shared" si="17"/>
        <v>1.2149999999999999</v>
      </c>
      <c r="Q56" s="75">
        <f t="shared" si="18"/>
        <v>6.5020576131687768</v>
      </c>
      <c r="R56" s="49">
        <f t="shared" si="19"/>
        <v>6.2020905923345229</v>
      </c>
      <c r="S56" s="49">
        <f t="shared" si="20"/>
        <v>1.0650205761316878</v>
      </c>
      <c r="T56" s="54">
        <f t="shared" si="21"/>
        <v>6.3520741027516499</v>
      </c>
      <c r="U56" s="49">
        <f t="shared" si="10"/>
        <v>1.0635207410275165</v>
      </c>
    </row>
    <row r="57" spans="1:21" ht="15.6" x14ac:dyDescent="0.3">
      <c r="A57" s="41">
        <v>55</v>
      </c>
      <c r="B57" s="42">
        <v>11</v>
      </c>
      <c r="C57" s="43" t="s">
        <v>107</v>
      </c>
      <c r="D57" s="44" t="s">
        <v>103</v>
      </c>
      <c r="E57" s="59">
        <v>2.988</v>
      </c>
      <c r="F57" s="50">
        <v>5.2830000000000004</v>
      </c>
      <c r="G57" s="50">
        <v>4.7480000000000002</v>
      </c>
      <c r="H57" s="50">
        <f t="shared" si="13"/>
        <v>2.2950000000000004</v>
      </c>
      <c r="I57" s="50">
        <f t="shared" si="14"/>
        <v>1.7600000000000002</v>
      </c>
      <c r="J57" s="75">
        <f t="shared" si="15"/>
        <v>30.397727272727277</v>
      </c>
      <c r="K57" s="49">
        <f t="shared" si="6"/>
        <v>1.3039772727272727</v>
      </c>
      <c r="L57" s="62">
        <v>3.1549999999999998</v>
      </c>
      <c r="M57" s="50">
        <v>5.66</v>
      </c>
      <c r="N57" s="50">
        <v>5.0259999999999998</v>
      </c>
      <c r="O57" s="50">
        <f t="shared" si="16"/>
        <v>2.5050000000000003</v>
      </c>
      <c r="P57" s="50">
        <f t="shared" si="17"/>
        <v>1.871</v>
      </c>
      <c r="Q57" s="75">
        <f t="shared" si="18"/>
        <v>33.885622661678262</v>
      </c>
      <c r="R57" s="49">
        <f t="shared" si="19"/>
        <v>30.397727272727277</v>
      </c>
      <c r="S57" s="49">
        <f t="shared" si="20"/>
        <v>1.3388562266167827</v>
      </c>
      <c r="T57" s="54">
        <f t="shared" si="21"/>
        <v>32.141674967202768</v>
      </c>
      <c r="U57" s="49">
        <f t="shared" si="10"/>
        <v>1.3214167496720277</v>
      </c>
    </row>
    <row r="58" spans="1:21" ht="15.6" x14ac:dyDescent="0.3">
      <c r="A58" s="41">
        <v>56</v>
      </c>
      <c r="B58" s="42">
        <v>12</v>
      </c>
      <c r="C58" s="43" t="s">
        <v>107</v>
      </c>
      <c r="D58" s="44" t="s">
        <v>104</v>
      </c>
      <c r="E58" s="59">
        <v>2.875</v>
      </c>
      <c r="F58" s="50">
        <v>4.593</v>
      </c>
      <c r="G58" s="50">
        <v>4.1719999999999997</v>
      </c>
      <c r="H58" s="50">
        <f t="shared" si="13"/>
        <v>1.718</v>
      </c>
      <c r="I58" s="50">
        <f t="shared" si="14"/>
        <v>1.2969999999999997</v>
      </c>
      <c r="J58" s="75">
        <f t="shared" si="15"/>
        <v>32.459521973785684</v>
      </c>
      <c r="K58" s="49">
        <f t="shared" si="6"/>
        <v>1.3245952197378568</v>
      </c>
      <c r="L58" s="62">
        <v>3.0270000000000001</v>
      </c>
      <c r="M58" s="50">
        <v>4.7549999999999999</v>
      </c>
      <c r="N58" s="50">
        <v>4.4000000000000004</v>
      </c>
      <c r="O58" s="50">
        <f t="shared" si="16"/>
        <v>1.7279999999999998</v>
      </c>
      <c r="P58" s="50">
        <f t="shared" si="17"/>
        <v>1.3730000000000002</v>
      </c>
      <c r="Q58" s="75">
        <f t="shared" si="18"/>
        <v>25.855790240349563</v>
      </c>
      <c r="R58" s="49">
        <f t="shared" si="19"/>
        <v>32.459521973785684</v>
      </c>
      <c r="S58" s="49">
        <f t="shared" si="20"/>
        <v>1.2585579024034956</v>
      </c>
      <c r="T58" s="54">
        <f t="shared" si="21"/>
        <v>29.157656107067623</v>
      </c>
      <c r="U58" s="49">
        <f t="shared" si="10"/>
        <v>1.2915765610706762</v>
      </c>
    </row>
    <row r="59" spans="1:21" ht="15.6" x14ac:dyDescent="0.3">
      <c r="A59" s="41">
        <v>57</v>
      </c>
      <c r="B59" s="42">
        <v>13</v>
      </c>
      <c r="C59" s="43" t="s">
        <v>107</v>
      </c>
      <c r="D59" s="44" t="s">
        <v>105</v>
      </c>
      <c r="E59" s="59">
        <v>3.121</v>
      </c>
      <c r="F59" s="50">
        <v>5.8360000000000003</v>
      </c>
      <c r="G59" s="50">
        <v>5.3070000000000004</v>
      </c>
      <c r="H59" s="50">
        <f t="shared" si="13"/>
        <v>2.7150000000000003</v>
      </c>
      <c r="I59" s="50">
        <f t="shared" si="14"/>
        <v>2.1860000000000004</v>
      </c>
      <c r="J59" s="75">
        <f t="shared" si="15"/>
        <v>24.199451052150039</v>
      </c>
      <c r="K59" s="49">
        <f t="shared" si="6"/>
        <v>1.2419945105215004</v>
      </c>
      <c r="L59" s="62">
        <v>2.7330000000000001</v>
      </c>
      <c r="M59" s="50">
        <v>5.0309999999999997</v>
      </c>
      <c r="N59" s="50">
        <v>4.5609999999999999</v>
      </c>
      <c r="O59" s="50">
        <f t="shared" si="16"/>
        <v>2.2979999999999996</v>
      </c>
      <c r="P59" s="50">
        <f t="shared" si="17"/>
        <v>1.8279999999999998</v>
      </c>
      <c r="Q59" s="75">
        <f t="shared" si="18"/>
        <v>25.71115973741793</v>
      </c>
      <c r="R59" s="49">
        <f t="shared" si="19"/>
        <v>24.199451052150039</v>
      </c>
      <c r="S59" s="49">
        <f t="shared" si="20"/>
        <v>1.2571115973741793</v>
      </c>
      <c r="T59" s="54">
        <f t="shared" si="21"/>
        <v>24.955305394783984</v>
      </c>
      <c r="U59" s="49">
        <f t="shared" si="10"/>
        <v>1.2495530539478399</v>
      </c>
    </row>
    <row r="60" spans="1:21" ht="15.6" x14ac:dyDescent="0.3">
      <c r="A60" s="41">
        <v>58</v>
      </c>
      <c r="B60" s="42">
        <v>14</v>
      </c>
      <c r="C60" s="43" t="s">
        <v>107</v>
      </c>
      <c r="D60" s="44" t="s">
        <v>106</v>
      </c>
      <c r="E60" s="59">
        <v>2.8719999999999999</v>
      </c>
      <c r="F60" s="50">
        <v>5.9279999999999999</v>
      </c>
      <c r="G60" s="50">
        <v>5.6630000000000003</v>
      </c>
      <c r="H60" s="50">
        <f t="shared" si="13"/>
        <v>3.056</v>
      </c>
      <c r="I60" s="50">
        <f t="shared" si="14"/>
        <v>2.7910000000000004</v>
      </c>
      <c r="J60" s="75">
        <f t="shared" si="15"/>
        <v>9.4948047294876261</v>
      </c>
      <c r="K60" s="49">
        <f t="shared" si="6"/>
        <v>1.0949480472948763</v>
      </c>
      <c r="L60" s="62">
        <v>3.0470000000000002</v>
      </c>
      <c r="M60" s="50">
        <v>4.96</v>
      </c>
      <c r="N60" s="50">
        <v>4.8150000000000004</v>
      </c>
      <c r="O60" s="50">
        <f t="shared" si="16"/>
        <v>1.9129999999999998</v>
      </c>
      <c r="P60" s="50">
        <f t="shared" si="17"/>
        <v>1.7680000000000002</v>
      </c>
      <c r="Q60" s="75">
        <f t="shared" si="18"/>
        <v>8.2013574660633228</v>
      </c>
      <c r="R60" s="49">
        <f t="shared" si="19"/>
        <v>9.4948047294876261</v>
      </c>
      <c r="S60" s="49">
        <f t="shared" si="20"/>
        <v>1.0820135746606332</v>
      </c>
      <c r="T60" s="54">
        <f t="shared" si="21"/>
        <v>8.8480810977754736</v>
      </c>
      <c r="U60" s="49">
        <f t="shared" si="10"/>
        <v>1.0884808109777548</v>
      </c>
    </row>
    <row r="61" spans="1:21" ht="15.6" x14ac:dyDescent="0.3">
      <c r="A61" s="41">
        <v>59</v>
      </c>
      <c r="B61" s="42">
        <v>15</v>
      </c>
      <c r="C61" s="43" t="s">
        <v>107</v>
      </c>
      <c r="D61" s="44" t="s">
        <v>88</v>
      </c>
      <c r="E61" s="59">
        <v>4.6369999999999996</v>
      </c>
      <c r="F61" s="50">
        <v>7.633</v>
      </c>
      <c r="G61" s="50">
        <v>7.5389999999999997</v>
      </c>
      <c r="H61" s="50">
        <f t="shared" si="13"/>
        <v>2.9960000000000004</v>
      </c>
      <c r="I61" s="50">
        <f t="shared" si="14"/>
        <v>2.9020000000000001</v>
      </c>
      <c r="J61" s="75">
        <f t="shared" si="15"/>
        <v>3.2391454169538352</v>
      </c>
      <c r="K61" s="49">
        <f t="shared" si="6"/>
        <v>1.0323914541695383</v>
      </c>
      <c r="L61" s="62">
        <v>4.8760000000000003</v>
      </c>
      <c r="M61" s="50">
        <v>6.992</v>
      </c>
      <c r="N61" s="50">
        <v>6.9210000000000003</v>
      </c>
      <c r="O61" s="50">
        <f t="shared" si="16"/>
        <v>2.1159999999999997</v>
      </c>
      <c r="P61" s="50">
        <f t="shared" si="17"/>
        <v>2.0449999999999999</v>
      </c>
      <c r="Q61" s="75">
        <f t="shared" si="18"/>
        <v>3.471882640586784</v>
      </c>
      <c r="R61" s="49">
        <f t="shared" si="19"/>
        <v>3.2391454169538352</v>
      </c>
      <c r="S61" s="49">
        <f t="shared" si="20"/>
        <v>1.0347188264058678</v>
      </c>
      <c r="T61" s="54">
        <f t="shared" si="21"/>
        <v>3.3555140287703096</v>
      </c>
      <c r="U61" s="49">
        <f t="shared" si="10"/>
        <v>1.033555140287703</v>
      </c>
    </row>
    <row r="62" spans="1:21" ht="14.4" x14ac:dyDescent="0.3">
      <c r="F62" s="50"/>
      <c r="G62" s="50"/>
      <c r="H62" s="50"/>
      <c r="I62" s="50"/>
      <c r="J62" s="75"/>
      <c r="K62" s="49"/>
      <c r="L62" s="55"/>
      <c r="M62" s="50"/>
      <c r="N62" s="50"/>
      <c r="O62" s="50"/>
      <c r="P62" s="50"/>
      <c r="Q62" s="75"/>
      <c r="R62" s="49"/>
      <c r="S62" s="49"/>
      <c r="T62" s="54"/>
      <c r="U62" s="49"/>
    </row>
    <row r="63" spans="1:21" ht="14.4" x14ac:dyDescent="0.3">
      <c r="F63" s="50"/>
      <c r="G63" s="50"/>
      <c r="H63" s="50"/>
      <c r="I63" s="50"/>
      <c r="J63" s="75"/>
      <c r="K63" s="49"/>
      <c r="L63" s="55"/>
      <c r="M63" s="50"/>
      <c r="N63" s="50"/>
      <c r="O63" s="50"/>
      <c r="P63" s="50"/>
      <c r="Q63" s="75"/>
      <c r="R63" s="49"/>
      <c r="S63" s="49"/>
      <c r="T63" s="54"/>
      <c r="U63" s="49"/>
    </row>
    <row r="64" spans="1:21" ht="14.4" x14ac:dyDescent="0.3">
      <c r="F64" s="50"/>
      <c r="G64" s="50"/>
      <c r="H64" s="50"/>
      <c r="I64" s="50"/>
      <c r="J64" s="75"/>
      <c r="K64" s="49"/>
      <c r="L64" s="55"/>
      <c r="M64" s="50"/>
      <c r="N64" s="50"/>
      <c r="O64" s="50"/>
      <c r="P64" s="50"/>
      <c r="Q64" s="75"/>
      <c r="R64" s="49"/>
      <c r="S64" s="49"/>
      <c r="T64" s="54"/>
      <c r="U64" s="49"/>
    </row>
    <row r="65" spans="6:21" ht="14.4" x14ac:dyDescent="0.3">
      <c r="F65" s="50"/>
      <c r="G65" s="50"/>
      <c r="H65" s="50"/>
      <c r="I65" s="50"/>
      <c r="J65" s="75"/>
      <c r="K65" s="49"/>
      <c r="L65" s="55"/>
      <c r="M65" s="50"/>
      <c r="N65" s="50"/>
      <c r="O65" s="50"/>
      <c r="P65" s="50"/>
      <c r="Q65" s="75"/>
      <c r="R65" s="49"/>
      <c r="S65" s="49"/>
      <c r="T65" s="54"/>
      <c r="U65" s="49"/>
    </row>
    <row r="66" spans="6:21" ht="14.4" x14ac:dyDescent="0.3">
      <c r="F66" s="50"/>
      <c r="G66" s="50"/>
      <c r="H66" s="50"/>
      <c r="I66" s="50"/>
      <c r="J66" s="75"/>
      <c r="K66" s="49"/>
      <c r="L66" s="55"/>
      <c r="M66" s="50"/>
      <c r="N66" s="50"/>
      <c r="O66" s="50"/>
      <c r="P66" s="50"/>
      <c r="Q66" s="75"/>
      <c r="R66" s="49"/>
      <c r="S66" s="49"/>
      <c r="T66" s="54"/>
      <c r="U66" s="49"/>
    </row>
    <row r="67" spans="6:21" ht="14.4" x14ac:dyDescent="0.3">
      <c r="F67" s="50"/>
      <c r="G67" s="50"/>
      <c r="H67" s="50"/>
      <c r="I67" s="50"/>
      <c r="J67" s="75"/>
      <c r="K67" s="49"/>
      <c r="L67" s="55"/>
      <c r="M67" s="50"/>
      <c r="N67" s="50"/>
      <c r="O67" s="50"/>
      <c r="P67" s="50"/>
      <c r="Q67" s="75"/>
      <c r="R67" s="49"/>
      <c r="S67" s="49"/>
      <c r="T67" s="54"/>
      <c r="U67" s="49"/>
    </row>
    <row r="68" spans="6:21" ht="14.4" x14ac:dyDescent="0.3">
      <c r="F68" s="50"/>
      <c r="G68" s="50"/>
      <c r="H68" s="50"/>
      <c r="I68" s="50"/>
      <c r="J68" s="75"/>
      <c r="K68" s="49"/>
      <c r="L68" s="55"/>
      <c r="M68" s="50"/>
      <c r="N68" s="50"/>
      <c r="O68" s="50"/>
      <c r="P68" s="50"/>
      <c r="Q68" s="75"/>
      <c r="R68" s="49"/>
      <c r="S68" s="49"/>
      <c r="T68" s="54"/>
      <c r="U68" s="49"/>
    </row>
    <row r="69" spans="6:21" ht="14.4" x14ac:dyDescent="0.3">
      <c r="F69" s="50"/>
      <c r="G69" s="50"/>
      <c r="H69" s="50"/>
      <c r="I69" s="50"/>
      <c r="J69" s="75"/>
      <c r="K69" s="49"/>
      <c r="L69" s="55"/>
      <c r="M69" s="50"/>
      <c r="N69" s="50"/>
      <c r="O69" s="50"/>
      <c r="P69" s="50"/>
      <c r="Q69" s="75"/>
      <c r="R69" s="49"/>
      <c r="S69" s="49"/>
      <c r="T69" s="54"/>
      <c r="U69" s="49"/>
    </row>
    <row r="70" spans="6:21" ht="14.4" x14ac:dyDescent="0.3">
      <c r="F70" s="50"/>
      <c r="G70" s="50"/>
      <c r="H70" s="50"/>
      <c r="I70" s="50"/>
      <c r="J70" s="75"/>
      <c r="K70" s="49"/>
      <c r="L70" s="55"/>
      <c r="M70" s="50"/>
      <c r="N70" s="50"/>
      <c r="O70" s="50"/>
      <c r="P70" s="50"/>
      <c r="Q70" s="75"/>
      <c r="R70" s="49"/>
      <c r="S70" s="49"/>
      <c r="T70" s="54"/>
      <c r="U70" s="49"/>
    </row>
    <row r="71" spans="6:21" ht="14.4" x14ac:dyDescent="0.3">
      <c r="F71" s="50"/>
      <c r="G71" s="50"/>
      <c r="H71" s="50"/>
      <c r="I71" s="50"/>
      <c r="J71" s="75"/>
      <c r="K71" s="49"/>
      <c r="L71" s="55"/>
      <c r="M71" s="50"/>
      <c r="N71" s="50"/>
      <c r="O71" s="50"/>
      <c r="P71" s="50"/>
      <c r="Q71" s="75"/>
      <c r="R71" s="49"/>
      <c r="S71" s="49"/>
      <c r="T71" s="54"/>
      <c r="U71" s="49"/>
    </row>
    <row r="72" spans="6:21" ht="14.4" x14ac:dyDescent="0.3">
      <c r="F72" s="50"/>
      <c r="G72" s="50"/>
      <c r="H72" s="50"/>
      <c r="I72" s="50"/>
      <c r="J72" s="75"/>
      <c r="K72" s="49"/>
      <c r="L72" s="55"/>
      <c r="M72" s="50"/>
      <c r="N72" s="50"/>
      <c r="O72" s="50"/>
      <c r="P72" s="50"/>
      <c r="Q72" s="75"/>
      <c r="R72" s="49"/>
      <c r="S72" s="49"/>
      <c r="T72" s="54"/>
      <c r="U72" s="49"/>
    </row>
    <row r="73" spans="6:21" ht="14.4" x14ac:dyDescent="0.3">
      <c r="F73" s="50"/>
      <c r="G73" s="50"/>
      <c r="H73" s="50"/>
      <c r="I73" s="50"/>
      <c r="J73" s="75"/>
      <c r="K73" s="49"/>
      <c r="L73" s="55"/>
      <c r="M73" s="50"/>
      <c r="N73" s="50"/>
      <c r="O73" s="50"/>
      <c r="P73" s="50"/>
      <c r="Q73" s="75"/>
      <c r="R73" s="49"/>
      <c r="S73" s="49"/>
      <c r="T73" s="54"/>
      <c r="U73" s="49"/>
    </row>
    <row r="74" spans="6:21" ht="14.4" x14ac:dyDescent="0.3">
      <c r="F74" s="50"/>
      <c r="G74" s="50"/>
      <c r="H74" s="50"/>
      <c r="I74" s="50"/>
      <c r="J74" s="75"/>
      <c r="K74" s="49"/>
      <c r="L74" s="55"/>
      <c r="M74" s="50"/>
      <c r="N74" s="50"/>
      <c r="O74" s="50"/>
      <c r="P74" s="50"/>
      <c r="Q74" s="75"/>
      <c r="R74" s="49"/>
      <c r="S74" s="49"/>
      <c r="T74" s="54"/>
      <c r="U74" s="49"/>
    </row>
    <row r="75" spans="6:21" ht="14.4" x14ac:dyDescent="0.3">
      <c r="F75" s="50"/>
      <c r="G75" s="50"/>
      <c r="H75" s="50"/>
      <c r="I75" s="50"/>
      <c r="J75" s="75"/>
      <c r="K75" s="49"/>
      <c r="L75" s="55"/>
      <c r="M75" s="50"/>
      <c r="N75" s="50"/>
      <c r="O75" s="50"/>
      <c r="P75" s="50"/>
      <c r="Q75" s="75"/>
      <c r="R75" s="49"/>
      <c r="S75" s="49"/>
      <c r="T75" s="54"/>
      <c r="U75" s="49"/>
    </row>
    <row r="76" spans="6:21" ht="14.4" x14ac:dyDescent="0.3">
      <c r="F76" s="50"/>
      <c r="G76" s="50"/>
      <c r="H76" s="50"/>
      <c r="I76" s="50"/>
      <c r="J76" s="75"/>
      <c r="K76" s="49"/>
      <c r="L76" s="55"/>
      <c r="M76" s="50"/>
      <c r="N76" s="50"/>
      <c r="O76" s="50"/>
      <c r="P76" s="50"/>
      <c r="Q76" s="75"/>
      <c r="R76" s="49"/>
      <c r="S76" s="49"/>
      <c r="T76" s="54"/>
      <c r="U76" s="49"/>
    </row>
    <row r="77" spans="6:21" ht="14.4" x14ac:dyDescent="0.3">
      <c r="F77" s="50"/>
      <c r="G77" s="50"/>
      <c r="H77" s="50"/>
      <c r="I77" s="50"/>
      <c r="J77" s="75"/>
      <c r="K77" s="49"/>
      <c r="L77" s="55"/>
      <c r="M77" s="50"/>
      <c r="N77" s="50"/>
      <c r="O77" s="50"/>
      <c r="P77" s="50"/>
      <c r="Q77" s="75"/>
      <c r="R77" s="49"/>
      <c r="S77" s="49"/>
      <c r="T77" s="54"/>
      <c r="U77" s="49"/>
    </row>
    <row r="78" spans="6:21" ht="14.4" x14ac:dyDescent="0.3">
      <c r="F78" s="50"/>
      <c r="G78" s="50"/>
      <c r="H78" s="50"/>
      <c r="I78" s="50"/>
      <c r="J78" s="75"/>
      <c r="K78" s="49"/>
      <c r="L78" s="55"/>
      <c r="M78" s="50"/>
      <c r="N78" s="50"/>
      <c r="O78" s="50"/>
      <c r="P78" s="50"/>
      <c r="Q78" s="75"/>
      <c r="R78" s="49"/>
      <c r="S78" s="49"/>
      <c r="T78" s="54"/>
      <c r="U78" s="49"/>
    </row>
    <row r="79" spans="6:21" ht="14.4" x14ac:dyDescent="0.3">
      <c r="F79" s="50"/>
      <c r="G79" s="50"/>
      <c r="H79" s="50"/>
      <c r="I79" s="50"/>
      <c r="J79" s="75"/>
      <c r="K79" s="49"/>
      <c r="L79" s="55"/>
      <c r="M79" s="50"/>
      <c r="N79" s="50"/>
      <c r="O79" s="50"/>
      <c r="P79" s="50"/>
      <c r="Q79" s="75"/>
      <c r="R79" s="49"/>
      <c r="S79" s="49"/>
      <c r="T79" s="54"/>
      <c r="U79" s="49"/>
    </row>
    <row r="80" spans="6:21" ht="14.4" x14ac:dyDescent="0.3">
      <c r="U80" s="49"/>
    </row>
    <row r="81" spans="21:21" ht="14.4" x14ac:dyDescent="0.3">
      <c r="U81" s="49"/>
    </row>
    <row r="82" spans="21:21" ht="14.4" x14ac:dyDescent="0.3">
      <c r="U82" s="49"/>
    </row>
  </sheetData>
  <phoneticPr fontId="6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грансостав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Mx Slv</cp:lastModifiedBy>
  <dcterms:created xsi:type="dcterms:W3CDTF">2019-03-20T11:54:44Z</dcterms:created>
  <dcterms:modified xsi:type="dcterms:W3CDTF">2022-12-13T11:06:18Z</dcterms:modified>
</cp:coreProperties>
</file>