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deaProjects\FerreTriangle\forTest\"/>
    </mc:Choice>
  </mc:AlternateContent>
  <bookViews>
    <workbookView xWindow="564" yWindow="288" windowWidth="8220" windowHeight="703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8" i="1" l="1"/>
  <c r="AC8" i="1"/>
  <c r="L8" i="1"/>
  <c r="M8" i="1"/>
  <c r="AE8" i="1"/>
  <c r="Q8" i="1"/>
  <c r="R8" i="1"/>
  <c r="AF8" i="1"/>
  <c r="V8" i="1"/>
  <c r="W8" i="1"/>
  <c r="AA8" i="1"/>
  <c r="AB8" i="1"/>
  <c r="AH8" i="1"/>
  <c r="AQ8" i="1"/>
  <c r="H8" i="1"/>
  <c r="G7" i="1"/>
  <c r="AC7" i="1"/>
  <c r="L7" i="1"/>
  <c r="M7" i="1"/>
  <c r="Q7" i="1"/>
  <c r="R7" i="1"/>
  <c r="AF7" i="1"/>
  <c r="V7" i="1"/>
  <c r="W7" i="1"/>
  <c r="AA7" i="1"/>
  <c r="AB7" i="1"/>
  <c r="AH7" i="1"/>
  <c r="AQ7" i="1"/>
  <c r="G6" i="1"/>
  <c r="AC6" i="1"/>
  <c r="L6" i="1"/>
  <c r="M6" i="1"/>
  <c r="AE6" i="1"/>
  <c r="Q6" i="1"/>
  <c r="R6" i="1"/>
  <c r="AF6" i="1"/>
  <c r="AO6" i="1"/>
  <c r="V6" i="1"/>
  <c r="W6" i="1"/>
  <c r="AA6" i="1"/>
  <c r="AB6" i="1"/>
  <c r="AH6" i="1"/>
  <c r="AQ6" i="1"/>
  <c r="G5" i="1"/>
  <c r="AC5" i="1"/>
  <c r="L5" i="1"/>
  <c r="M5" i="1"/>
  <c r="AE5" i="1"/>
  <c r="Q5" i="1"/>
  <c r="R5" i="1"/>
  <c r="AF5" i="1"/>
  <c r="V5" i="1"/>
  <c r="W5" i="1"/>
  <c r="AG5" i="1"/>
  <c r="AP5" i="1"/>
  <c r="AA5" i="1"/>
  <c r="AB5" i="1"/>
  <c r="AH5" i="1"/>
  <c r="AQ5" i="1"/>
  <c r="G4" i="1"/>
  <c r="H4" i="1"/>
  <c r="AC4" i="1"/>
  <c r="AL4" i="1"/>
  <c r="L4" i="1"/>
  <c r="M4" i="1"/>
  <c r="Q4" i="1"/>
  <c r="R4" i="1"/>
  <c r="V4" i="1"/>
  <c r="W4" i="1"/>
  <c r="AG4" i="1"/>
  <c r="AP4" i="1"/>
  <c r="AA4" i="1"/>
  <c r="AB4" i="1"/>
  <c r="AH4" i="1"/>
  <c r="AQ4" i="1"/>
  <c r="G3" i="1"/>
  <c r="H3" i="1"/>
  <c r="AC3" i="1"/>
  <c r="AL3" i="1"/>
  <c r="L3" i="1"/>
  <c r="M3" i="1"/>
  <c r="Q3" i="1"/>
  <c r="R3" i="1"/>
  <c r="AF3" i="1"/>
  <c r="V3" i="1"/>
  <c r="W3" i="1"/>
  <c r="AA3" i="1"/>
  <c r="AB3" i="1"/>
  <c r="AL7" i="1"/>
  <c r="AG6" i="1"/>
  <c r="AP6" i="1"/>
  <c r="H7" i="1"/>
  <c r="AH3" i="1"/>
  <c r="AQ3" i="1"/>
  <c r="AG3" i="1"/>
  <c r="AP3" i="1"/>
  <c r="AG7" i="1"/>
  <c r="AP7" i="1"/>
  <c r="AG8" i="1"/>
  <c r="AP8" i="1"/>
  <c r="AL6" i="1"/>
  <c r="AD6" i="1"/>
  <c r="AJ6" i="1"/>
  <c r="AO7" i="1"/>
  <c r="AO8" i="1"/>
  <c r="AI3" i="1"/>
  <c r="AO3" i="1"/>
  <c r="AR3" i="1"/>
  <c r="AO5" i="1"/>
  <c r="AR5" i="1"/>
  <c r="AI5" i="1"/>
  <c r="AE7" i="1"/>
  <c r="AE4" i="1"/>
  <c r="AN8" i="1"/>
  <c r="AR6" i="1"/>
  <c r="AF4" i="1"/>
  <c r="AJ5" i="1"/>
  <c r="AN5" i="1"/>
  <c r="AD5" i="1"/>
  <c r="AL5" i="1"/>
  <c r="AN6" i="1"/>
  <c r="AL8" i="1"/>
  <c r="AD8" i="1"/>
  <c r="AJ8" i="1"/>
  <c r="H5" i="1"/>
  <c r="AE3" i="1"/>
  <c r="H6" i="1"/>
  <c r="AI6" i="1"/>
  <c r="AI4" i="1"/>
  <c r="AO4" i="1"/>
  <c r="AR4" i="1"/>
  <c r="AM6" i="1"/>
  <c r="AS6" i="1"/>
  <c r="AS5" i="1"/>
  <c r="AM5" i="1"/>
  <c r="AI8" i="1"/>
  <c r="AM8" i="1"/>
  <c r="AS8" i="1"/>
  <c r="AN3" i="1"/>
  <c r="AM3" i="1"/>
  <c r="AS3" i="1"/>
  <c r="AR8" i="1"/>
  <c r="AD3" i="1"/>
  <c r="AJ3" i="1"/>
  <c r="AD4" i="1"/>
  <c r="AJ4" i="1"/>
  <c r="AN4" i="1"/>
  <c r="AM4" i="1"/>
  <c r="AS4" i="1"/>
  <c r="AI7" i="1"/>
  <c r="AN7" i="1"/>
  <c r="AM7" i="1"/>
  <c r="AS7" i="1"/>
  <c r="AD7" i="1"/>
  <c r="AJ7" i="1"/>
  <c r="AR7" i="1"/>
</calcChain>
</file>

<file path=xl/sharedStrings.xml><?xml version="1.0" encoding="utf-8"?>
<sst xmlns="http://schemas.openxmlformats.org/spreadsheetml/2006/main" count="59" uniqueCount="30">
  <si>
    <t xml:space="preserve">вес бюкса  </t>
  </si>
  <si>
    <t>вес   б+     проба</t>
  </si>
  <si>
    <t>вес пробы</t>
  </si>
  <si>
    <t>%(1-0.25)</t>
  </si>
  <si>
    <t>№бюкса</t>
  </si>
  <si>
    <t>&lt;0.05</t>
  </si>
  <si>
    <t>&lt;0.01</t>
  </si>
  <si>
    <t>&lt;0.005</t>
  </si>
  <si>
    <t>&lt;0.001</t>
  </si>
  <si>
    <t>0.25-0.05</t>
  </si>
  <si>
    <t>0.05-.01</t>
  </si>
  <si>
    <t>0.01-0.005</t>
  </si>
  <si>
    <t>0.005-0.001</t>
  </si>
  <si>
    <t>физ.глина</t>
  </si>
  <si>
    <t>физ.песок</t>
  </si>
  <si>
    <t>K пересчета на сухую почву</t>
  </si>
  <si>
    <t>Кирьяс-Коркин правый</t>
  </si>
  <si>
    <t>15,0-15,2</t>
  </si>
  <si>
    <t>11</t>
  </si>
  <si>
    <t>15,7-15,9</t>
  </si>
  <si>
    <t>12</t>
  </si>
  <si>
    <t>15,95-16,04</t>
  </si>
  <si>
    <t>1</t>
  </si>
  <si>
    <t>16,04-16,35</t>
  </si>
  <si>
    <t>2</t>
  </si>
  <si>
    <t>16,2-16,35</t>
  </si>
  <si>
    <t>3</t>
  </si>
  <si>
    <t>16,93-17,2</t>
  </si>
  <si>
    <t>4</t>
  </si>
  <si>
    <t>0.05-0.01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</si>
</sst>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"/>
    <numFmt numFmtId="173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60"/>
      <name val="Arial Cyr"/>
    </font>
    <font>
      <sz val="12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0"/>
      <name val="Arial Cy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172" fontId="0" fillId="0" borderId="0" xfId="0" applyNumberFormat="1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/>
    <xf numFmtId="2" fontId="1" fillId="0" borderId="0" xfId="0" applyNumberFormat="1" applyFont="1" applyFill="1" applyBorder="1"/>
    <xf numFmtId="173" fontId="0" fillId="0" borderId="0" xfId="0" applyNumberFormat="1" applyFill="1" applyBorder="1"/>
    <xf numFmtId="2" fontId="3" fillId="0" borderId="0" xfId="0" applyNumberFormat="1" applyFont="1" applyFill="1" applyBorder="1"/>
    <xf numFmtId="173" fontId="3" fillId="0" borderId="0" xfId="0" applyNumberFormat="1" applyFon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6" fillId="2" borderId="0" xfId="0" applyFont="1" applyFill="1" applyBorder="1"/>
    <xf numFmtId="49" fontId="0" fillId="0" borderId="0" xfId="0" applyNumberForma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172" fontId="1" fillId="0" borderId="0" xfId="0" applyNumberFormat="1" applyFont="1" applyFill="1" applyBorder="1"/>
    <xf numFmtId="0" fontId="1" fillId="0" borderId="0" xfId="0" applyFont="1" applyFill="1" applyBorder="1"/>
    <xf numFmtId="173" fontId="1" fillId="0" borderId="0" xfId="0" applyNumberFormat="1" applyFont="1" applyFill="1" applyBorder="1"/>
    <xf numFmtId="0" fontId="6" fillId="0" borderId="0" xfId="0" applyFont="1" applyFill="1" applyBorder="1"/>
    <xf numFmtId="2" fontId="5" fillId="0" borderId="0" xfId="0" applyNumberFormat="1" applyFont="1" applyFill="1" applyBorder="1"/>
    <xf numFmtId="49" fontId="0" fillId="2" borderId="0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8"/>
  <sheetViews>
    <sheetView tabSelected="1" zoomScale="85" zoomScaleNormal="85" workbookViewId="0">
      <selection activeCell="AN2" sqref="AN2"/>
    </sheetView>
  </sheetViews>
  <sheetFormatPr defaultRowHeight="13.2" x14ac:dyDescent="0.25"/>
  <cols>
    <col min="2" max="2" width="24.44140625" customWidth="1"/>
    <col min="3" max="3" width="13" customWidth="1"/>
  </cols>
  <sheetData>
    <row r="2" spans="1:57" s="1" customFormat="1" ht="25.5" customHeight="1" x14ac:dyDescent="0.25">
      <c r="A2" s="12"/>
      <c r="E2" s="2" t="s">
        <v>0</v>
      </c>
      <c r="F2" s="2" t="s">
        <v>1</v>
      </c>
      <c r="G2" s="2" t="s">
        <v>2</v>
      </c>
      <c r="H2" s="3" t="s">
        <v>3</v>
      </c>
      <c r="I2" s="1" t="s">
        <v>4</v>
      </c>
      <c r="J2" s="2" t="s">
        <v>0</v>
      </c>
      <c r="K2" s="2" t="s">
        <v>1</v>
      </c>
      <c r="L2" s="2" t="s">
        <v>2</v>
      </c>
      <c r="M2" s="4" t="s">
        <v>5</v>
      </c>
      <c r="N2" s="1" t="s">
        <v>4</v>
      </c>
      <c r="O2" s="2" t="s">
        <v>0</v>
      </c>
      <c r="P2" s="2" t="s">
        <v>1</v>
      </c>
      <c r="Q2" s="2" t="s">
        <v>2</v>
      </c>
      <c r="R2" s="4" t="s">
        <v>6</v>
      </c>
      <c r="S2" s="1" t="s">
        <v>4</v>
      </c>
      <c r="T2" s="1" t="s">
        <v>0</v>
      </c>
      <c r="U2" s="1" t="s">
        <v>1</v>
      </c>
      <c r="V2" s="1" t="s">
        <v>2</v>
      </c>
      <c r="W2" s="4" t="s">
        <v>7</v>
      </c>
      <c r="X2" s="1" t="s">
        <v>4</v>
      </c>
      <c r="Y2" s="1" t="s">
        <v>0</v>
      </c>
      <c r="Z2" s="1" t="s">
        <v>1</v>
      </c>
      <c r="AA2" s="2" t="s">
        <v>2</v>
      </c>
      <c r="AB2" s="5" t="s">
        <v>8</v>
      </c>
      <c r="AC2" s="3" t="s">
        <v>3</v>
      </c>
      <c r="AD2" s="6" t="s">
        <v>9</v>
      </c>
      <c r="AE2" s="6" t="s">
        <v>10</v>
      </c>
      <c r="AF2" s="3" t="s">
        <v>11</v>
      </c>
      <c r="AG2" s="6" t="s">
        <v>12</v>
      </c>
      <c r="AH2" s="7" t="s">
        <v>8</v>
      </c>
      <c r="AI2" s="8" t="s">
        <v>13</v>
      </c>
      <c r="AJ2" s="6" t="s">
        <v>14</v>
      </c>
      <c r="AK2" s="4" t="s">
        <v>15</v>
      </c>
      <c r="AL2" s="9" t="s">
        <v>3</v>
      </c>
      <c r="AM2" s="9" t="s">
        <v>9</v>
      </c>
      <c r="AN2" s="9" t="s">
        <v>29</v>
      </c>
      <c r="AO2" s="9" t="s">
        <v>11</v>
      </c>
      <c r="AP2" s="9" t="s">
        <v>12</v>
      </c>
      <c r="AQ2" s="9" t="s">
        <v>8</v>
      </c>
      <c r="AR2" s="9" t="s">
        <v>13</v>
      </c>
      <c r="AS2" s="20" t="s">
        <v>14</v>
      </c>
      <c r="AU2" s="3"/>
      <c r="AV2" s="3"/>
    </row>
    <row r="3" spans="1:57" s="11" customFormat="1" ht="15.6" x14ac:dyDescent="0.3">
      <c r="A3" s="12">
        <v>1</v>
      </c>
      <c r="B3" s="13" t="s">
        <v>16</v>
      </c>
      <c r="C3" s="14" t="s">
        <v>17</v>
      </c>
      <c r="D3" s="12" t="s">
        <v>18</v>
      </c>
      <c r="E3" s="15">
        <v>45.864600000000003</v>
      </c>
      <c r="F3" s="15">
        <v>48.626100000000001</v>
      </c>
      <c r="G3" s="15">
        <f t="shared" ref="G3:G8" si="0">F3-E3</f>
        <v>2.7614999999999981</v>
      </c>
      <c r="H3" s="5">
        <f t="shared" ref="H3:H8" si="1">G3*100/(10)</f>
        <v>27.614999999999981</v>
      </c>
      <c r="I3" s="16">
        <v>23</v>
      </c>
      <c r="J3" s="15">
        <v>47.490200000000002</v>
      </c>
      <c r="K3" s="15">
        <v>47.508299999999998</v>
      </c>
      <c r="L3" s="15">
        <f t="shared" ref="L3:L8" si="2">K3-J3</f>
        <v>1.8099999999996896E-2</v>
      </c>
      <c r="M3" s="5">
        <f t="shared" ref="M3:M8" si="3">L3*1000*100/(25*10)</f>
        <v>7.2399999999987585</v>
      </c>
      <c r="N3" s="16">
        <v>35</v>
      </c>
      <c r="O3" s="15">
        <v>45.377299999999998</v>
      </c>
      <c r="P3" s="15">
        <v>45.389299999999999</v>
      </c>
      <c r="Q3" s="15">
        <f t="shared" ref="Q3:Q8" si="4">P3-O3</f>
        <v>1.2000000000000455E-2</v>
      </c>
      <c r="R3" s="5">
        <f t="shared" ref="R3:R8" si="5">Q3*1000*100/(25*10)</f>
        <v>4.8000000000001819</v>
      </c>
      <c r="S3" s="16">
        <v>47</v>
      </c>
      <c r="T3" s="16">
        <v>45.159300000000002</v>
      </c>
      <c r="U3" s="16">
        <v>45.170200000000001</v>
      </c>
      <c r="V3" s="15">
        <f t="shared" ref="V3:V8" si="6">U3-T3</f>
        <v>1.0899999999999466E-2</v>
      </c>
      <c r="W3" s="5">
        <f t="shared" ref="W3:W8" si="7">V3*1000*100/(25*10)</f>
        <v>4.3599999999997863</v>
      </c>
      <c r="X3" s="16">
        <v>59</v>
      </c>
      <c r="Y3" s="16">
        <v>46.014000000000003</v>
      </c>
      <c r="Z3" s="16">
        <v>46.025100000000002</v>
      </c>
      <c r="AA3" s="15">
        <f t="shared" ref="AA3:AA8" si="8">Z3-Y3-0.007</f>
        <v>4.0999999999989994E-3</v>
      </c>
      <c r="AB3" s="5">
        <f t="shared" ref="AB3:AB8" si="9">AA3*1000*100/(25*10)</f>
        <v>1.6399999999995998</v>
      </c>
      <c r="AC3" s="5">
        <f t="shared" ref="AC3:AC8" si="10">G3*100/(10)</f>
        <v>27.614999999999981</v>
      </c>
      <c r="AD3" s="17">
        <f t="shared" ref="AD3:AD8" si="11">100-(AC3+AE3+AF3+AG3+AH3)</f>
        <v>65.145000000001261</v>
      </c>
      <c r="AE3" s="17">
        <f t="shared" ref="AE3:AE8" si="12">M3-R3</f>
        <v>2.4399999999985766</v>
      </c>
      <c r="AF3" s="5">
        <f t="shared" ref="AF3:AF8" si="13">R3-W3</f>
        <v>0.44000000000039563</v>
      </c>
      <c r="AG3" s="17">
        <f t="shared" ref="AG3:AG8" si="14">W3-AB3</f>
        <v>2.7200000000001863</v>
      </c>
      <c r="AH3" s="5">
        <f t="shared" ref="AH3:AH8" si="15">AB3</f>
        <v>1.6399999999995998</v>
      </c>
      <c r="AI3" s="17">
        <f t="shared" ref="AI3:AI8" si="16">AF3+AG3+AH3</f>
        <v>4.8000000000001819</v>
      </c>
      <c r="AJ3" s="17">
        <f t="shared" ref="AJ3:AJ8" si="17">AE3+AD3+AC3</f>
        <v>95.199999999999818</v>
      </c>
      <c r="AK3" s="19">
        <v>1.0042000732198426</v>
      </c>
      <c r="AL3" s="10">
        <f t="shared" ref="AL3:AL8" si="18">AC3*AK3</f>
        <v>27.730985021965935</v>
      </c>
      <c r="AM3" s="10">
        <f t="shared" ref="AM3:AM8" si="19">100-(AL3+AN3+AO3+AP3+AQ3)</f>
        <v>64.998606447923649</v>
      </c>
      <c r="AN3" s="10">
        <f t="shared" ref="AN3:AN8" si="20">AE3*AK3</f>
        <v>2.4502481786549866</v>
      </c>
      <c r="AO3" s="10">
        <f t="shared" ref="AO3:AO8" si="21">AF3*AK3</f>
        <v>0.44184803221712804</v>
      </c>
      <c r="AP3" s="10">
        <f t="shared" ref="AP3:AP8" si="22">AG3*AK3</f>
        <v>2.7314241991581589</v>
      </c>
      <c r="AQ3" s="10">
        <f t="shared" ref="AQ3:AQ8" si="23">AH3*AK3</f>
        <v>1.64688812008014</v>
      </c>
      <c r="AR3" s="10">
        <f t="shared" ref="AR3:AR8" si="24">SUM(AO3:AQ3)</f>
        <v>4.820160351455427</v>
      </c>
      <c r="AS3" s="10">
        <f t="shared" ref="AS3:AS8" si="25">SUM(AL3:AN3)</f>
        <v>95.179839648544572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s="11" customFormat="1" ht="15.6" x14ac:dyDescent="0.3">
      <c r="A4" s="12">
        <v>2</v>
      </c>
      <c r="B4" s="13" t="s">
        <v>16</v>
      </c>
      <c r="C4" s="14" t="s">
        <v>19</v>
      </c>
      <c r="D4" s="12" t="s">
        <v>20</v>
      </c>
      <c r="E4" s="15">
        <v>43.475999999999999</v>
      </c>
      <c r="F4" s="15">
        <v>43.5002</v>
      </c>
      <c r="G4" s="15">
        <f t="shared" si="0"/>
        <v>2.4200000000000443E-2</v>
      </c>
      <c r="H4" s="5">
        <f t="shared" si="1"/>
        <v>0.24200000000000443</v>
      </c>
      <c r="I4" s="16">
        <v>24</v>
      </c>
      <c r="J4" s="15">
        <v>42.987200000000001</v>
      </c>
      <c r="K4" s="15">
        <v>43.089599999999997</v>
      </c>
      <c r="L4" s="15">
        <f t="shared" si="2"/>
        <v>0.10239999999999583</v>
      </c>
      <c r="M4" s="5">
        <f t="shared" si="3"/>
        <v>40.959999999998331</v>
      </c>
      <c r="N4" s="16">
        <v>36</v>
      </c>
      <c r="O4" s="15">
        <v>45.563000000000002</v>
      </c>
      <c r="P4" s="15">
        <v>45.591200000000001</v>
      </c>
      <c r="Q4" s="15">
        <f t="shared" si="4"/>
        <v>2.8199999999998226E-2</v>
      </c>
      <c r="R4" s="5">
        <f t="shared" si="5"/>
        <v>11.279999999999291</v>
      </c>
      <c r="S4" s="16">
        <v>48</v>
      </c>
      <c r="T4" s="16">
        <v>45.577599999999997</v>
      </c>
      <c r="U4" s="16">
        <v>45.602699999999999</v>
      </c>
      <c r="V4" s="15">
        <f t="shared" si="6"/>
        <v>2.5100000000001899E-2</v>
      </c>
      <c r="W4" s="5">
        <f t="shared" si="7"/>
        <v>10.040000000000761</v>
      </c>
      <c r="X4" s="16">
        <v>60</v>
      </c>
      <c r="Y4" s="16">
        <v>46.113999999999997</v>
      </c>
      <c r="Z4" s="16">
        <v>46.130800000000001</v>
      </c>
      <c r="AA4" s="15">
        <f t="shared" si="8"/>
        <v>9.8000000000034795E-3</v>
      </c>
      <c r="AB4" s="5">
        <f t="shared" si="9"/>
        <v>3.9200000000013917</v>
      </c>
      <c r="AC4" s="5">
        <f t="shared" si="10"/>
        <v>0.24200000000000443</v>
      </c>
      <c r="AD4" s="17">
        <f t="shared" si="11"/>
        <v>58.798000000001657</v>
      </c>
      <c r="AE4" s="17">
        <f t="shared" si="12"/>
        <v>29.67999999999904</v>
      </c>
      <c r="AF4" s="5">
        <f t="shared" si="13"/>
        <v>1.2399999999985294</v>
      </c>
      <c r="AG4" s="17">
        <f t="shared" si="14"/>
        <v>6.1199999999993695</v>
      </c>
      <c r="AH4" s="5">
        <f t="shared" si="15"/>
        <v>3.9200000000013917</v>
      </c>
      <c r="AI4" s="17">
        <f t="shared" si="16"/>
        <v>11.279999999999291</v>
      </c>
      <c r="AJ4" s="17">
        <f t="shared" si="17"/>
        <v>88.720000000000695</v>
      </c>
      <c r="AK4" s="19">
        <v>1.0107441238185073</v>
      </c>
      <c r="AL4" s="10">
        <f t="shared" si="18"/>
        <v>0.24460007796408326</v>
      </c>
      <c r="AM4" s="10">
        <f t="shared" si="19"/>
        <v>58.355320610431541</v>
      </c>
      <c r="AN4" s="10">
        <f t="shared" si="20"/>
        <v>29.998885594932329</v>
      </c>
      <c r="AO4" s="10">
        <f t="shared" si="21"/>
        <v>1.2533227135334626</v>
      </c>
      <c r="AP4" s="10">
        <f t="shared" si="22"/>
        <v>6.1857540377686275</v>
      </c>
      <c r="AQ4" s="10">
        <f t="shared" si="23"/>
        <v>3.9621169653699555</v>
      </c>
      <c r="AR4" s="10">
        <f t="shared" si="24"/>
        <v>11.401193716672045</v>
      </c>
      <c r="AS4" s="10">
        <f t="shared" si="25"/>
        <v>88.598806283327946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ht="15.6" x14ac:dyDescent="0.3">
      <c r="A5" s="12">
        <v>3</v>
      </c>
      <c r="B5" s="13" t="s">
        <v>16</v>
      </c>
      <c r="C5" s="14" t="s">
        <v>21</v>
      </c>
      <c r="D5" s="12" t="s">
        <v>22</v>
      </c>
      <c r="E5" s="15">
        <v>28.073</v>
      </c>
      <c r="F5" s="15">
        <v>29.428799999999999</v>
      </c>
      <c r="G5" s="15">
        <f t="shared" si="0"/>
        <v>1.3557999999999986</v>
      </c>
      <c r="H5" s="5">
        <f t="shared" si="1"/>
        <v>13.557999999999987</v>
      </c>
      <c r="I5" s="16">
        <v>13</v>
      </c>
      <c r="J5" s="15">
        <v>47.839599999999997</v>
      </c>
      <c r="K5" s="15">
        <v>47.935299999999998</v>
      </c>
      <c r="L5" s="15">
        <f t="shared" si="2"/>
        <v>9.5700000000000784E-2</v>
      </c>
      <c r="M5" s="5">
        <f t="shared" si="3"/>
        <v>38.280000000000314</v>
      </c>
      <c r="N5" s="16">
        <v>25</v>
      </c>
      <c r="O5" s="15">
        <v>45.147799999999997</v>
      </c>
      <c r="P5" s="15">
        <v>45.203800000000001</v>
      </c>
      <c r="Q5" s="15">
        <f t="shared" si="4"/>
        <v>5.6000000000004491E-2</v>
      </c>
      <c r="R5" s="5">
        <f t="shared" si="5"/>
        <v>22.400000000001796</v>
      </c>
      <c r="S5" s="16">
        <v>37</v>
      </c>
      <c r="T5" s="16">
        <v>42.9801</v>
      </c>
      <c r="U5" s="16">
        <v>43.027700000000003</v>
      </c>
      <c r="V5" s="15">
        <f t="shared" si="6"/>
        <v>4.7600000000002751E-2</v>
      </c>
      <c r="W5" s="5">
        <f t="shared" si="7"/>
        <v>19.040000000001097</v>
      </c>
      <c r="X5" s="16">
        <v>49</v>
      </c>
      <c r="Y5" s="16">
        <v>44.636600000000001</v>
      </c>
      <c r="Z5" s="16">
        <v>44.662700000000001</v>
      </c>
      <c r="AA5" s="15">
        <f t="shared" si="8"/>
        <v>1.9099999999999569E-2</v>
      </c>
      <c r="AB5" s="5">
        <f t="shared" si="9"/>
        <v>7.6399999999998274</v>
      </c>
      <c r="AC5" s="5">
        <f t="shared" si="10"/>
        <v>13.557999999999987</v>
      </c>
      <c r="AD5" s="17">
        <f t="shared" si="11"/>
        <v>48.161999999999694</v>
      </c>
      <c r="AE5" s="17">
        <f t="shared" si="12"/>
        <v>15.879999999998518</v>
      </c>
      <c r="AF5" s="5">
        <f t="shared" si="13"/>
        <v>3.3600000000006993</v>
      </c>
      <c r="AG5" s="17">
        <f t="shared" si="14"/>
        <v>11.40000000000127</v>
      </c>
      <c r="AH5" s="5">
        <f t="shared" si="15"/>
        <v>7.6399999999998274</v>
      </c>
      <c r="AI5" s="17">
        <f t="shared" si="16"/>
        <v>22.400000000001796</v>
      </c>
      <c r="AJ5" s="17">
        <f t="shared" si="17"/>
        <v>77.599999999998204</v>
      </c>
      <c r="AK5" s="19">
        <v>1.0142808100736165</v>
      </c>
      <c r="AL5" s="10">
        <f t="shared" si="18"/>
        <v>13.75161922297808</v>
      </c>
      <c r="AM5" s="10">
        <f t="shared" si="19"/>
        <v>47.421711367403567</v>
      </c>
      <c r="AN5" s="10">
        <f t="shared" si="20"/>
        <v>16.106779263967525</v>
      </c>
      <c r="AO5" s="10">
        <f t="shared" si="21"/>
        <v>3.4079835218480605</v>
      </c>
      <c r="AP5" s="10">
        <f t="shared" si="22"/>
        <v>11.562801234840517</v>
      </c>
      <c r="AQ5" s="10">
        <f t="shared" si="23"/>
        <v>7.7491053889622545</v>
      </c>
      <c r="AR5" s="10">
        <f t="shared" si="24"/>
        <v>22.71989014565083</v>
      </c>
      <c r="AS5" s="10">
        <f t="shared" si="25"/>
        <v>77.280109854349178</v>
      </c>
      <c r="AT5" s="16"/>
      <c r="AU5" s="16"/>
      <c r="AV5" s="16"/>
      <c r="AW5" s="5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.6" x14ac:dyDescent="0.3">
      <c r="A6" s="12">
        <v>4</v>
      </c>
      <c r="B6" s="13" t="s">
        <v>16</v>
      </c>
      <c r="C6" s="14" t="s">
        <v>23</v>
      </c>
      <c r="D6" s="12" t="s">
        <v>24</v>
      </c>
      <c r="E6" s="15">
        <v>38.928600000000003</v>
      </c>
      <c r="F6" s="15">
        <v>39.066899999999997</v>
      </c>
      <c r="G6" s="15">
        <f t="shared" si="0"/>
        <v>0.13829999999999387</v>
      </c>
      <c r="H6" s="5">
        <f t="shared" si="1"/>
        <v>1.3829999999999387</v>
      </c>
      <c r="I6" s="16">
        <v>14</v>
      </c>
      <c r="J6" s="15">
        <v>34.038699999999999</v>
      </c>
      <c r="K6" s="15">
        <v>34.249200000000002</v>
      </c>
      <c r="L6" s="15">
        <f t="shared" si="2"/>
        <v>0.21050000000000324</v>
      </c>
      <c r="M6" s="5">
        <f t="shared" si="3"/>
        <v>84.200000000001296</v>
      </c>
      <c r="N6" s="16">
        <v>26</v>
      </c>
      <c r="O6" s="15">
        <v>45.253399999999999</v>
      </c>
      <c r="P6" s="15">
        <v>45.323099999999997</v>
      </c>
      <c r="Q6" s="15">
        <f t="shared" si="4"/>
        <v>6.9699999999997431E-2</v>
      </c>
      <c r="R6" s="5">
        <f t="shared" si="5"/>
        <v>27.879999999998976</v>
      </c>
      <c r="S6" s="16">
        <v>38</v>
      </c>
      <c r="T6" s="16">
        <v>42.618299999999998</v>
      </c>
      <c r="U6" s="16">
        <v>42.676600000000001</v>
      </c>
      <c r="V6" s="16">
        <f t="shared" si="6"/>
        <v>5.8300000000002683E-2</v>
      </c>
      <c r="W6" s="5">
        <f t="shared" si="7"/>
        <v>23.320000000001073</v>
      </c>
      <c r="X6" s="16">
        <v>50</v>
      </c>
      <c r="Y6" s="16">
        <v>47.686300000000003</v>
      </c>
      <c r="Z6" s="16">
        <v>47.722200000000001</v>
      </c>
      <c r="AA6" s="15">
        <f t="shared" si="8"/>
        <v>2.8899999999998045E-2</v>
      </c>
      <c r="AB6" s="5">
        <f t="shared" si="9"/>
        <v>11.559999999999217</v>
      </c>
      <c r="AC6" s="5">
        <f t="shared" si="10"/>
        <v>1.3829999999999387</v>
      </c>
      <c r="AD6" s="17">
        <f t="shared" si="11"/>
        <v>14.416999999998765</v>
      </c>
      <c r="AE6" s="17">
        <f t="shared" si="12"/>
        <v>56.320000000002324</v>
      </c>
      <c r="AF6" s="5">
        <f t="shared" si="13"/>
        <v>4.5599999999979026</v>
      </c>
      <c r="AG6" s="17">
        <f t="shared" si="14"/>
        <v>11.760000000001856</v>
      </c>
      <c r="AH6" s="5">
        <f t="shared" si="15"/>
        <v>11.559999999999217</v>
      </c>
      <c r="AI6" s="17">
        <f t="shared" si="16"/>
        <v>27.879999999998976</v>
      </c>
      <c r="AJ6" s="17">
        <f t="shared" si="17"/>
        <v>72.120000000001028</v>
      </c>
      <c r="AK6" s="19">
        <v>1.0163450854979343</v>
      </c>
      <c r="AL6" s="10">
        <f t="shared" si="18"/>
        <v>1.405605253243581</v>
      </c>
      <c r="AM6" s="10">
        <f t="shared" si="19"/>
        <v>13.018138547829025</v>
      </c>
      <c r="AN6" s="10">
        <f t="shared" si="20"/>
        <v>57.240555215246026</v>
      </c>
      <c r="AO6" s="10">
        <f t="shared" si="21"/>
        <v>4.6345335898684485</v>
      </c>
      <c r="AP6" s="10">
        <f t="shared" si="22"/>
        <v>11.952218205457594</v>
      </c>
      <c r="AQ6" s="10">
        <f t="shared" si="23"/>
        <v>11.748949188355326</v>
      </c>
      <c r="AR6" s="10">
        <f t="shared" si="24"/>
        <v>28.33570098368137</v>
      </c>
      <c r="AS6" s="10">
        <f t="shared" si="25"/>
        <v>71.664299016318637</v>
      </c>
      <c r="AT6" s="16"/>
      <c r="AU6" s="16"/>
      <c r="AV6" s="16"/>
      <c r="AW6" s="5"/>
      <c r="AX6" s="18"/>
      <c r="AY6" s="18"/>
      <c r="AZ6" s="18"/>
      <c r="BA6" s="18"/>
      <c r="BB6" s="18"/>
      <c r="BC6" s="18"/>
      <c r="BD6" s="18"/>
      <c r="BE6" s="18"/>
    </row>
    <row r="7" spans="1:57" s="11" customFormat="1" ht="15.6" x14ac:dyDescent="0.3">
      <c r="A7" s="12">
        <v>5</v>
      </c>
      <c r="B7" s="13" t="s">
        <v>16</v>
      </c>
      <c r="C7" s="14" t="s">
        <v>25</v>
      </c>
      <c r="D7" s="12" t="s">
        <v>26</v>
      </c>
      <c r="E7" s="15">
        <v>45.231900000000003</v>
      </c>
      <c r="F7" s="15">
        <v>45.6813</v>
      </c>
      <c r="G7" s="15">
        <f t="shared" si="0"/>
        <v>0.44939999999999714</v>
      </c>
      <c r="H7" s="5">
        <f t="shared" si="1"/>
        <v>4.4939999999999714</v>
      </c>
      <c r="I7" s="16">
        <v>15</v>
      </c>
      <c r="J7" s="15">
        <v>42.649099999999997</v>
      </c>
      <c r="K7" s="15">
        <v>42.729500000000002</v>
      </c>
      <c r="L7" s="15">
        <f t="shared" si="2"/>
        <v>8.0400000000004468E-2</v>
      </c>
      <c r="M7" s="5">
        <f t="shared" si="3"/>
        <v>32.160000000001787</v>
      </c>
      <c r="N7" s="16">
        <v>27</v>
      </c>
      <c r="O7" s="15">
        <v>49.133499999999998</v>
      </c>
      <c r="P7" s="15">
        <v>49.185000000000002</v>
      </c>
      <c r="Q7" s="15">
        <f t="shared" si="4"/>
        <v>5.150000000000432E-2</v>
      </c>
      <c r="R7" s="5">
        <f t="shared" si="5"/>
        <v>20.600000000001728</v>
      </c>
      <c r="S7" s="16">
        <v>39</v>
      </c>
      <c r="T7" s="16">
        <v>44.016800000000003</v>
      </c>
      <c r="U7" s="16">
        <v>44.0578</v>
      </c>
      <c r="V7" s="15">
        <f t="shared" si="6"/>
        <v>4.0999999999996817E-2</v>
      </c>
      <c r="W7" s="5">
        <f t="shared" si="7"/>
        <v>16.399999999998727</v>
      </c>
      <c r="X7" s="16">
        <v>51</v>
      </c>
      <c r="Y7" s="16">
        <v>47.311300000000003</v>
      </c>
      <c r="Z7" s="16">
        <v>47.334000000000003</v>
      </c>
      <c r="AA7" s="15">
        <f t="shared" si="8"/>
        <v>1.5700000000000387E-2</v>
      </c>
      <c r="AB7" s="5">
        <f t="shared" si="9"/>
        <v>6.2800000000001548</v>
      </c>
      <c r="AC7" s="5">
        <f t="shared" si="10"/>
        <v>4.4939999999999714</v>
      </c>
      <c r="AD7" s="17">
        <f t="shared" si="11"/>
        <v>63.345999999998241</v>
      </c>
      <c r="AE7" s="17">
        <f t="shared" si="12"/>
        <v>11.560000000000059</v>
      </c>
      <c r="AF7" s="5">
        <f t="shared" si="13"/>
        <v>4.2000000000030013</v>
      </c>
      <c r="AG7" s="17">
        <f t="shared" si="14"/>
        <v>10.119999999998573</v>
      </c>
      <c r="AH7" s="5">
        <f t="shared" si="15"/>
        <v>6.2800000000001548</v>
      </c>
      <c r="AI7" s="17">
        <f t="shared" si="16"/>
        <v>20.600000000001728</v>
      </c>
      <c r="AJ7" s="17">
        <f t="shared" si="17"/>
        <v>79.399999999998272</v>
      </c>
      <c r="AK7" s="19">
        <v>1.0129096155398316</v>
      </c>
      <c r="AL7" s="10">
        <f t="shared" si="18"/>
        <v>4.5520158122359744</v>
      </c>
      <c r="AM7" s="10">
        <f t="shared" si="19"/>
        <v>62.872810952001231</v>
      </c>
      <c r="AN7" s="10">
        <f t="shared" si="20"/>
        <v>11.709235155640513</v>
      </c>
      <c r="AO7" s="10">
        <f t="shared" si="21"/>
        <v>4.2542203852703331</v>
      </c>
      <c r="AP7" s="10">
        <f t="shared" si="22"/>
        <v>10.25064530926165</v>
      </c>
      <c r="AQ7" s="10">
        <f t="shared" si="23"/>
        <v>6.3610723855902993</v>
      </c>
      <c r="AR7" s="10">
        <f t="shared" si="24"/>
        <v>20.865938080122284</v>
      </c>
      <c r="AS7" s="10">
        <f t="shared" si="25"/>
        <v>79.134061919877723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ht="15.6" x14ac:dyDescent="0.3">
      <c r="A8" s="12">
        <v>6</v>
      </c>
      <c r="B8" s="13" t="s">
        <v>16</v>
      </c>
      <c r="C8" s="14" t="s">
        <v>27</v>
      </c>
      <c r="D8" s="12" t="s">
        <v>28</v>
      </c>
      <c r="E8" s="15">
        <v>46.588299999999997</v>
      </c>
      <c r="F8" s="15">
        <v>46.646900000000002</v>
      </c>
      <c r="G8" s="15">
        <f t="shared" si="0"/>
        <v>5.8600000000005537E-2</v>
      </c>
      <c r="H8" s="5">
        <f t="shared" si="1"/>
        <v>0.58600000000005537</v>
      </c>
      <c r="I8" s="16">
        <v>16</v>
      </c>
      <c r="J8" s="15">
        <v>44.814799999999998</v>
      </c>
      <c r="K8" s="15">
        <v>44.846499999999999</v>
      </c>
      <c r="L8" s="15">
        <f t="shared" si="2"/>
        <v>3.1700000000000728E-2</v>
      </c>
      <c r="M8" s="5">
        <f t="shared" si="3"/>
        <v>12.680000000000291</v>
      </c>
      <c r="N8" s="16">
        <v>28</v>
      </c>
      <c r="O8" s="15">
        <v>45.5655</v>
      </c>
      <c r="P8" s="15">
        <v>45.583199999999998</v>
      </c>
      <c r="Q8" s="15">
        <f t="shared" si="4"/>
        <v>1.7699999999997829E-2</v>
      </c>
      <c r="R8" s="5">
        <f t="shared" si="5"/>
        <v>7.0799999999991314</v>
      </c>
      <c r="S8" s="16">
        <v>40</v>
      </c>
      <c r="T8" s="16">
        <v>44.702800000000003</v>
      </c>
      <c r="U8" s="16">
        <v>44.720399999999998</v>
      </c>
      <c r="V8" s="15">
        <f t="shared" si="6"/>
        <v>1.7599999999994509E-2</v>
      </c>
      <c r="W8" s="5">
        <f t="shared" si="7"/>
        <v>7.0399999999978036</v>
      </c>
      <c r="X8" s="16">
        <v>52</v>
      </c>
      <c r="Y8" s="16">
        <v>45.787500000000001</v>
      </c>
      <c r="Z8" s="16">
        <v>45.801099999999998</v>
      </c>
      <c r="AA8" s="15">
        <f t="shared" si="8"/>
        <v>6.5999999999967257E-3</v>
      </c>
      <c r="AB8" s="5">
        <f t="shared" si="9"/>
        <v>2.6399999999986905</v>
      </c>
      <c r="AC8" s="5">
        <f t="shared" si="10"/>
        <v>0.58600000000005537</v>
      </c>
      <c r="AD8" s="17">
        <f t="shared" si="11"/>
        <v>86.733999999999654</v>
      </c>
      <c r="AE8" s="17">
        <f t="shared" si="12"/>
        <v>5.6000000000011596</v>
      </c>
      <c r="AF8" s="5">
        <f t="shared" si="13"/>
        <v>4.0000000001327862E-2</v>
      </c>
      <c r="AG8" s="17">
        <f t="shared" si="14"/>
        <v>4.3999999999991131</v>
      </c>
      <c r="AH8" s="5">
        <f t="shared" si="15"/>
        <v>2.6399999999986905</v>
      </c>
      <c r="AI8" s="17">
        <f t="shared" si="16"/>
        <v>7.0799999999991314</v>
      </c>
      <c r="AJ8" s="17">
        <f t="shared" si="17"/>
        <v>92.920000000000869</v>
      </c>
      <c r="AK8" s="19">
        <v>1.0057406796784756</v>
      </c>
      <c r="AL8" s="10">
        <f t="shared" si="18"/>
        <v>0.58936403829164241</v>
      </c>
      <c r="AM8" s="10">
        <f t="shared" si="19"/>
        <v>86.657844143384992</v>
      </c>
      <c r="AN8" s="10">
        <f t="shared" si="20"/>
        <v>5.6321478062006296</v>
      </c>
      <c r="AO8" s="10">
        <f t="shared" si="21"/>
        <v>4.0229627188474511E-2</v>
      </c>
      <c r="AP8" s="10">
        <f t="shared" si="22"/>
        <v>4.4252589905844006</v>
      </c>
      <c r="AQ8" s="10">
        <f t="shared" si="23"/>
        <v>2.6551553943498587</v>
      </c>
      <c r="AR8" s="10">
        <f t="shared" si="24"/>
        <v>7.1206440121227335</v>
      </c>
      <c r="AS8" s="10">
        <f t="shared" si="25"/>
        <v>92.879355987877275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Mx Slv</cp:lastModifiedBy>
  <dcterms:created xsi:type="dcterms:W3CDTF">2019-03-22T15:25:35Z</dcterms:created>
  <dcterms:modified xsi:type="dcterms:W3CDTF">2022-12-14T06:12:10Z</dcterms:modified>
</cp:coreProperties>
</file>